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obles.CONTADURIA\Desktop\D PASO\archivosNewWeb2019\"/>
    </mc:Choice>
  </mc:AlternateContent>
  <bookViews>
    <workbookView xWindow="0" yWindow="0" windowWidth="28800" windowHeight="12045"/>
  </bookViews>
  <sheets>
    <sheet name="PLANES DE ACCION 2017" sheetId="1" r:id="rId1"/>
    <sheet name="resumen" sheetId="5" r:id="rId2"/>
  </sheets>
  <definedNames>
    <definedName name="_xlnm._FilterDatabase" localSheetId="0" hidden="1">'PLANES DE ACCION 2017'!$B$3:$M$7</definedName>
    <definedName name="_xlnm._FilterDatabase" localSheetId="1" hidden="1">resumen!$C$2:$H$3</definedName>
    <definedName name="_xlnm.Print_Area" localSheetId="0">'PLANES DE ACCION 2017'!$B$1:$M$151</definedName>
    <definedName name="_xlnm.Print_Area" localSheetId="1">resumen!$B$1:$H$35</definedName>
    <definedName name="_xlnm.Print_Titles" localSheetId="0">'PLANES DE ACCION 2017'!$1:$3</definedName>
  </definedNames>
  <calcPr calcId="152511"/>
</workbook>
</file>

<file path=xl/calcChain.xml><?xml version="1.0" encoding="utf-8"?>
<calcChain xmlns="http://schemas.openxmlformats.org/spreadsheetml/2006/main">
  <c r="H16" i="5" l="1"/>
  <c r="L67" i="1" l="1"/>
  <c r="L11" i="1" l="1"/>
  <c r="M11" i="1"/>
  <c r="L38" i="1" l="1"/>
  <c r="L148" i="1" l="1"/>
  <c r="L30" i="1"/>
  <c r="L27" i="1"/>
  <c r="L24" i="1"/>
  <c r="L18" i="1"/>
  <c r="L21" i="1"/>
  <c r="L15" i="1"/>
  <c r="L50" i="1"/>
  <c r="M44" i="1"/>
  <c r="L44" i="1"/>
  <c r="L94" i="1" l="1"/>
  <c r="M67" i="1"/>
  <c r="L138" i="1" l="1"/>
  <c r="L84" i="1"/>
  <c r="L103" i="1" l="1"/>
  <c r="L109" i="1" l="1"/>
  <c r="L133" i="1" l="1"/>
  <c r="L128" i="1" l="1"/>
  <c r="L52" i="1" l="1"/>
  <c r="L53" i="1" s="1"/>
  <c r="M53" i="1"/>
  <c r="L120" i="1" l="1"/>
  <c r="L113" i="1"/>
  <c r="L76" i="1"/>
  <c r="L150" i="1" l="1"/>
  <c r="M7" i="1"/>
  <c r="M69" i="1" s="1"/>
  <c r="L7" i="1"/>
  <c r="L69" i="1" s="1"/>
  <c r="L151" i="1" l="1"/>
</calcChain>
</file>

<file path=xl/sharedStrings.xml><?xml version="1.0" encoding="utf-8"?>
<sst xmlns="http://schemas.openxmlformats.org/spreadsheetml/2006/main" count="423" uniqueCount="229">
  <si>
    <t>Valor Presupuesto General De Inversión</t>
  </si>
  <si>
    <t xml:space="preserve">Nombre del Indicador De La Actividad </t>
  </si>
  <si>
    <t>Vr.Ponderado Actividad</t>
  </si>
  <si>
    <t>Nombre Actividad</t>
  </si>
  <si>
    <t xml:space="preserve">Objetivo Institucional al que le Apunta </t>
  </si>
  <si>
    <t>Nombre Del Proceso</t>
  </si>
  <si>
    <t>Nombre De Tipo De Plan</t>
  </si>
  <si>
    <t>FUNCIONAMIENTO</t>
  </si>
  <si>
    <t>SUBTOTAL</t>
  </si>
  <si>
    <t xml:space="preserve"> </t>
  </si>
  <si>
    <t>Objetivo No. 1</t>
  </si>
  <si>
    <t>1. Programas internos de capacitación</t>
  </si>
  <si>
    <t>3. Evaluación del desempeño laboral</t>
  </si>
  <si>
    <t>4. Liquidación y trámites de personal</t>
  </si>
  <si>
    <t>5. Selección, vinculación e inducción de personal</t>
  </si>
  <si>
    <t>Objetivo No. 1, 7</t>
  </si>
  <si>
    <t xml:space="preserve">1. Pagaduría </t>
  </si>
  <si>
    <t>2. Presupuesto</t>
  </si>
  <si>
    <t>3. Contabilidad</t>
  </si>
  <si>
    <t>3. Correspondencia</t>
  </si>
  <si>
    <t>4. Archivo</t>
  </si>
  <si>
    <t>6.Contratación</t>
  </si>
  <si>
    <t>Objetivo No.6</t>
  </si>
  <si>
    <t>1. Gestión a la información Contable pública de las entidades territoriales (+ - 3400) y Nacionales  (+ - 347)</t>
  </si>
  <si>
    <t xml:space="preserve">3. Administración de las diferentes categorías en el CHIP  </t>
  </si>
  <si>
    <t>GESTION TICs</t>
  </si>
  <si>
    <t>Prestación de Servicios Informáticos Contratados</t>
  </si>
  <si>
    <t xml:space="preserve">Efectividad Desarrollo y Soporte </t>
  </si>
  <si>
    <t>Pérdida de disponibilidad, integridad y confidencialidad de la información</t>
  </si>
  <si>
    <t>No. Proyecto</t>
  </si>
  <si>
    <t xml:space="preserve"> BALANCE GENERAL CONSOLIDADO DE LA NACIÓN </t>
  </si>
  <si>
    <t xml:space="preserve">CUESTIONARIO ANUAL DE ESTADÍSTICAS DE LAS FINANZAS PÚBLICAS </t>
  </si>
  <si>
    <t xml:space="preserve"> INFORMES POR DEPARTAMENTOS</t>
  </si>
  <si>
    <t xml:space="preserve"> BOLETÍN DEUDORES MOROSOS DEL ESTADO</t>
  </si>
  <si>
    <t>Oportunidad en la entrega de información completa de planes e indicadores</t>
  </si>
  <si>
    <t>Cumplimiento de los recursos apropiados para proyectos de inversión</t>
  </si>
  <si>
    <t>Objetivo No. 6</t>
  </si>
  <si>
    <t>2. Mesas de trabajo</t>
  </si>
  <si>
    <t>1. Documentos estadísticos y económicos</t>
  </si>
  <si>
    <t xml:space="preserve">No. </t>
  </si>
  <si>
    <t>Cumplimiento ejecución Plan de Compras</t>
  </si>
  <si>
    <t>Exactitud en inventarios físicos</t>
  </si>
  <si>
    <t>1.Plan Anual de Adquisiciones de Gastos  Generales</t>
  </si>
  <si>
    <t>5. Sensibilizar y socializar acerca del SIGC</t>
  </si>
  <si>
    <t>6. Fomentar la cultura organizacional sobre el SIGI</t>
  </si>
  <si>
    <t>Despliegue del SIGI y sus componentes</t>
  </si>
  <si>
    <t>Cumplimiento en procesamiento de Información a categorizar</t>
  </si>
  <si>
    <t>Satisfacción al usuario de PQR</t>
  </si>
  <si>
    <t>Efectividad en las transferencias primarias</t>
  </si>
  <si>
    <t>Tiempo de procesos de contratación</t>
  </si>
  <si>
    <t>Percepción información y comunicación interna</t>
  </si>
  <si>
    <t>Causación de las obligaciones de la CGN</t>
  </si>
  <si>
    <t>Cumplimiento Ejecución Presupuestal</t>
  </si>
  <si>
    <t>Percepción- Satisfacción Capacitación Externa</t>
  </si>
  <si>
    <t>Derechos de Petición</t>
  </si>
  <si>
    <t>Seguimiento a la Gestión de Riesgos</t>
  </si>
  <si>
    <t>Objetivo No.1,7</t>
  </si>
  <si>
    <t xml:space="preserve"> INFORME CONSOLIDADO DE CONTROL INTERNO CONTABLE</t>
  </si>
  <si>
    <t xml:space="preserve"> SERIES HISTÓRICAS 2007-2015</t>
  </si>
  <si>
    <t>4. Inscripción o mantenimiento de Entidades</t>
  </si>
  <si>
    <t>3. Atención a los requerimientos de información</t>
  </si>
  <si>
    <t>5. Mantenimiento, actualización y control del sistema integrado de gestión institucional</t>
  </si>
  <si>
    <t>Sensibilización Ambiental, Consumo de Agua, Consumo de Energía, Consumo de Papel, Material Reciclado en Kgs.</t>
  </si>
  <si>
    <t>1. Focalizar esfuerzos en el cumplimiento de la Estrategia Institucional</t>
  </si>
  <si>
    <t>4. Eficiencia Administrativa</t>
  </si>
  <si>
    <t>6. Formulación y acompañamiento a Proyectos de Inversión</t>
  </si>
  <si>
    <t>7. Participar en las actividades definidas en el SG-SST.</t>
  </si>
  <si>
    <t>Reporte de informes y tramite de operaciones</t>
  </si>
  <si>
    <t xml:space="preserve">Transparencia en el proceso de selección y vinculación de personal </t>
  </si>
  <si>
    <t>1. Respuesta a derechos de petición y consultas de competencia del GIT</t>
  </si>
  <si>
    <t>2. Elaboración y/o Revisión jurídica</t>
  </si>
  <si>
    <t xml:space="preserve">3. Representar judicial y extrajudicialmente a la CGN en procesos jurídicos </t>
  </si>
  <si>
    <t>Estudios y Conceptos Jurídicos</t>
  </si>
  <si>
    <t>Información y Comunicación externa</t>
  </si>
  <si>
    <t>Información y Comunicación Interna</t>
  </si>
  <si>
    <t>Percepción información y comunicación Externa</t>
  </si>
  <si>
    <t>Cualificación servidores públicos responsables de la información financiera y ciudadanía (Externo)</t>
  </si>
  <si>
    <t>Cobertura de actividades de mejoramiento de la información Contable Pública</t>
  </si>
  <si>
    <t>Cobertura en transmisión de la Información</t>
  </si>
  <si>
    <t>Nivel de Cumplimiento de las Auditorías Internas Programadas</t>
  </si>
  <si>
    <t>INFORMES POR DEPARTAMENTOS</t>
  </si>
  <si>
    <t>BOLETÍN DEUDORES MOROSOS DEL ESTADO</t>
  </si>
  <si>
    <t xml:space="preserve">SISTEMAL DE GESTIÓN AMBIENTAL </t>
  </si>
  <si>
    <t>3. Interpretar en forma adecuada la regulación expedida</t>
  </si>
  <si>
    <t>1. Actualizar y/o desarrollar procedimientos contables con base en los nuevos Marcos Normativos</t>
  </si>
  <si>
    <t>2. Generar mecanismos instrumentales para la implementación y aplicación de los nuevos Marcos Normativos</t>
  </si>
  <si>
    <t>3. Elaboración del plan de capacitación clientes externos.</t>
  </si>
  <si>
    <t>4. Preparación del material para capacitación a clientes externos.</t>
  </si>
  <si>
    <t>5. Ejecución del plan de capacitación clientes externos.</t>
  </si>
  <si>
    <t xml:space="preserve">1. Desarrollar nuevos modelos sobre los marcos regulatorios y estándares internacionales </t>
  </si>
  <si>
    <t>2. Definir la metodología técnica para la clasificación institucional y económica</t>
  </si>
  <si>
    <t>Consolidar y elaborar los Informes de la Situación Financiera y de Resultados del Nivel Nacional, Nivel Territorial y del Sector Público del año 2016</t>
  </si>
  <si>
    <t xml:space="preserve">   Producción de Informes y Oportunidad en la respuesta a solicitudes de información</t>
  </si>
  <si>
    <t>Elaborar el Informe consolidado de control interno contable</t>
  </si>
  <si>
    <t>Elaborar los informes por Departamentos</t>
  </si>
  <si>
    <t>Informes de Boletín Deudores Morosos del  Estado (BDME)</t>
  </si>
  <si>
    <t xml:space="preserve"> Producción de informes y Oportunidad en la respuesta a  solicitudes de información</t>
  </si>
  <si>
    <t>Elaboración del Cuestionario Anual de Estadísticas de las Finanzas Públicas (CAEFP)</t>
  </si>
  <si>
    <t xml:space="preserve">   Producción de Informes</t>
  </si>
  <si>
    <t>Producción de Informes</t>
  </si>
  <si>
    <t xml:space="preserve">6.Elaborar y publicar en la página Web de la CGN los productos y otros reportes. </t>
  </si>
  <si>
    <t>8. Participar en las actividades del SEN-DANE</t>
  </si>
  <si>
    <t>Producción de informes y Oportunidad en la respuesta a  solicitudes de información</t>
  </si>
  <si>
    <t>1.Rediseñar los Sistemas del SIGI</t>
  </si>
  <si>
    <t>1. Seguimiento al PIGA-CGN y a los programas del SGA año 2017</t>
  </si>
  <si>
    <t>2. Seguimiento a la matriz de Requisitos Legales Ambientales de la CGN</t>
  </si>
  <si>
    <t>3. Transición  14001:2015</t>
  </si>
  <si>
    <t>7. Diseño y elaboración de los programas del SGA vigencia 2018</t>
  </si>
  <si>
    <t>5. Gestión presupuestal CGN - 2016- 2017</t>
  </si>
  <si>
    <t>1. Realizar la Definición metodológica, y ciclo de vida del Sistema</t>
  </si>
  <si>
    <t>2. Implementar las mejoras en el sistema de información y consolidación Contable</t>
  </si>
  <si>
    <t>3. Realizar pruebas de aceptación del sistema de información</t>
  </si>
  <si>
    <t>5. Realizar  Servicios con base en necesidades definidas</t>
  </si>
  <si>
    <t>6.Implementar un esquema de Arquitectura orientada a servicios (SOA)</t>
  </si>
  <si>
    <t>7. Implementar soluciones de comunicaciones Unificadas</t>
  </si>
  <si>
    <t>8. Realizar Estudios técnicos de Aplicación de Normas Internacionales en el Sistema</t>
  </si>
  <si>
    <t>9.Diseñar  y acompañar  el proceso de implementación de las normas internacionales en el sistema</t>
  </si>
  <si>
    <t>12. Implementar  Servicios de contingencia mediante centro alterno y hosting</t>
  </si>
  <si>
    <t>2. Atención a peticiones, quejas, reclamos y denuncias</t>
  </si>
  <si>
    <t>7. Gestión Documental (Proyecto de Inversión)</t>
  </si>
  <si>
    <t xml:space="preserve">5. Informes Internos y Externos </t>
  </si>
  <si>
    <t>4. Actualización manual de contratación y supervisión de la Entidad</t>
  </si>
  <si>
    <t>2. Bienestar social e incentivos</t>
  </si>
  <si>
    <t>3. Seguridad y Salud en el trabajo</t>
  </si>
  <si>
    <t>2. Elaborar y enviar informes de Ley</t>
  </si>
  <si>
    <t>3. Otras actividades</t>
  </si>
  <si>
    <t>TOTAL PLAN AÑO 2017</t>
  </si>
  <si>
    <t>Cubrimiento programa de Seguridad y Salud en el trabajo</t>
  </si>
  <si>
    <t xml:space="preserve"> COMUNICACIÓN PUBLICA</t>
  </si>
  <si>
    <t>RESÚMEN PLAN DE ACCIÓN 2017</t>
  </si>
  <si>
    <t>Vr.Ponderado Proyecto o Plan de Acción</t>
  </si>
  <si>
    <t>NORMALIZACIÓN Y CULTURIZACIÓN CONTABLE</t>
  </si>
  <si>
    <t>CONSOLIDACIÓN DE LA INFORMACIÓN</t>
  </si>
  <si>
    <t>CENTRALIZACIÓN DE LA INFORMACIÓN</t>
  </si>
  <si>
    <t>PLANEACIÓN INTEGRAL</t>
  </si>
  <si>
    <t>GESTIÓN TICs</t>
  </si>
  <si>
    <t>ADAPTACIÓN FINANCIERA Y ESTADÍSTICA A LOS NUEVOS MARCOS NORMATIVOS</t>
  </si>
  <si>
    <t>MEJORAMIENTO DE LA CALIDAD DE LA INFORMACIÓN CONTABLE PÚBLICA</t>
  </si>
  <si>
    <t xml:space="preserve"> FORTALECIMIENTO DE LOS SISTEMAS DE GESTIÓN DE LA CGN</t>
  </si>
  <si>
    <t>GESTIÓN ADMINISTRATIVA</t>
  </si>
  <si>
    <t>GESTIÓN DE RECURSOS FINANCIEROS</t>
  </si>
  <si>
    <t>GESTIÓN JURÍDICA</t>
  </si>
  <si>
    <t>GESTIÓN HUMANA</t>
  </si>
  <si>
    <t>CONTROL Y EVALUACIÓN</t>
  </si>
  <si>
    <t xml:space="preserve">TOTAL PLANES DE ACCIÓN OPERATIVOS </t>
  </si>
  <si>
    <t xml:space="preserve">TOTAL PLANES DE ACCIÓN ESTRATÉGICOS </t>
  </si>
  <si>
    <t>Presupuesto asignado</t>
  </si>
  <si>
    <t>Presupuesto Asignado</t>
  </si>
  <si>
    <t>Responsable</t>
  </si>
  <si>
    <t>Fecha inicio actividad</t>
  </si>
  <si>
    <t>Fecha final actividad</t>
  </si>
  <si>
    <t xml:space="preserve">Seguimiento a la Implementación de políticas </t>
  </si>
  <si>
    <t>Cubrimiento plan de bienestar social e incentivos</t>
  </si>
  <si>
    <t>29/02/2017</t>
  </si>
  <si>
    <t>CONTADURÍA GENERAL DE LA NACIÓN (CGN)
PLAN ESTRATÉGICO INSTITUCIONAL (PEI) CGN 2013 - 2018 
PLAN DE ACCIÓN VIGENCIA 2017</t>
  </si>
  <si>
    <t>PLAN DE ACCIÓN ESTRATEGICO</t>
  </si>
  <si>
    <t>PLAN DE ACCIÓN OPERATIVO</t>
  </si>
  <si>
    <t>Actualización de la Doctrina contable pública 
Oportunidad en Emisión de Conceptos y Solución de Consultas</t>
  </si>
  <si>
    <t>1. Visitas de seguimiento y Control y Convenios de Cooperación técnica</t>
  </si>
  <si>
    <t>3. Capacitación</t>
  </si>
  <si>
    <t xml:space="preserve">4. Gestión de la información reportada por las entidades territoriales y nacionales </t>
  </si>
  <si>
    <t>6. Administración del CHIP</t>
  </si>
  <si>
    <t>4. Realizar evaluaciones periódicas</t>
  </si>
  <si>
    <t>SISTEMA DE GESTIÓN AMBIENTAL</t>
  </si>
  <si>
    <t xml:space="preserve">Actualización Y Publicación del Régimen de Contabilidad Pública </t>
  </si>
  <si>
    <t>5. Administración de los macroprocesos contables de los sistemas SIIF-Nación y SPGR</t>
  </si>
  <si>
    <t xml:space="preserve">10. Realizar el diagnóstico de seguridad a los  Sistemas de Información de la entidad </t>
  </si>
  <si>
    <t>2. Operativizar el Sistema SIIF Nación (140 entidades) y el Sistema General de Regalías (apoyo permanente a 40 entidades )</t>
  </si>
  <si>
    <t>4. Proceso de Certificación de la categorización de los Departamentos, Distritos y Municipios</t>
  </si>
  <si>
    <t>2. Informes diferentes del balance general</t>
  </si>
  <si>
    <t>5. Almacén</t>
  </si>
  <si>
    <t>4. Implementación Nuevo Marco Normativo</t>
  </si>
  <si>
    <t>Líder del proceso</t>
  </si>
  <si>
    <t xml:space="preserve">1. Soportar, administrar y mantener la plataforma tecnológica de la Contaduría general de Nación 
 </t>
  </si>
  <si>
    <t xml:space="preserve">Disponibilidad de LAN, 
de Plataforma de Gestión, 
 de Plataforma Misional,
de Internet.
Satisfacción a Usuarios </t>
  </si>
  <si>
    <t xml:space="preserve">2. Fortalecer, Desarrollar e integrar los productos y servicios en la Contaduría General de la Nación 
</t>
  </si>
  <si>
    <t xml:space="preserve">3. Elaborar, divulgar e implementar políticas de seguridad.  </t>
  </si>
  <si>
    <t>2. Transparencia, participación y servicio al ciudadano.
- Actualización de matriz de cumplimiento de transparencia y acceso a la información.
- Seguimiento a la atención oportuna de solicitudes de información.                                                                                                   
- Fortalecer la gestión ética como medida de anticorrupción
-  Participación Ciudadana y Rendición de Cuentas
-  Sistema de Servicio al Ciudadano</t>
  </si>
  <si>
    <t xml:space="preserve"> - Índice de transparencia.
- Espacios de Participación Ciudadana y Rendición de cuentas.
-  Satisfacción General  </t>
  </si>
  <si>
    <t xml:space="preserve">3. Estrategia Gobierno en Línea y Reporte FURAG </t>
  </si>
  <si>
    <t xml:space="preserve">8. Administración del riesgo </t>
  </si>
  <si>
    <t>Nombre Del Proyecto Y/o Plan de Acción</t>
  </si>
  <si>
    <t>Líder del Proceso</t>
  </si>
  <si>
    <t>Implementación del sistema de gestión</t>
  </si>
  <si>
    <t>11.Definir la estrategia de adopción del modelo de seguridad informática</t>
  </si>
  <si>
    <t>1. Actualizar el Régimen de Contabilidad Pública</t>
  </si>
  <si>
    <t>2. Producción de normas</t>
  </si>
  <si>
    <t>Eventos de Capacitación Realizados</t>
  </si>
  <si>
    <t>5. Refrendación dela Eficiencia Administrativa y Refrendación de la Eficiencia Fiscal.</t>
  </si>
  <si>
    <t>6. Actividades de Planeación, administrativos e Informes y Reportes para usuarios Internos y Externos</t>
  </si>
  <si>
    <t>7. Implementar el estándar SDMX-DANE</t>
  </si>
  <si>
    <t>Índice de Ejecución del PAC</t>
  </si>
  <si>
    <t xml:space="preserve"> Implementación del PIC en la CGN</t>
  </si>
  <si>
    <t>FORTALECIMIENTO DE LOS SISTEMAS DE INFORMACIÓN Y CONSOLIDACIÒN CONTABLE NACIONAL</t>
  </si>
  <si>
    <t xml:space="preserve">ADAPTACIÓN FINANCIERA Y ESTADÍSTICA A LOS NUEVOS MARCOS NORMATIVOS </t>
  </si>
  <si>
    <t>MEJORAMIENTO DE LA CALIDAD DE LA INFORMACIÒN CONTABLE PÚBLICA</t>
  </si>
  <si>
    <t xml:space="preserve">SOSTENIBILIDAD DE LA REGULACIÓN CONTABLE PÚBLICA EN CONVERGENCIA CON ESTÁNDARES INTERNACIONALES DE INFORMACIÓN FINANCIERA </t>
  </si>
  <si>
    <t>PLAN DE ACCIÓN ESTRATÉGICO</t>
  </si>
  <si>
    <t>COMUNICACIÓN PÚBLICA</t>
  </si>
  <si>
    <t xml:space="preserve"> CAPACITACIÓN, DIVULGACIÓN Y ASITENCIA TÉCNICA EN  EL MODELO COLOMBIANO DE REGULACIÓN CONTABLE PÚBLICA.</t>
  </si>
  <si>
    <t xml:space="preserve">TOTAL PLAN DE ACCIÓN OPERATIVO </t>
  </si>
  <si>
    <t>TOTAL PLAN DE ACCIÓN 2017</t>
  </si>
  <si>
    <t xml:space="preserve">TOTAL PLAN DE ACCIÓN ESTRATÉGICO </t>
  </si>
  <si>
    <t>CAPACITACIÓN, DIVULGACIÓN Y ASITENCIA TÉCNICA EN EL MODELO COLOMBIANO DE REGULACIÓN CONTABLE PÚBLICA.</t>
  </si>
  <si>
    <t>FORTALECIMIENTO DE LOS SISTEMAS DE INFORMACIÒN Y CONSOLIDACIÓN CONTABLE NACIONAL</t>
  </si>
  <si>
    <t>ACTIVIDADES DE GESTIÓN O DEMANDA</t>
  </si>
  <si>
    <t>Seguimiento Política GEL (Indicador manejado por FURAG)</t>
  </si>
  <si>
    <t xml:space="preserve">Actualización y Publicación del Régimen de Contabilidad Pública </t>
  </si>
  <si>
    <t>1. Realizar Auditorías Internas de Gestión inmersas en el Cronograma de Gestión del GIT de Control Interno</t>
  </si>
  <si>
    <t>Elaborar y ajustar las Series Históricas 2007 - 2016</t>
  </si>
  <si>
    <t>Objetivo No. 1,2,3</t>
  </si>
  <si>
    <t>Objetivo No. 3</t>
  </si>
  <si>
    <t xml:space="preserve"> Objetivo No. 3</t>
  </si>
  <si>
    <t xml:space="preserve">  Objetivo No. 3</t>
  </si>
  <si>
    <t>Objetivo No.7,10</t>
  </si>
  <si>
    <t>Objetivo No. 2,3</t>
  </si>
  <si>
    <t>Objetivo No.4, 5,10,14</t>
  </si>
  <si>
    <t>Objetivo No.5</t>
  </si>
  <si>
    <t>Objetivo No. 11,13</t>
  </si>
  <si>
    <t>Objetivo No.12,14</t>
  </si>
  <si>
    <t>Objetivo No. 1,4,5, 7,8,9,10</t>
  </si>
  <si>
    <t>Objetivo No. 1,4,5,7,8,9</t>
  </si>
  <si>
    <t>1,2,3</t>
  </si>
  <si>
    <t>Objetivo No.  3</t>
  </si>
  <si>
    <t>4. Gestionar Incidentes relacionados con el Servicio TICs</t>
  </si>
  <si>
    <t>Evaluación de eficacia de las capacitaciones del PIC</t>
  </si>
  <si>
    <t>Fecha de Aprobación Actualización: 27 de Septiembre de 2017</t>
  </si>
  <si>
    <t>Fecha de Publicación: 29 de Septiembre de 2017</t>
  </si>
  <si>
    <t>Objetivo No. 1,4,5,7,8,9,10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</si>
</sst>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164" formatCode="_-* #,##0.00\ _€_-;\-* #,##0.00\ _€_-;_-* &quot;-&quot;??\ _€_-;_-@_-"/>
    <numFmt numFmtId="165" formatCode="_-* #,##0\ _€_-;\-* #,##0\ _€_-;_-* &quot;-&quot;??\ _€_-;_-@_-"/>
    <numFmt numFmtId="166" formatCode="0.00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10" fontId="0" fillId="0" borderId="1" xfId="2" applyNumberFormat="1" applyFont="1" applyBorder="1" applyAlignment="1">
      <alignment vertical="center" wrapText="1"/>
    </xf>
    <xf numFmtId="165" fontId="0" fillId="0" borderId="1" xfId="1" applyNumberFormat="1" applyFont="1" applyBorder="1" applyAlignment="1">
      <alignment vertical="center" wrapText="1"/>
    </xf>
    <xf numFmtId="10" fontId="2" fillId="2" borderId="1" xfId="0" applyNumberFormat="1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/>
    <xf numFmtId="10" fontId="0" fillId="0" borderId="1" xfId="1" applyNumberFormat="1" applyFont="1" applyBorder="1" applyAlignment="1">
      <alignment vertical="center" wrapText="1"/>
    </xf>
    <xf numFmtId="10" fontId="2" fillId="2" borderId="1" xfId="2" applyNumberFormat="1" applyFont="1" applyFill="1" applyBorder="1" applyAlignment="1">
      <alignment vertical="center" wrapText="1"/>
    </xf>
    <xf numFmtId="10" fontId="5" fillId="4" borderId="1" xfId="0" applyNumberFormat="1" applyFont="1" applyFill="1" applyBorder="1" applyAlignment="1">
      <alignment horizontal="center" vertical="center" wrapText="1"/>
    </xf>
    <xf numFmtId="0" fontId="0" fillId="4" borderId="0" xfId="0" applyFont="1" applyFill="1" applyAlignment="1">
      <alignment vertical="center" wrapText="1"/>
    </xf>
    <xf numFmtId="0" fontId="2" fillId="4" borderId="0" xfId="0" applyFont="1" applyFill="1" applyBorder="1" applyAlignment="1">
      <alignment horizontal="center" vertical="center" wrapText="1"/>
    </xf>
    <xf numFmtId="10" fontId="2" fillId="4" borderId="0" xfId="0" applyNumberFormat="1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0" xfId="0" applyFont="1" applyFill="1" applyAlignment="1">
      <alignment horizontal="center" vertical="center" wrapText="1"/>
    </xf>
    <xf numFmtId="165" fontId="2" fillId="4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4" borderId="0" xfId="0" applyFont="1" applyFill="1" applyAlignment="1">
      <alignment vertical="center" wrapText="1"/>
    </xf>
    <xf numFmtId="9" fontId="2" fillId="2" borderId="1" xfId="0" applyNumberFormat="1" applyFont="1" applyFill="1" applyBorder="1" applyAlignment="1">
      <alignment vertical="center" wrapText="1"/>
    </xf>
    <xf numFmtId="165" fontId="1" fillId="4" borderId="2" xfId="1" applyNumberFormat="1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10" fontId="0" fillId="4" borderId="1" xfId="0" applyNumberFormat="1" applyFont="1" applyFill="1" applyBorder="1" applyAlignment="1">
      <alignment horizontal="center" vertical="center" wrapText="1"/>
    </xf>
    <xf numFmtId="165" fontId="0" fillId="4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0" fontId="0" fillId="4" borderId="0" xfId="0" applyNumberFormat="1" applyFont="1" applyFill="1" applyBorder="1" applyAlignment="1">
      <alignment horizontal="center" vertical="center" wrapText="1"/>
    </xf>
    <xf numFmtId="165" fontId="0" fillId="4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0" fontId="1" fillId="4" borderId="1" xfId="2" applyNumberFormat="1" applyFont="1" applyFill="1" applyBorder="1" applyAlignment="1">
      <alignment horizontal="center" vertical="center" wrapText="1"/>
    </xf>
    <xf numFmtId="9" fontId="12" fillId="2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0" fontId="0" fillId="5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10" fontId="0" fillId="6" borderId="1" xfId="0" applyNumberFormat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10" fontId="0" fillId="7" borderId="1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10" fontId="0" fillId="8" borderId="1" xfId="0" applyNumberFormat="1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10" fontId="0" fillId="9" borderId="1" xfId="0" applyNumberFormat="1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10" fontId="0" fillId="10" borderId="1" xfId="0" applyNumberFormat="1" applyFont="1" applyFill="1" applyBorder="1" applyAlignment="1">
      <alignment horizontal="center" vertical="center" wrapText="1"/>
    </xf>
    <xf numFmtId="10" fontId="0" fillId="0" borderId="1" xfId="2" applyNumberFormat="1" applyFont="1" applyBorder="1" applyAlignment="1">
      <alignment horizontal="right" vertical="center" wrapText="1"/>
    </xf>
    <xf numFmtId="165" fontId="3" fillId="3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6" fontId="0" fillId="0" borderId="1" xfId="2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3" fillId="0" borderId="1" xfId="3" applyNumberFormat="1" applyFont="1" applyFill="1" applyBorder="1" applyAlignment="1">
      <alignment vertical="center"/>
    </xf>
    <xf numFmtId="3" fontId="3" fillId="0" borderId="7" xfId="3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0" fillId="0" borderId="0" xfId="0" applyFont="1" applyFill="1"/>
    <xf numFmtId="0" fontId="0" fillId="0" borderId="0" xfId="0" applyFill="1"/>
    <xf numFmtId="0" fontId="9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9" fontId="2" fillId="4" borderId="0" xfId="0" applyNumberFormat="1" applyFont="1" applyFill="1" applyBorder="1" applyAlignment="1">
      <alignment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3" fillId="0" borderId="2" xfId="3" applyNumberFormat="1" applyFont="1" applyFill="1" applyBorder="1" applyAlignment="1">
      <alignment vertical="center"/>
    </xf>
    <xf numFmtId="10" fontId="0" fillId="4" borderId="1" xfId="2" applyNumberFormat="1" applyFont="1" applyFill="1" applyBorder="1" applyAlignment="1">
      <alignment vertical="center" wrapText="1"/>
    </xf>
    <xf numFmtId="165" fontId="0" fillId="0" borderId="1" xfId="1" applyNumberFormat="1" applyFont="1" applyFill="1" applyBorder="1" applyAlignment="1">
      <alignment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0" fontId="0" fillId="0" borderId="4" xfId="2" applyNumberFormat="1" applyFont="1" applyFill="1" applyBorder="1" applyAlignment="1">
      <alignment vertical="center"/>
    </xf>
    <xf numFmtId="10" fontId="0" fillId="0" borderId="1" xfId="2" applyNumberFormat="1" applyFont="1" applyFill="1" applyBorder="1" applyAlignment="1">
      <alignment vertical="center"/>
    </xf>
    <xf numFmtId="0" fontId="0" fillId="5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14" fontId="7" fillId="0" borderId="4" xfId="0" applyNumberFormat="1" applyFont="1" applyFill="1" applyBorder="1" applyAlignment="1">
      <alignment vertical="center" wrapText="1"/>
    </xf>
    <xf numFmtId="0" fontId="0" fillId="0" borderId="8" xfId="0" applyFont="1" applyBorder="1"/>
    <xf numFmtId="14" fontId="7" fillId="0" borderId="1" xfId="0" applyNumberFormat="1" applyFont="1" applyFill="1" applyBorder="1" applyAlignment="1">
      <alignment vertical="center" wrapText="1"/>
    </xf>
    <xf numFmtId="165" fontId="15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1" borderId="2" xfId="0" applyFont="1" applyFill="1" applyBorder="1" applyAlignment="1">
      <alignment horizontal="center" vertical="center" wrapText="1"/>
    </xf>
    <xf numFmtId="0" fontId="0" fillId="11" borderId="3" xfId="0" applyFont="1" applyFill="1" applyBorder="1" applyAlignment="1">
      <alignment horizontal="center" vertical="center" wrapText="1"/>
    </xf>
    <xf numFmtId="0" fontId="0" fillId="11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5" fontId="15" fillId="0" borderId="2" xfId="1" applyNumberFormat="1" applyFont="1" applyBorder="1" applyAlignment="1">
      <alignment horizontal="center" vertical="center" wrapText="1"/>
    </xf>
    <xf numFmtId="165" fontId="15" fillId="0" borderId="3" xfId="1" applyNumberFormat="1" applyFont="1" applyBorder="1" applyAlignment="1">
      <alignment horizontal="center" vertical="center" wrapText="1"/>
    </xf>
    <xf numFmtId="165" fontId="15" fillId="0" borderId="4" xfId="1" applyNumberFormat="1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255" wrapText="1"/>
    </xf>
    <xf numFmtId="0" fontId="14" fillId="0" borderId="6" xfId="0" applyFont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47624</xdr:colOff>
      <xdr:row>0</xdr:row>
      <xdr:rowOff>9525</xdr:rowOff>
    </xdr:from>
    <xdr:to>
      <xdr:col>11</xdr:col>
      <xdr:colOff>428625</xdr:colOff>
      <xdr:row>0</xdr:row>
      <xdr:rowOff>628650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7699" y="9525"/>
          <a:ext cx="3162301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M154"/>
  <sheetViews>
    <sheetView showGridLines="0" tabSelected="1" workbookViewId="0">
      <selection activeCell="A2" sqref="A2"/>
    </sheetView>
  </sheetViews>
  <sheetFormatPr baseColWidth="10" defaultRowHeight="15" x14ac:dyDescent="0.25"/>
  <cols>
    <col min="1" max="1" width="4.140625" style="12" customWidth="1"/>
    <col min="2" max="2" width="9.28515625" style="12" customWidth="1"/>
    <col min="3" max="3" width="8.140625" style="12" customWidth="1"/>
    <col min="4" max="4" width="16.140625" style="12" customWidth="1"/>
    <col min="5" max="5" width="12" style="12" customWidth="1"/>
    <col min="6" max="6" width="17.140625" style="12" customWidth="1"/>
    <col min="7" max="7" width="9.140625" style="12" customWidth="1"/>
    <col min="8" max="8" width="46.28515625" style="12" customWidth="1"/>
    <col min="9" max="9" width="10.7109375" style="12" customWidth="1"/>
    <col min="10" max="10" width="11" style="12" customWidth="1"/>
    <col min="11" max="11" width="20" style="13" customWidth="1"/>
    <col min="12" max="12" width="9.5703125" style="12" customWidth="1"/>
    <col min="13" max="13" width="16" style="12" customWidth="1"/>
    <col min="14" max="16384" width="11.42578125" style="12"/>
  </cols>
  <sheetData>
    <row r="1" spans="2:13" ht="64.5" customHeight="1" x14ac:dyDescent="0.25">
      <c r="B1" s="128" t="s">
        <v>154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2:13" ht="27" customHeight="1" x14ac:dyDescent="0.25">
      <c r="B2" s="108" t="s">
        <v>226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2:13" ht="75" x14ac:dyDescent="0.25">
      <c r="B3" s="2" t="s">
        <v>29</v>
      </c>
      <c r="C3" s="2" t="s">
        <v>6</v>
      </c>
      <c r="D3" s="2" t="s">
        <v>5</v>
      </c>
      <c r="E3" s="110" t="s">
        <v>148</v>
      </c>
      <c r="F3" s="2" t="s">
        <v>181</v>
      </c>
      <c r="G3" s="2" t="s">
        <v>4</v>
      </c>
      <c r="H3" s="2" t="s">
        <v>3</v>
      </c>
      <c r="I3" s="110" t="s">
        <v>149</v>
      </c>
      <c r="J3" s="110" t="s">
        <v>150</v>
      </c>
      <c r="K3" s="2" t="s">
        <v>1</v>
      </c>
      <c r="L3" s="2" t="s">
        <v>2</v>
      </c>
      <c r="M3" s="16" t="s">
        <v>0</v>
      </c>
    </row>
    <row r="4" spans="2:13" ht="45" x14ac:dyDescent="0.25">
      <c r="B4" s="133">
        <v>1</v>
      </c>
      <c r="C4" s="137" t="s">
        <v>197</v>
      </c>
      <c r="D4" s="137" t="s">
        <v>131</v>
      </c>
      <c r="E4" s="146" t="s">
        <v>172</v>
      </c>
      <c r="F4" s="131" t="s">
        <v>196</v>
      </c>
      <c r="G4" s="137" t="s">
        <v>210</v>
      </c>
      <c r="H4" s="14" t="s">
        <v>84</v>
      </c>
      <c r="I4" s="120">
        <v>42737</v>
      </c>
      <c r="J4" s="120">
        <v>43100</v>
      </c>
      <c r="K4" s="164" t="s">
        <v>164</v>
      </c>
      <c r="L4" s="7">
        <v>3.5000000000000003E-2</v>
      </c>
      <c r="M4" s="8">
        <v>541400000</v>
      </c>
    </row>
    <row r="5" spans="2:13" ht="45" x14ac:dyDescent="0.25">
      <c r="B5" s="133"/>
      <c r="C5" s="137"/>
      <c r="D5" s="137"/>
      <c r="E5" s="147"/>
      <c r="F5" s="131"/>
      <c r="G5" s="137"/>
      <c r="H5" s="14" t="s">
        <v>85</v>
      </c>
      <c r="I5" s="120">
        <v>42737</v>
      </c>
      <c r="J5" s="120">
        <v>43100</v>
      </c>
      <c r="K5" s="165"/>
      <c r="L5" s="7">
        <v>3.5000000000000003E-2</v>
      </c>
      <c r="M5" s="8">
        <v>541400000</v>
      </c>
    </row>
    <row r="6" spans="2:13" ht="105" x14ac:dyDescent="0.25">
      <c r="B6" s="133"/>
      <c r="C6" s="137"/>
      <c r="D6" s="137"/>
      <c r="E6" s="148"/>
      <c r="F6" s="131"/>
      <c r="G6" s="137"/>
      <c r="H6" s="14" t="s">
        <v>83</v>
      </c>
      <c r="I6" s="120">
        <v>42737</v>
      </c>
      <c r="J6" s="120">
        <v>43100</v>
      </c>
      <c r="K6" s="65" t="s">
        <v>157</v>
      </c>
      <c r="L6" s="7">
        <v>7.0000000000000007E-2</v>
      </c>
      <c r="M6" s="60">
        <v>567200000</v>
      </c>
    </row>
    <row r="7" spans="2:13" x14ac:dyDescent="0.25">
      <c r="H7" s="130" t="s">
        <v>8</v>
      </c>
      <c r="I7" s="130"/>
      <c r="J7" s="130"/>
      <c r="K7" s="130"/>
      <c r="L7" s="33">
        <f>SUM(L4:L6)</f>
        <v>0.14000000000000001</v>
      </c>
      <c r="M7" s="10">
        <f>SUM(M4:M6)</f>
        <v>1650000000</v>
      </c>
    </row>
    <row r="8" spans="2:13" x14ac:dyDescent="0.25">
      <c r="H8" s="26"/>
      <c r="I8" s="26"/>
      <c r="J8" s="26"/>
      <c r="K8" s="26"/>
      <c r="L8" s="94"/>
      <c r="M8" s="30"/>
    </row>
    <row r="9" spans="2:13" ht="39.75" customHeight="1" x14ac:dyDescent="0.25">
      <c r="B9" s="133">
        <v>2</v>
      </c>
      <c r="C9" s="137" t="s">
        <v>197</v>
      </c>
      <c r="D9" s="137" t="s">
        <v>132</v>
      </c>
      <c r="E9" s="146" t="s">
        <v>182</v>
      </c>
      <c r="F9" s="131" t="s">
        <v>194</v>
      </c>
      <c r="G9" s="137" t="s">
        <v>211</v>
      </c>
      <c r="H9" s="14" t="s">
        <v>89</v>
      </c>
      <c r="I9" s="114"/>
      <c r="J9" s="114"/>
      <c r="K9" s="91"/>
      <c r="L9" s="7">
        <v>4.2000000000000003E-2</v>
      </c>
      <c r="M9" s="100">
        <v>171330000</v>
      </c>
    </row>
    <row r="10" spans="2:13" ht="30" x14ac:dyDescent="0.25">
      <c r="B10" s="133"/>
      <c r="C10" s="137"/>
      <c r="D10" s="137"/>
      <c r="E10" s="148"/>
      <c r="F10" s="131"/>
      <c r="G10" s="137"/>
      <c r="H10" s="14" t="s">
        <v>90</v>
      </c>
      <c r="I10" s="14"/>
      <c r="J10" s="14"/>
      <c r="K10" s="65"/>
      <c r="L10" s="7">
        <v>1.8599999999999998E-2</v>
      </c>
      <c r="M10" s="101">
        <v>328670000</v>
      </c>
    </row>
    <row r="11" spans="2:13" x14ac:dyDescent="0.25">
      <c r="H11" s="130" t="s">
        <v>8</v>
      </c>
      <c r="I11" s="130"/>
      <c r="J11" s="130"/>
      <c r="K11" s="130"/>
      <c r="L11" s="9">
        <f>SUM(L9:L10)</f>
        <v>6.0600000000000001E-2</v>
      </c>
      <c r="M11" s="10">
        <f>SUM(M9:M10)</f>
        <v>500000000</v>
      </c>
    </row>
    <row r="12" spans="2:13" x14ac:dyDescent="0.25">
      <c r="H12" s="26"/>
      <c r="I12" s="26"/>
      <c r="J12" s="26"/>
      <c r="K12" s="26"/>
      <c r="L12" s="94"/>
      <c r="M12" s="30"/>
    </row>
    <row r="14" spans="2:13" ht="98.25" customHeight="1" x14ac:dyDescent="0.25">
      <c r="B14" s="95">
        <v>3</v>
      </c>
      <c r="C14" s="123" t="s">
        <v>197</v>
      </c>
      <c r="D14" s="122" t="s">
        <v>132</v>
      </c>
      <c r="E14" s="124" t="s">
        <v>172</v>
      </c>
      <c r="F14" s="72" t="s">
        <v>30</v>
      </c>
      <c r="G14" s="3" t="s">
        <v>212</v>
      </c>
      <c r="H14" s="72" t="s">
        <v>91</v>
      </c>
      <c r="I14" s="120">
        <v>42737</v>
      </c>
      <c r="J14" s="120">
        <v>43008</v>
      </c>
      <c r="K14" s="61" t="s">
        <v>92</v>
      </c>
      <c r="L14" s="7">
        <v>4.6699999999999998E-2</v>
      </c>
      <c r="M14" s="121" t="s">
        <v>7</v>
      </c>
    </row>
    <row r="15" spans="2:13" x14ac:dyDescent="0.25">
      <c r="D15" s="126"/>
      <c r="F15" s="73"/>
      <c r="H15" s="130" t="s">
        <v>8</v>
      </c>
      <c r="I15" s="130"/>
      <c r="J15" s="130"/>
      <c r="K15" s="130"/>
      <c r="L15" s="9">
        <f>SUM(L14)</f>
        <v>4.6699999999999998E-2</v>
      </c>
      <c r="M15" s="6" t="s">
        <v>9</v>
      </c>
    </row>
    <row r="16" spans="2:13" x14ac:dyDescent="0.25">
      <c r="D16" s="13"/>
      <c r="F16" s="73"/>
    </row>
    <row r="17" spans="2:13" ht="90" customHeight="1" x14ac:dyDescent="0.25">
      <c r="B17" s="95">
        <v>4</v>
      </c>
      <c r="C17" s="123" t="s">
        <v>197</v>
      </c>
      <c r="D17" s="122" t="s">
        <v>132</v>
      </c>
      <c r="E17" s="124" t="s">
        <v>172</v>
      </c>
      <c r="F17" s="72" t="s">
        <v>57</v>
      </c>
      <c r="G17" s="3" t="s">
        <v>212</v>
      </c>
      <c r="H17" s="72" t="s">
        <v>93</v>
      </c>
      <c r="I17" s="120" t="s">
        <v>153</v>
      </c>
      <c r="J17" s="120">
        <v>42854</v>
      </c>
      <c r="K17" s="61" t="s">
        <v>92</v>
      </c>
      <c r="L17" s="7">
        <v>1.17E-2</v>
      </c>
      <c r="M17" s="121" t="s">
        <v>7</v>
      </c>
    </row>
    <row r="18" spans="2:13" x14ac:dyDescent="0.25">
      <c r="D18" s="126"/>
      <c r="F18" s="73"/>
      <c r="H18" s="130" t="s">
        <v>8</v>
      </c>
      <c r="I18" s="130"/>
      <c r="J18" s="130"/>
      <c r="K18" s="130"/>
      <c r="L18" s="9">
        <f>SUM(L17)</f>
        <v>1.17E-2</v>
      </c>
      <c r="M18" s="6" t="s">
        <v>9</v>
      </c>
    </row>
    <row r="19" spans="2:13" x14ac:dyDescent="0.25">
      <c r="D19" s="13"/>
      <c r="F19" s="73"/>
    </row>
    <row r="20" spans="2:13" ht="75" x14ac:dyDescent="0.25">
      <c r="B20" s="95">
        <v>5</v>
      </c>
      <c r="C20" s="123" t="s">
        <v>197</v>
      </c>
      <c r="D20" s="122" t="s">
        <v>132</v>
      </c>
      <c r="E20" s="124" t="s">
        <v>172</v>
      </c>
      <c r="F20" s="72" t="s">
        <v>31</v>
      </c>
      <c r="G20" s="3" t="s">
        <v>212</v>
      </c>
      <c r="H20" s="72" t="s">
        <v>97</v>
      </c>
      <c r="I20" s="120">
        <v>42795</v>
      </c>
      <c r="J20" s="120">
        <v>43008</v>
      </c>
      <c r="K20" s="61" t="s">
        <v>98</v>
      </c>
      <c r="L20" s="7">
        <v>1.8700000000000001E-2</v>
      </c>
      <c r="M20" s="121" t="s">
        <v>7</v>
      </c>
    </row>
    <row r="21" spans="2:13" x14ac:dyDescent="0.25">
      <c r="D21" s="126"/>
      <c r="F21" s="73"/>
      <c r="H21" s="130" t="s">
        <v>8</v>
      </c>
      <c r="I21" s="130"/>
      <c r="J21" s="130"/>
      <c r="K21" s="130"/>
      <c r="L21" s="9">
        <f>SUM(L20)</f>
        <v>1.8700000000000001E-2</v>
      </c>
      <c r="M21" s="6" t="s">
        <v>9</v>
      </c>
    </row>
    <row r="22" spans="2:13" x14ac:dyDescent="0.25">
      <c r="D22" s="13"/>
      <c r="F22" s="73"/>
    </row>
    <row r="23" spans="2:13" ht="90" x14ac:dyDescent="0.25">
      <c r="B23" s="95">
        <v>6</v>
      </c>
      <c r="C23" s="14" t="s">
        <v>197</v>
      </c>
      <c r="D23" s="122" t="s">
        <v>132</v>
      </c>
      <c r="E23" s="14" t="s">
        <v>172</v>
      </c>
      <c r="F23" s="72" t="s">
        <v>32</v>
      </c>
      <c r="G23" s="3" t="s">
        <v>213</v>
      </c>
      <c r="H23" s="72" t="s">
        <v>94</v>
      </c>
      <c r="I23" s="120">
        <v>42880</v>
      </c>
      <c r="J23" s="120">
        <v>42978</v>
      </c>
      <c r="K23" s="61" t="s">
        <v>92</v>
      </c>
      <c r="L23" s="7">
        <v>2.3300000000000001E-2</v>
      </c>
      <c r="M23" s="121" t="s">
        <v>7</v>
      </c>
    </row>
    <row r="24" spans="2:13" x14ac:dyDescent="0.25">
      <c r="D24" s="13"/>
      <c r="F24" s="73"/>
      <c r="H24" s="130" t="s">
        <v>8</v>
      </c>
      <c r="I24" s="130"/>
      <c r="J24" s="130"/>
      <c r="K24" s="130"/>
      <c r="L24" s="9">
        <f>SUM(L23)</f>
        <v>2.3300000000000001E-2</v>
      </c>
      <c r="M24" s="6" t="s">
        <v>9</v>
      </c>
    </row>
    <row r="25" spans="2:13" x14ac:dyDescent="0.25">
      <c r="D25" s="13"/>
      <c r="F25" s="73"/>
    </row>
    <row r="26" spans="2:13" ht="58.5" customHeight="1" x14ac:dyDescent="0.25">
      <c r="B26" s="95">
        <v>7</v>
      </c>
      <c r="C26" s="123" t="s">
        <v>197</v>
      </c>
      <c r="D26" s="122" t="s">
        <v>132</v>
      </c>
      <c r="E26" s="124" t="s">
        <v>172</v>
      </c>
      <c r="F26" s="72" t="s">
        <v>58</v>
      </c>
      <c r="G26" s="3" t="s">
        <v>212</v>
      </c>
      <c r="H26" s="72" t="s">
        <v>209</v>
      </c>
      <c r="I26" s="120">
        <v>42782</v>
      </c>
      <c r="J26" s="120">
        <v>42978</v>
      </c>
      <c r="K26" s="61" t="s">
        <v>99</v>
      </c>
      <c r="L26" s="7">
        <v>7.0000000000000001E-3</v>
      </c>
      <c r="M26" s="121" t="s">
        <v>7</v>
      </c>
    </row>
    <row r="27" spans="2:13" x14ac:dyDescent="0.25">
      <c r="D27" s="126"/>
      <c r="F27" s="73"/>
      <c r="H27" s="130" t="s">
        <v>8</v>
      </c>
      <c r="I27" s="130"/>
      <c r="J27" s="130"/>
      <c r="K27" s="130"/>
      <c r="L27" s="9">
        <f>SUM(L26)</f>
        <v>7.0000000000000001E-3</v>
      </c>
      <c r="M27" s="6" t="s">
        <v>9</v>
      </c>
    </row>
    <row r="28" spans="2:13" x14ac:dyDescent="0.25">
      <c r="D28" s="13"/>
      <c r="F28" s="73"/>
    </row>
    <row r="29" spans="2:13" ht="90" x14ac:dyDescent="0.25">
      <c r="B29" s="95">
        <v>8</v>
      </c>
      <c r="C29" s="123" t="s">
        <v>197</v>
      </c>
      <c r="D29" s="122" t="s">
        <v>132</v>
      </c>
      <c r="E29" s="124" t="s">
        <v>172</v>
      </c>
      <c r="F29" s="72" t="s">
        <v>33</v>
      </c>
      <c r="G29" s="3" t="s">
        <v>212</v>
      </c>
      <c r="H29" s="72" t="s">
        <v>95</v>
      </c>
      <c r="I29" s="120">
        <v>42750</v>
      </c>
      <c r="J29" s="120">
        <v>42978</v>
      </c>
      <c r="K29" s="61" t="s">
        <v>96</v>
      </c>
      <c r="L29" s="7">
        <v>1.4E-2</v>
      </c>
      <c r="M29" s="121" t="s">
        <v>7</v>
      </c>
    </row>
    <row r="30" spans="2:13" x14ac:dyDescent="0.25">
      <c r="D30" s="125"/>
      <c r="F30" s="73"/>
      <c r="H30" s="130" t="s">
        <v>8</v>
      </c>
      <c r="I30" s="130"/>
      <c r="J30" s="130"/>
      <c r="K30" s="130"/>
      <c r="L30" s="9">
        <f>SUM(L29)</f>
        <v>1.4E-2</v>
      </c>
      <c r="M30" s="6" t="s">
        <v>9</v>
      </c>
    </row>
    <row r="31" spans="2:13" s="25" customFormat="1" x14ac:dyDescent="0.25">
      <c r="F31" s="73"/>
      <c r="H31" s="26"/>
      <c r="I31" s="26"/>
      <c r="J31" s="26"/>
      <c r="K31" s="26"/>
      <c r="L31" s="27"/>
      <c r="M31" s="28"/>
    </row>
    <row r="32" spans="2:13" s="25" customFormat="1" ht="27.75" customHeight="1" x14ac:dyDescent="0.2">
      <c r="B32" s="143">
        <v>9</v>
      </c>
      <c r="C32" s="146" t="s">
        <v>197</v>
      </c>
      <c r="D32" s="149" t="s">
        <v>133</v>
      </c>
      <c r="E32" s="113"/>
      <c r="F32" s="150" t="s">
        <v>195</v>
      </c>
      <c r="G32" s="149" t="s">
        <v>36</v>
      </c>
      <c r="H32" s="77" t="s">
        <v>158</v>
      </c>
      <c r="I32" s="120">
        <v>42737</v>
      </c>
      <c r="J32" s="120">
        <v>43100</v>
      </c>
      <c r="K32" s="149" t="s">
        <v>77</v>
      </c>
      <c r="L32" s="7">
        <v>1.6E-2</v>
      </c>
      <c r="M32" s="153" t="s">
        <v>7</v>
      </c>
    </row>
    <row r="33" spans="2:13" s="25" customFormat="1" ht="27.75" customHeight="1" x14ac:dyDescent="0.25">
      <c r="B33" s="144"/>
      <c r="C33" s="147"/>
      <c r="D33" s="147"/>
      <c r="E33" s="111"/>
      <c r="F33" s="151"/>
      <c r="G33" s="147"/>
      <c r="H33" s="78" t="s">
        <v>37</v>
      </c>
      <c r="I33" s="120">
        <v>42737</v>
      </c>
      <c r="J33" s="120">
        <v>43100</v>
      </c>
      <c r="K33" s="147"/>
      <c r="L33" s="7">
        <v>2.46E-2</v>
      </c>
      <c r="M33" s="154"/>
    </row>
    <row r="34" spans="2:13" s="25" customFormat="1" ht="27.75" customHeight="1" x14ac:dyDescent="0.25">
      <c r="B34" s="144"/>
      <c r="C34" s="147"/>
      <c r="D34" s="147"/>
      <c r="E34" s="116" t="s">
        <v>172</v>
      </c>
      <c r="F34" s="151"/>
      <c r="G34" s="147"/>
      <c r="H34" s="78" t="s">
        <v>159</v>
      </c>
      <c r="I34" s="120">
        <v>42737</v>
      </c>
      <c r="J34" s="120">
        <v>43100</v>
      </c>
      <c r="K34" s="147"/>
      <c r="L34" s="7">
        <v>3.6200000000000003E-2</v>
      </c>
      <c r="M34" s="154"/>
    </row>
    <row r="35" spans="2:13" s="25" customFormat="1" ht="27.75" customHeight="1" x14ac:dyDescent="0.25">
      <c r="B35" s="144"/>
      <c r="C35" s="147"/>
      <c r="D35" s="147"/>
      <c r="E35" s="111"/>
      <c r="F35" s="151"/>
      <c r="G35" s="147"/>
      <c r="H35" s="78" t="s">
        <v>160</v>
      </c>
      <c r="I35" s="120">
        <v>42737</v>
      </c>
      <c r="J35" s="120">
        <v>43100</v>
      </c>
      <c r="K35" s="147"/>
      <c r="L35" s="7">
        <v>3.0300000000000001E-2</v>
      </c>
      <c r="M35" s="154"/>
    </row>
    <row r="36" spans="2:13" s="25" customFormat="1" ht="27.75" customHeight="1" x14ac:dyDescent="0.25">
      <c r="B36" s="144"/>
      <c r="C36" s="147"/>
      <c r="D36" s="147"/>
      <c r="E36" s="111"/>
      <c r="F36" s="151"/>
      <c r="G36" s="147"/>
      <c r="H36" s="78" t="s">
        <v>165</v>
      </c>
      <c r="I36" s="120">
        <v>42737</v>
      </c>
      <c r="J36" s="120">
        <v>43100</v>
      </c>
      <c r="K36" s="147"/>
      <c r="L36" s="7">
        <v>1.6799999999999999E-2</v>
      </c>
      <c r="M36" s="154"/>
    </row>
    <row r="37" spans="2:13" s="25" customFormat="1" ht="22.5" customHeight="1" x14ac:dyDescent="0.25">
      <c r="B37" s="145"/>
      <c r="C37" s="148"/>
      <c r="D37" s="148"/>
      <c r="E37" s="112"/>
      <c r="F37" s="152"/>
      <c r="G37" s="148"/>
      <c r="H37" s="78" t="s">
        <v>161</v>
      </c>
      <c r="I37" s="120">
        <v>42737</v>
      </c>
      <c r="J37" s="120">
        <v>43100</v>
      </c>
      <c r="K37" s="148"/>
      <c r="L37" s="7">
        <v>1.61E-2</v>
      </c>
      <c r="M37" s="155"/>
    </row>
    <row r="38" spans="2:13" s="25" customFormat="1" x14ac:dyDescent="0.25">
      <c r="B38" s="12"/>
      <c r="C38" s="12"/>
      <c r="D38" s="12"/>
      <c r="E38" s="12"/>
      <c r="F38" s="73"/>
      <c r="G38" s="12"/>
      <c r="H38" s="130" t="s">
        <v>8</v>
      </c>
      <c r="I38" s="130"/>
      <c r="J38" s="130"/>
      <c r="K38" s="130"/>
      <c r="L38" s="9">
        <f>SUM(L32:L37)</f>
        <v>0.13999999999999999</v>
      </c>
      <c r="M38" s="12"/>
    </row>
    <row r="39" spans="2:13" x14ac:dyDescent="0.25">
      <c r="F39" s="73"/>
    </row>
    <row r="40" spans="2:13" ht="30" customHeight="1" x14ac:dyDescent="0.25">
      <c r="B40" s="142">
        <v>10</v>
      </c>
      <c r="C40" s="137" t="s">
        <v>197</v>
      </c>
      <c r="D40" s="169" t="s">
        <v>134</v>
      </c>
      <c r="E40" s="158" t="s">
        <v>172</v>
      </c>
      <c r="F40" s="132" t="s">
        <v>138</v>
      </c>
      <c r="G40" s="136" t="s">
        <v>221</v>
      </c>
      <c r="H40" s="79" t="s">
        <v>103</v>
      </c>
      <c r="I40" s="120">
        <v>42809</v>
      </c>
      <c r="J40" s="120">
        <v>42885</v>
      </c>
      <c r="K40" s="90" t="s">
        <v>183</v>
      </c>
      <c r="L40" s="7">
        <v>2.3400000000000001E-2</v>
      </c>
      <c r="M40" s="100">
        <v>392000000</v>
      </c>
    </row>
    <row r="41" spans="2:13" x14ac:dyDescent="0.25">
      <c r="B41" s="133"/>
      <c r="C41" s="137"/>
      <c r="D41" s="170"/>
      <c r="E41" s="159"/>
      <c r="F41" s="131"/>
      <c r="G41" s="137"/>
      <c r="H41" s="79" t="s">
        <v>162</v>
      </c>
      <c r="I41" s="120">
        <v>43023</v>
      </c>
      <c r="J41" s="120">
        <v>43084</v>
      </c>
      <c r="K41" s="17"/>
      <c r="L41" s="7">
        <v>1.5E-3</v>
      </c>
      <c r="M41" s="100">
        <v>25000000</v>
      </c>
    </row>
    <row r="42" spans="2:13" ht="27.75" customHeight="1" x14ac:dyDescent="0.25">
      <c r="B42" s="133"/>
      <c r="C42" s="137"/>
      <c r="D42" s="170"/>
      <c r="E42" s="159"/>
      <c r="F42" s="131"/>
      <c r="G42" s="137"/>
      <c r="H42" s="79" t="s">
        <v>43</v>
      </c>
      <c r="I42" s="120">
        <v>42781</v>
      </c>
      <c r="J42" s="120">
        <v>43084</v>
      </c>
      <c r="K42" s="134" t="s">
        <v>45</v>
      </c>
      <c r="L42" s="7">
        <v>2.5000000000000001E-3</v>
      </c>
      <c r="M42" s="100">
        <v>40000000</v>
      </c>
    </row>
    <row r="43" spans="2:13" x14ac:dyDescent="0.25">
      <c r="B43" s="133"/>
      <c r="C43" s="137"/>
      <c r="D43" s="170"/>
      <c r="E43" s="160"/>
      <c r="F43" s="131"/>
      <c r="G43" s="137"/>
      <c r="H43" s="79" t="s">
        <v>44</v>
      </c>
      <c r="I43" s="120">
        <v>42781</v>
      </c>
      <c r="J43" s="120">
        <v>43084</v>
      </c>
      <c r="K43" s="135"/>
      <c r="L43" s="7">
        <v>2.5999999999999999E-3</v>
      </c>
      <c r="M43" s="100">
        <v>43000000</v>
      </c>
    </row>
    <row r="44" spans="2:13" x14ac:dyDescent="0.25">
      <c r="F44" s="73"/>
      <c r="H44" s="130" t="s">
        <v>8</v>
      </c>
      <c r="I44" s="130"/>
      <c r="J44" s="130"/>
      <c r="K44" s="130"/>
      <c r="L44" s="9">
        <f>SUM(L40:L43)</f>
        <v>0.03</v>
      </c>
      <c r="M44" s="10">
        <f>SUM(M40:M43)</f>
        <v>500000000</v>
      </c>
    </row>
    <row r="45" spans="2:13" x14ac:dyDescent="0.25">
      <c r="F45" s="73"/>
    </row>
    <row r="46" spans="2:13" ht="90" x14ac:dyDescent="0.25">
      <c r="B46" s="142">
        <v>11</v>
      </c>
      <c r="C46" s="137" t="s">
        <v>197</v>
      </c>
      <c r="D46" s="169" t="s">
        <v>134</v>
      </c>
      <c r="E46" s="158" t="s">
        <v>172</v>
      </c>
      <c r="F46" s="132" t="s">
        <v>163</v>
      </c>
      <c r="G46" s="136" t="s">
        <v>214</v>
      </c>
      <c r="H46" s="79" t="s">
        <v>104</v>
      </c>
      <c r="I46" s="120">
        <v>42737</v>
      </c>
      <c r="J46" s="120">
        <v>43100</v>
      </c>
      <c r="K46" s="18" t="s">
        <v>62</v>
      </c>
      <c r="L46" s="7">
        <v>1.1999999999999999E-3</v>
      </c>
      <c r="M46" s="166" t="s">
        <v>7</v>
      </c>
    </row>
    <row r="47" spans="2:13" ht="30" x14ac:dyDescent="0.25">
      <c r="B47" s="133"/>
      <c r="C47" s="137"/>
      <c r="D47" s="170"/>
      <c r="E47" s="159"/>
      <c r="F47" s="131"/>
      <c r="G47" s="137"/>
      <c r="H47" s="79" t="s">
        <v>105</v>
      </c>
      <c r="I47" s="120">
        <v>42737</v>
      </c>
      <c r="J47" s="120">
        <v>43100</v>
      </c>
      <c r="K47" s="17"/>
      <c r="L47" s="7">
        <v>1.1999999999999999E-3</v>
      </c>
      <c r="M47" s="167"/>
    </row>
    <row r="48" spans="2:13" x14ac:dyDescent="0.25">
      <c r="B48" s="133"/>
      <c r="C48" s="137"/>
      <c r="D48" s="170"/>
      <c r="E48" s="159"/>
      <c r="F48" s="131"/>
      <c r="G48" s="137"/>
      <c r="H48" s="79" t="s">
        <v>106</v>
      </c>
      <c r="I48" s="120">
        <v>42737</v>
      </c>
      <c r="J48" s="120">
        <v>43100</v>
      </c>
      <c r="K48" s="17"/>
      <c r="L48" s="7">
        <v>8.9999999999999998E-4</v>
      </c>
      <c r="M48" s="167"/>
    </row>
    <row r="49" spans="2:13" ht="30" x14ac:dyDescent="0.25">
      <c r="B49" s="133"/>
      <c r="C49" s="137"/>
      <c r="D49" s="170"/>
      <c r="E49" s="160"/>
      <c r="F49" s="131"/>
      <c r="G49" s="137"/>
      <c r="H49" s="79" t="s">
        <v>107</v>
      </c>
      <c r="I49" s="120">
        <v>43054</v>
      </c>
      <c r="J49" s="120">
        <v>43100</v>
      </c>
      <c r="K49" s="17"/>
      <c r="L49" s="7">
        <v>5.0000000000000001E-4</v>
      </c>
      <c r="M49" s="168"/>
    </row>
    <row r="50" spans="2:13" x14ac:dyDescent="0.25">
      <c r="F50" s="73"/>
      <c r="H50" s="130" t="s">
        <v>8</v>
      </c>
      <c r="I50" s="130"/>
      <c r="J50" s="130"/>
      <c r="K50" s="130"/>
      <c r="L50" s="9">
        <f>SUM(L46:L49)</f>
        <v>3.8E-3</v>
      </c>
      <c r="M50" s="6" t="s">
        <v>9</v>
      </c>
    </row>
    <row r="51" spans="2:13" x14ac:dyDescent="0.25">
      <c r="F51" s="73"/>
    </row>
    <row r="52" spans="2:13" ht="135" x14ac:dyDescent="0.25">
      <c r="B52" s="96">
        <v>12</v>
      </c>
      <c r="C52" s="14" t="s">
        <v>197</v>
      </c>
      <c r="D52" s="14" t="s">
        <v>198</v>
      </c>
      <c r="E52" s="14" t="s">
        <v>172</v>
      </c>
      <c r="F52" s="72" t="s">
        <v>199</v>
      </c>
      <c r="G52" s="3" t="s">
        <v>215</v>
      </c>
      <c r="H52" s="72" t="s">
        <v>76</v>
      </c>
      <c r="I52" s="120">
        <v>42745</v>
      </c>
      <c r="J52" s="120">
        <v>43098</v>
      </c>
      <c r="K52" s="64" t="s">
        <v>53</v>
      </c>
      <c r="L52" s="7">
        <f>(30%/8)*80%</f>
        <v>0.03</v>
      </c>
      <c r="M52" s="100">
        <v>4800000000</v>
      </c>
    </row>
    <row r="53" spans="2:13" x14ac:dyDescent="0.25">
      <c r="F53" s="73"/>
      <c r="H53" s="130" t="s">
        <v>8</v>
      </c>
      <c r="I53" s="130"/>
      <c r="J53" s="130"/>
      <c r="K53" s="130"/>
      <c r="L53" s="9">
        <f>SUM(L51:L52)</f>
        <v>0.03</v>
      </c>
      <c r="M53" s="10">
        <f>SUM(M52)</f>
        <v>4800000000</v>
      </c>
    </row>
    <row r="54" spans="2:13" ht="15.75" thickBot="1" x14ac:dyDescent="0.3">
      <c r="F54" s="73"/>
    </row>
    <row r="55" spans="2:13" ht="39.75" customHeight="1" x14ac:dyDescent="0.25">
      <c r="B55" s="133">
        <v>13</v>
      </c>
      <c r="C55" s="137" t="s">
        <v>197</v>
      </c>
      <c r="D55" s="137" t="s">
        <v>135</v>
      </c>
      <c r="E55" s="146" t="s">
        <v>172</v>
      </c>
      <c r="F55" s="132" t="s">
        <v>193</v>
      </c>
      <c r="G55" s="137" t="s">
        <v>219</v>
      </c>
      <c r="H55" s="80" t="s">
        <v>109</v>
      </c>
      <c r="I55" s="120">
        <v>42737</v>
      </c>
      <c r="J55" s="120">
        <v>43100</v>
      </c>
      <c r="K55" s="139" t="s">
        <v>26</v>
      </c>
      <c r="L55" s="99">
        <v>0</v>
      </c>
      <c r="M55" s="70">
        <v>0</v>
      </c>
    </row>
    <row r="56" spans="2:13" ht="30" x14ac:dyDescent="0.25">
      <c r="B56" s="133"/>
      <c r="C56" s="137"/>
      <c r="D56" s="137"/>
      <c r="E56" s="147"/>
      <c r="F56" s="131"/>
      <c r="G56" s="137"/>
      <c r="H56" s="81" t="s">
        <v>110</v>
      </c>
      <c r="I56" s="120">
        <v>42737</v>
      </c>
      <c r="J56" s="120">
        <v>43100</v>
      </c>
      <c r="K56" s="140"/>
      <c r="L56" s="99">
        <v>1.2200000000000001E-2</v>
      </c>
      <c r="M56" s="70">
        <v>1700160834</v>
      </c>
    </row>
    <row r="57" spans="2:13" ht="39" customHeight="1" x14ac:dyDescent="0.25">
      <c r="B57" s="133"/>
      <c r="C57" s="137"/>
      <c r="D57" s="137"/>
      <c r="E57" s="147"/>
      <c r="F57" s="131"/>
      <c r="G57" s="137"/>
      <c r="H57" s="81" t="s">
        <v>111</v>
      </c>
      <c r="I57" s="120">
        <v>42737</v>
      </c>
      <c r="J57" s="120">
        <v>43100</v>
      </c>
      <c r="K57" s="140"/>
      <c r="L57" s="99">
        <v>7.6000000000000004E-4</v>
      </c>
      <c r="M57" s="70">
        <v>105568333</v>
      </c>
    </row>
    <row r="58" spans="2:13" ht="30" x14ac:dyDescent="0.25">
      <c r="B58" s="133"/>
      <c r="C58" s="137"/>
      <c r="D58" s="137"/>
      <c r="E58" s="147"/>
      <c r="F58" s="131"/>
      <c r="G58" s="137"/>
      <c r="H58" s="81" t="s">
        <v>224</v>
      </c>
      <c r="I58" s="120">
        <v>42737</v>
      </c>
      <c r="J58" s="120">
        <v>43100</v>
      </c>
      <c r="K58" s="140"/>
      <c r="L58" s="99">
        <v>2.2000000000000001E-3</v>
      </c>
      <c r="M58" s="70">
        <v>306943333</v>
      </c>
    </row>
    <row r="59" spans="2:13" ht="38.25" customHeight="1" x14ac:dyDescent="0.25">
      <c r="B59" s="133"/>
      <c r="C59" s="137"/>
      <c r="D59" s="137"/>
      <c r="E59" s="147"/>
      <c r="F59" s="131"/>
      <c r="G59" s="137"/>
      <c r="H59" s="81" t="s">
        <v>112</v>
      </c>
      <c r="I59" s="120">
        <v>42737</v>
      </c>
      <c r="J59" s="120">
        <v>43100</v>
      </c>
      <c r="K59" s="140"/>
      <c r="L59" s="99">
        <v>4.3E-3</v>
      </c>
      <c r="M59" s="70">
        <v>595680000</v>
      </c>
    </row>
    <row r="60" spans="2:13" ht="36" customHeight="1" x14ac:dyDescent="0.25">
      <c r="B60" s="133"/>
      <c r="C60" s="137"/>
      <c r="D60" s="137"/>
      <c r="E60" s="147"/>
      <c r="F60" s="131"/>
      <c r="G60" s="137"/>
      <c r="H60" s="81" t="s">
        <v>113</v>
      </c>
      <c r="I60" s="120">
        <v>42737</v>
      </c>
      <c r="J60" s="120">
        <v>43100</v>
      </c>
      <c r="K60" s="140"/>
      <c r="L60" s="99">
        <v>0</v>
      </c>
      <c r="M60" s="70">
        <v>0</v>
      </c>
    </row>
    <row r="61" spans="2:13" ht="30" x14ac:dyDescent="0.25">
      <c r="B61" s="133"/>
      <c r="C61" s="137"/>
      <c r="D61" s="137"/>
      <c r="E61" s="147"/>
      <c r="F61" s="131"/>
      <c r="G61" s="137"/>
      <c r="H61" s="81" t="s">
        <v>114</v>
      </c>
      <c r="I61" s="120">
        <v>42737</v>
      </c>
      <c r="J61" s="120">
        <v>43100</v>
      </c>
      <c r="K61" s="140"/>
      <c r="L61" s="99">
        <v>5.1999999999999998E-3</v>
      </c>
      <c r="M61" s="70">
        <v>723796667</v>
      </c>
    </row>
    <row r="62" spans="2:13" ht="54" customHeight="1" x14ac:dyDescent="0.25">
      <c r="B62" s="133"/>
      <c r="C62" s="137"/>
      <c r="D62" s="137"/>
      <c r="E62" s="147"/>
      <c r="F62" s="131"/>
      <c r="G62" s="137"/>
      <c r="H62" s="82" t="s">
        <v>115</v>
      </c>
      <c r="I62" s="120">
        <v>42737</v>
      </c>
      <c r="J62" s="120">
        <v>43100</v>
      </c>
      <c r="K62" s="140"/>
      <c r="L62" s="99">
        <v>8.0000000000000004E-4</v>
      </c>
      <c r="M62" s="70">
        <v>115173333</v>
      </c>
    </row>
    <row r="63" spans="2:13" ht="42.75" customHeight="1" x14ac:dyDescent="0.25">
      <c r="B63" s="133"/>
      <c r="C63" s="137"/>
      <c r="D63" s="137"/>
      <c r="E63" s="147"/>
      <c r="F63" s="131"/>
      <c r="G63" s="137"/>
      <c r="H63" s="82" t="s">
        <v>116</v>
      </c>
      <c r="I63" s="120">
        <v>42737</v>
      </c>
      <c r="J63" s="120">
        <v>43100</v>
      </c>
      <c r="K63" s="140"/>
      <c r="L63" s="99">
        <v>2.5999999999999999E-3</v>
      </c>
      <c r="M63" s="70">
        <v>361069166</v>
      </c>
    </row>
    <row r="64" spans="2:13" ht="38.25" customHeight="1" x14ac:dyDescent="0.25">
      <c r="B64" s="133"/>
      <c r="C64" s="137"/>
      <c r="D64" s="137"/>
      <c r="E64" s="147"/>
      <c r="F64" s="131"/>
      <c r="G64" s="137"/>
      <c r="H64" s="82" t="s">
        <v>166</v>
      </c>
      <c r="I64" s="120">
        <v>42737</v>
      </c>
      <c r="J64" s="120">
        <v>43100</v>
      </c>
      <c r="K64" s="140"/>
      <c r="L64" s="99">
        <v>1.1000000000000001E-3</v>
      </c>
      <c r="M64" s="70">
        <v>152000000</v>
      </c>
    </row>
    <row r="65" spans="2:13" ht="38.25" customHeight="1" x14ac:dyDescent="0.25">
      <c r="B65" s="133"/>
      <c r="C65" s="137"/>
      <c r="D65" s="137"/>
      <c r="E65" s="147"/>
      <c r="F65" s="131"/>
      <c r="G65" s="137"/>
      <c r="H65" s="82" t="s">
        <v>184</v>
      </c>
      <c r="I65" s="120">
        <v>42737</v>
      </c>
      <c r="J65" s="120">
        <v>43100</v>
      </c>
      <c r="K65" s="140"/>
      <c r="L65" s="7">
        <v>1.9E-3</v>
      </c>
      <c r="M65" s="98">
        <v>259608334</v>
      </c>
    </row>
    <row r="66" spans="2:13" ht="42" customHeight="1" thickBot="1" x14ac:dyDescent="0.3">
      <c r="B66" s="133"/>
      <c r="C66" s="137"/>
      <c r="D66" s="137"/>
      <c r="E66" s="148"/>
      <c r="F66" s="131"/>
      <c r="G66" s="137"/>
      <c r="H66" s="82" t="s">
        <v>117</v>
      </c>
      <c r="I66" s="120">
        <v>42737</v>
      </c>
      <c r="J66" s="120">
        <v>43100</v>
      </c>
      <c r="K66" s="141"/>
      <c r="L66" s="7">
        <v>1.2999999999999999E-3</v>
      </c>
      <c r="M66" s="71">
        <v>180000000</v>
      </c>
    </row>
    <row r="67" spans="2:13" x14ac:dyDescent="0.25">
      <c r="F67" s="73"/>
      <c r="H67" s="130" t="s">
        <v>8</v>
      </c>
      <c r="I67" s="130"/>
      <c r="J67" s="130"/>
      <c r="K67" s="130"/>
      <c r="L67" s="9">
        <f>SUM(L55:L66)</f>
        <v>3.236E-2</v>
      </c>
      <c r="M67" s="10">
        <f>SUM(M55:M66)</f>
        <v>4500000000</v>
      </c>
    </row>
    <row r="68" spans="2:13" x14ac:dyDescent="0.25">
      <c r="F68" s="73"/>
    </row>
    <row r="69" spans="2:13" s="31" customFormat="1" ht="18.75" x14ac:dyDescent="0.25">
      <c r="C69" s="32"/>
      <c r="D69" s="32"/>
      <c r="E69" s="32"/>
      <c r="F69" s="74"/>
      <c r="G69" s="32"/>
      <c r="H69" s="129" t="s">
        <v>202</v>
      </c>
      <c r="I69" s="129"/>
      <c r="J69" s="129"/>
      <c r="K69" s="129"/>
      <c r="L69" s="33">
        <f>SUM(L7,L11,L15,L18,L21,L24,L27,L30,L38,L44,L50,L53,L67)</f>
        <v>0.55815999999999999</v>
      </c>
      <c r="M69" s="10">
        <f>+M67+M53+M44+M7+M11</f>
        <v>11950000000</v>
      </c>
    </row>
    <row r="70" spans="2:13" x14ac:dyDescent="0.25">
      <c r="F70" s="73"/>
    </row>
    <row r="71" spans="2:13" ht="62.25" customHeight="1" x14ac:dyDescent="0.25">
      <c r="B71" s="133">
        <v>14</v>
      </c>
      <c r="C71" s="137" t="s">
        <v>156</v>
      </c>
      <c r="D71" s="137" t="s">
        <v>131</v>
      </c>
      <c r="E71" s="146" t="s">
        <v>172</v>
      </c>
      <c r="F71" s="131" t="s">
        <v>131</v>
      </c>
      <c r="G71" s="146" t="s">
        <v>210</v>
      </c>
      <c r="H71" s="14" t="s">
        <v>185</v>
      </c>
      <c r="I71" s="120">
        <v>42737</v>
      </c>
      <c r="J71" s="120">
        <v>43100</v>
      </c>
      <c r="K71" s="66" t="s">
        <v>207</v>
      </c>
      <c r="L71" s="59">
        <v>1.9699999999999999E-2</v>
      </c>
      <c r="M71" s="153" t="s">
        <v>7</v>
      </c>
    </row>
    <row r="72" spans="2:13" x14ac:dyDescent="0.25">
      <c r="B72" s="133"/>
      <c r="C72" s="137"/>
      <c r="D72" s="137"/>
      <c r="E72" s="147"/>
      <c r="F72" s="131"/>
      <c r="G72" s="147"/>
      <c r="H72" s="14" t="s">
        <v>186</v>
      </c>
      <c r="I72" s="120">
        <v>42737</v>
      </c>
      <c r="J72" s="120">
        <v>43100</v>
      </c>
      <c r="K72" s="66"/>
      <c r="L72" s="7">
        <v>3.0300000000000001E-2</v>
      </c>
      <c r="M72" s="154"/>
    </row>
    <row r="73" spans="2:13" ht="30" x14ac:dyDescent="0.25">
      <c r="B73" s="133"/>
      <c r="C73" s="137"/>
      <c r="D73" s="137"/>
      <c r="E73" s="147"/>
      <c r="F73" s="131"/>
      <c r="G73" s="147"/>
      <c r="H73" s="3" t="s">
        <v>86</v>
      </c>
      <c r="I73" s="120">
        <v>42737</v>
      </c>
      <c r="J73" s="120">
        <v>43100</v>
      </c>
      <c r="K73" s="93"/>
      <c r="L73" s="7">
        <v>3.3E-3</v>
      </c>
      <c r="M73" s="154"/>
    </row>
    <row r="74" spans="2:13" ht="30" x14ac:dyDescent="0.25">
      <c r="B74" s="133"/>
      <c r="C74" s="137"/>
      <c r="D74" s="137"/>
      <c r="E74" s="147"/>
      <c r="F74" s="131"/>
      <c r="G74" s="147"/>
      <c r="H74" s="3" t="s">
        <v>87</v>
      </c>
      <c r="I74" s="120">
        <v>42737</v>
      </c>
      <c r="J74" s="120">
        <v>43100</v>
      </c>
      <c r="K74" s="92"/>
      <c r="L74" s="7">
        <v>0.01</v>
      </c>
      <c r="M74" s="154"/>
    </row>
    <row r="75" spans="2:13" ht="45" x14ac:dyDescent="0.25">
      <c r="B75" s="133"/>
      <c r="C75" s="137"/>
      <c r="D75" s="137"/>
      <c r="E75" s="148"/>
      <c r="F75" s="131"/>
      <c r="G75" s="148"/>
      <c r="H75" s="3" t="s">
        <v>88</v>
      </c>
      <c r="I75" s="120">
        <v>42737</v>
      </c>
      <c r="J75" s="120">
        <v>43100</v>
      </c>
      <c r="K75" s="15" t="s">
        <v>187</v>
      </c>
      <c r="L75" s="7">
        <v>0.03</v>
      </c>
      <c r="M75" s="155"/>
    </row>
    <row r="76" spans="2:13" x14ac:dyDescent="0.25">
      <c r="F76" s="73"/>
      <c r="H76" s="130" t="s">
        <v>8</v>
      </c>
      <c r="I76" s="130"/>
      <c r="J76" s="130"/>
      <c r="K76" s="130"/>
      <c r="L76" s="9">
        <f>SUM(L71:L75)</f>
        <v>9.3299999999999994E-2</v>
      </c>
    </row>
    <row r="77" spans="2:13" s="21" customFormat="1" x14ac:dyDescent="0.25">
      <c r="F77" s="75"/>
    </row>
    <row r="78" spans="2:13" s="21" customFormat="1" ht="45" x14ac:dyDescent="0.25">
      <c r="B78" s="133">
        <v>15</v>
      </c>
      <c r="C78" s="138" t="s">
        <v>156</v>
      </c>
      <c r="D78" s="137" t="s">
        <v>133</v>
      </c>
      <c r="E78" s="146" t="s">
        <v>172</v>
      </c>
      <c r="F78" s="131" t="s">
        <v>133</v>
      </c>
      <c r="G78" s="137" t="s">
        <v>22</v>
      </c>
      <c r="H78" s="83" t="s">
        <v>23</v>
      </c>
      <c r="I78" s="120">
        <v>42737</v>
      </c>
      <c r="J78" s="120">
        <v>43100</v>
      </c>
      <c r="K78" s="11" t="s">
        <v>78</v>
      </c>
      <c r="L78" s="24">
        <v>2.9600000000000001E-2</v>
      </c>
      <c r="M78" s="138" t="s">
        <v>7</v>
      </c>
    </row>
    <row r="79" spans="2:13" s="21" customFormat="1" ht="45" x14ac:dyDescent="0.25">
      <c r="B79" s="133"/>
      <c r="C79" s="138"/>
      <c r="D79" s="137"/>
      <c r="E79" s="147"/>
      <c r="F79" s="131"/>
      <c r="G79" s="137"/>
      <c r="H79" s="72" t="s">
        <v>167</v>
      </c>
      <c r="I79" s="120">
        <v>42737</v>
      </c>
      <c r="J79" s="120">
        <v>43100</v>
      </c>
      <c r="K79" s="19"/>
      <c r="L79" s="24">
        <v>1.6719999999999999E-2</v>
      </c>
      <c r="M79" s="138"/>
    </row>
    <row r="80" spans="2:13" s="21" customFormat="1" ht="30" x14ac:dyDescent="0.25">
      <c r="B80" s="133"/>
      <c r="C80" s="138"/>
      <c r="D80" s="137"/>
      <c r="E80" s="147"/>
      <c r="F80" s="131"/>
      <c r="G80" s="137"/>
      <c r="H80" s="83" t="s">
        <v>24</v>
      </c>
      <c r="I80" s="120">
        <v>42737</v>
      </c>
      <c r="J80" s="120">
        <v>43100</v>
      </c>
      <c r="K80" s="15" t="s">
        <v>9</v>
      </c>
      <c r="L80" s="24">
        <v>1.6639999999999999E-2</v>
      </c>
      <c r="M80" s="138"/>
    </row>
    <row r="81" spans="2:13" s="21" customFormat="1" ht="60" x14ac:dyDescent="0.25">
      <c r="B81" s="133"/>
      <c r="C81" s="138"/>
      <c r="D81" s="137"/>
      <c r="E81" s="147"/>
      <c r="F81" s="131"/>
      <c r="G81" s="137"/>
      <c r="H81" s="72" t="s">
        <v>168</v>
      </c>
      <c r="I81" s="120">
        <v>42737</v>
      </c>
      <c r="J81" s="120">
        <v>43100</v>
      </c>
      <c r="K81" s="64" t="s">
        <v>46</v>
      </c>
      <c r="L81" s="24">
        <v>3.5000000000000001E-3</v>
      </c>
      <c r="M81" s="138"/>
    </row>
    <row r="82" spans="2:13" s="21" customFormat="1" ht="30" x14ac:dyDescent="0.25">
      <c r="B82" s="133"/>
      <c r="C82" s="138"/>
      <c r="D82" s="137"/>
      <c r="E82" s="147"/>
      <c r="F82" s="131"/>
      <c r="G82" s="137"/>
      <c r="H82" s="72" t="s">
        <v>188</v>
      </c>
      <c r="I82" s="120">
        <v>42737</v>
      </c>
      <c r="J82" s="120">
        <v>43100</v>
      </c>
      <c r="K82" s="89"/>
      <c r="L82" s="24">
        <v>4.1999999999999997E-3</v>
      </c>
      <c r="M82" s="138"/>
    </row>
    <row r="83" spans="2:13" s="21" customFormat="1" ht="45" x14ac:dyDescent="0.25">
      <c r="B83" s="133"/>
      <c r="C83" s="138"/>
      <c r="D83" s="137"/>
      <c r="E83" s="148"/>
      <c r="F83" s="131"/>
      <c r="G83" s="137"/>
      <c r="H83" s="83" t="s">
        <v>189</v>
      </c>
      <c r="I83" s="120">
        <v>42737</v>
      </c>
      <c r="J83" s="120">
        <v>43100</v>
      </c>
      <c r="K83" s="15" t="s">
        <v>9</v>
      </c>
      <c r="L83" s="24">
        <v>2.264E-2</v>
      </c>
      <c r="M83" s="138"/>
    </row>
    <row r="84" spans="2:13" s="21" customFormat="1" x14ac:dyDescent="0.25">
      <c r="B84" s="12"/>
      <c r="C84" s="12"/>
      <c r="D84" s="12"/>
      <c r="E84" s="12"/>
      <c r="F84" s="73"/>
      <c r="G84" s="12"/>
      <c r="H84" s="130" t="s">
        <v>8</v>
      </c>
      <c r="I84" s="130"/>
      <c r="J84" s="130"/>
      <c r="K84" s="130"/>
      <c r="L84" s="9">
        <f>SUM(L78:L83)</f>
        <v>9.3299999999999994E-2</v>
      </c>
      <c r="M84" s="12"/>
    </row>
    <row r="85" spans="2:13" customFormat="1" x14ac:dyDescent="0.25">
      <c r="F85" s="76"/>
    </row>
    <row r="86" spans="2:13" customFormat="1" ht="15" customHeight="1" x14ac:dyDescent="0.25">
      <c r="B86" s="133">
        <v>16</v>
      </c>
      <c r="C86" s="138" t="s">
        <v>156</v>
      </c>
      <c r="D86" s="136" t="s">
        <v>132</v>
      </c>
      <c r="E86" s="149" t="s">
        <v>172</v>
      </c>
      <c r="F86" s="132" t="s">
        <v>132</v>
      </c>
      <c r="G86" s="136" t="s">
        <v>211</v>
      </c>
      <c r="H86" s="78" t="s">
        <v>38</v>
      </c>
      <c r="I86" s="120">
        <v>42737</v>
      </c>
      <c r="J86" s="120">
        <v>43100</v>
      </c>
      <c r="K86" s="161" t="s">
        <v>102</v>
      </c>
      <c r="L86" s="22">
        <v>4.7000000000000002E-3</v>
      </c>
      <c r="M86" s="138" t="s">
        <v>7</v>
      </c>
    </row>
    <row r="87" spans="2:13" customFormat="1" x14ac:dyDescent="0.25">
      <c r="B87" s="133"/>
      <c r="C87" s="138"/>
      <c r="D87" s="137"/>
      <c r="E87" s="156"/>
      <c r="F87" s="131"/>
      <c r="G87" s="137"/>
      <c r="H87" s="78" t="s">
        <v>169</v>
      </c>
      <c r="I87" s="120">
        <v>42737</v>
      </c>
      <c r="J87" s="120">
        <v>43100</v>
      </c>
      <c r="K87" s="162"/>
      <c r="L87" s="22">
        <v>1.8599999999999998E-2</v>
      </c>
      <c r="M87" s="138"/>
    </row>
    <row r="88" spans="2:13" customFormat="1" x14ac:dyDescent="0.25">
      <c r="B88" s="133"/>
      <c r="C88" s="138"/>
      <c r="D88" s="137"/>
      <c r="E88" s="156"/>
      <c r="F88" s="131"/>
      <c r="G88" s="137"/>
      <c r="H88" s="78" t="s">
        <v>60</v>
      </c>
      <c r="I88" s="120">
        <v>42737</v>
      </c>
      <c r="J88" s="120">
        <v>43100</v>
      </c>
      <c r="K88" s="162"/>
      <c r="L88" s="22">
        <v>4.7000000000000002E-3</v>
      </c>
      <c r="M88" s="138"/>
    </row>
    <row r="89" spans="2:13" customFormat="1" x14ac:dyDescent="0.25">
      <c r="B89" s="133"/>
      <c r="C89" s="138"/>
      <c r="D89" s="137"/>
      <c r="E89" s="156"/>
      <c r="F89" s="131"/>
      <c r="G89" s="137"/>
      <c r="H89" s="84" t="s">
        <v>59</v>
      </c>
      <c r="I89" s="120">
        <v>42737</v>
      </c>
      <c r="J89" s="120">
        <v>43100</v>
      </c>
      <c r="K89" s="162"/>
      <c r="L89" s="22">
        <v>9.2999999999999992E-3</v>
      </c>
      <c r="M89" s="138"/>
    </row>
    <row r="90" spans="2:13" customFormat="1" ht="30" x14ac:dyDescent="0.25">
      <c r="B90" s="133"/>
      <c r="C90" s="138"/>
      <c r="D90" s="137"/>
      <c r="E90" s="156"/>
      <c r="F90" s="131"/>
      <c r="G90" s="137"/>
      <c r="H90" s="78" t="s">
        <v>61</v>
      </c>
      <c r="I90" s="120">
        <v>42737</v>
      </c>
      <c r="J90" s="120">
        <v>43100</v>
      </c>
      <c r="K90" s="162"/>
      <c r="L90" s="22">
        <v>4.7000000000000002E-3</v>
      </c>
      <c r="M90" s="138"/>
    </row>
    <row r="91" spans="2:13" customFormat="1" ht="30" x14ac:dyDescent="0.25">
      <c r="B91" s="133"/>
      <c r="C91" s="138"/>
      <c r="D91" s="137"/>
      <c r="E91" s="156"/>
      <c r="F91" s="131"/>
      <c r="G91" s="137"/>
      <c r="H91" s="78" t="s">
        <v>100</v>
      </c>
      <c r="I91" s="120">
        <v>42737</v>
      </c>
      <c r="J91" s="120">
        <v>43100</v>
      </c>
      <c r="K91" s="162"/>
      <c r="L91" s="22">
        <v>4.7000000000000002E-3</v>
      </c>
      <c r="M91" s="138"/>
    </row>
    <row r="92" spans="2:13" customFormat="1" x14ac:dyDescent="0.25">
      <c r="B92" s="133"/>
      <c r="C92" s="138"/>
      <c r="D92" s="137"/>
      <c r="E92" s="156"/>
      <c r="F92" s="131"/>
      <c r="G92" s="137"/>
      <c r="H92" s="78" t="s">
        <v>190</v>
      </c>
      <c r="I92" s="120">
        <v>42737</v>
      </c>
      <c r="J92" s="120">
        <v>43100</v>
      </c>
      <c r="K92" s="162"/>
      <c r="L92" s="22">
        <v>2.3E-3</v>
      </c>
      <c r="M92" s="138"/>
    </row>
    <row r="93" spans="2:13" customFormat="1" x14ac:dyDescent="0.25">
      <c r="B93" s="133"/>
      <c r="C93" s="138"/>
      <c r="D93" s="137"/>
      <c r="E93" s="157"/>
      <c r="F93" s="131"/>
      <c r="G93" s="137"/>
      <c r="H93" s="78" t="s">
        <v>101</v>
      </c>
      <c r="I93" s="120">
        <v>42737</v>
      </c>
      <c r="J93" s="120">
        <v>43100</v>
      </c>
      <c r="K93" s="162"/>
      <c r="L93" s="22">
        <v>2.33E-3</v>
      </c>
      <c r="M93" s="138"/>
    </row>
    <row r="94" spans="2:13" customFormat="1" x14ac:dyDescent="0.25">
      <c r="B94" s="12"/>
      <c r="C94" s="12"/>
      <c r="D94" s="12"/>
      <c r="E94" s="12"/>
      <c r="F94" s="73"/>
      <c r="G94" s="12"/>
      <c r="H94" s="130" t="s">
        <v>8</v>
      </c>
      <c r="I94" s="130"/>
      <c r="J94" s="130"/>
      <c r="K94" s="130"/>
      <c r="L94" s="23">
        <f>SUM(L86:L93)</f>
        <v>5.1330000000000001E-2</v>
      </c>
      <c r="M94" s="12"/>
    </row>
    <row r="95" spans="2:13" x14ac:dyDescent="0.25">
      <c r="F95" s="73"/>
    </row>
    <row r="96" spans="2:13" ht="51" customHeight="1" x14ac:dyDescent="0.25">
      <c r="B96" s="133">
        <v>17</v>
      </c>
      <c r="C96" s="138" t="s">
        <v>156</v>
      </c>
      <c r="D96" s="137" t="s">
        <v>139</v>
      </c>
      <c r="E96" s="146" t="s">
        <v>172</v>
      </c>
      <c r="F96" s="131" t="s">
        <v>139</v>
      </c>
      <c r="G96" s="137" t="s">
        <v>216</v>
      </c>
      <c r="H96" s="79" t="s">
        <v>42</v>
      </c>
      <c r="I96" s="120">
        <v>42737</v>
      </c>
      <c r="J96" s="120">
        <v>43100</v>
      </c>
      <c r="K96" s="11" t="s">
        <v>40</v>
      </c>
      <c r="L96" s="7">
        <v>4.8999999999999998E-3</v>
      </c>
      <c r="M96" s="138" t="s">
        <v>7</v>
      </c>
    </row>
    <row r="97" spans="2:13" ht="62.25" customHeight="1" x14ac:dyDescent="0.25">
      <c r="B97" s="133"/>
      <c r="C97" s="138"/>
      <c r="D97" s="137"/>
      <c r="E97" s="147"/>
      <c r="F97" s="131"/>
      <c r="G97" s="137"/>
      <c r="H97" s="79" t="s">
        <v>118</v>
      </c>
      <c r="I97" s="118">
        <v>42737</v>
      </c>
      <c r="J97" s="118">
        <v>43100</v>
      </c>
      <c r="K97" s="11" t="s">
        <v>47</v>
      </c>
      <c r="L97" s="7">
        <v>5.2500000000000003E-3</v>
      </c>
      <c r="M97" s="138"/>
    </row>
    <row r="98" spans="2:13" ht="15" customHeight="1" x14ac:dyDescent="0.25">
      <c r="B98" s="133"/>
      <c r="C98" s="138"/>
      <c r="D98" s="137"/>
      <c r="E98" s="147"/>
      <c r="F98" s="131"/>
      <c r="G98" s="137"/>
      <c r="H98" s="79" t="s">
        <v>19</v>
      </c>
      <c r="I98" s="120">
        <v>42737</v>
      </c>
      <c r="J98" s="120">
        <v>43100</v>
      </c>
      <c r="K98" s="11" t="s">
        <v>9</v>
      </c>
      <c r="L98" s="7">
        <v>5.5999999999999999E-3</v>
      </c>
      <c r="M98" s="138"/>
    </row>
    <row r="99" spans="2:13" ht="45.75" customHeight="1" x14ac:dyDescent="0.25">
      <c r="B99" s="133"/>
      <c r="C99" s="138"/>
      <c r="D99" s="137"/>
      <c r="E99" s="147"/>
      <c r="F99" s="131"/>
      <c r="G99" s="137"/>
      <c r="H99" s="79" t="s">
        <v>20</v>
      </c>
      <c r="I99" s="118">
        <v>42737</v>
      </c>
      <c r="J99" s="118">
        <v>43100</v>
      </c>
      <c r="K99" s="11" t="s">
        <v>48</v>
      </c>
      <c r="L99" s="7">
        <v>5.5999999999999999E-3</v>
      </c>
      <c r="M99" s="138"/>
    </row>
    <row r="100" spans="2:13" ht="30" x14ac:dyDescent="0.25">
      <c r="B100" s="133"/>
      <c r="C100" s="138"/>
      <c r="D100" s="137"/>
      <c r="E100" s="147"/>
      <c r="F100" s="131"/>
      <c r="G100" s="137"/>
      <c r="H100" s="79" t="s">
        <v>170</v>
      </c>
      <c r="I100" s="120">
        <v>42737</v>
      </c>
      <c r="J100" s="120">
        <v>43100</v>
      </c>
      <c r="K100" s="11" t="s">
        <v>41</v>
      </c>
      <c r="L100" s="7">
        <v>5.5999999999999999E-3</v>
      </c>
      <c r="M100" s="138"/>
    </row>
    <row r="101" spans="2:13" ht="30" x14ac:dyDescent="0.25">
      <c r="B101" s="133"/>
      <c r="C101" s="138"/>
      <c r="D101" s="137"/>
      <c r="E101" s="147"/>
      <c r="F101" s="131"/>
      <c r="G101" s="137"/>
      <c r="H101" s="79" t="s">
        <v>21</v>
      </c>
      <c r="I101" s="118">
        <v>42737</v>
      </c>
      <c r="J101" s="118">
        <v>43100</v>
      </c>
      <c r="K101" s="68" t="s">
        <v>49</v>
      </c>
      <c r="L101" s="7">
        <v>5.5999999999999999E-3</v>
      </c>
      <c r="M101" s="138"/>
    </row>
    <row r="102" spans="2:13" x14ac:dyDescent="0.25">
      <c r="B102" s="133"/>
      <c r="C102" s="138"/>
      <c r="D102" s="137"/>
      <c r="E102" s="148"/>
      <c r="F102" s="131"/>
      <c r="G102" s="137"/>
      <c r="H102" s="79" t="s">
        <v>119</v>
      </c>
      <c r="I102" s="120">
        <v>42737</v>
      </c>
      <c r="J102" s="120">
        <v>43100</v>
      </c>
      <c r="K102" s="64"/>
      <c r="L102" s="7">
        <v>4.8999999999999998E-3</v>
      </c>
      <c r="M102" s="138"/>
    </row>
    <row r="103" spans="2:13" x14ac:dyDescent="0.25">
      <c r="F103" s="73"/>
      <c r="H103" s="130" t="s">
        <v>8</v>
      </c>
      <c r="I103" s="130"/>
      <c r="J103" s="130"/>
      <c r="K103" s="130"/>
      <c r="L103" s="9">
        <f>SUM(L96:L102)</f>
        <v>3.7450000000000004E-2</v>
      </c>
    </row>
    <row r="104" spans="2:13" x14ac:dyDescent="0.25">
      <c r="F104" s="73"/>
    </row>
    <row r="105" spans="2:13" ht="30" x14ac:dyDescent="0.25">
      <c r="B105" s="133">
        <v>18</v>
      </c>
      <c r="C105" s="138" t="s">
        <v>156</v>
      </c>
      <c r="D105" s="137" t="s">
        <v>140</v>
      </c>
      <c r="E105" s="146" t="s">
        <v>172</v>
      </c>
      <c r="F105" s="131" t="s">
        <v>140</v>
      </c>
      <c r="G105" s="137" t="s">
        <v>217</v>
      </c>
      <c r="H105" s="79" t="s">
        <v>16</v>
      </c>
      <c r="I105" s="120">
        <v>42737</v>
      </c>
      <c r="J105" s="120">
        <v>43100</v>
      </c>
      <c r="K105" s="11" t="s">
        <v>191</v>
      </c>
      <c r="L105" s="7">
        <v>9.3749999999999997E-3</v>
      </c>
      <c r="M105" s="138" t="s">
        <v>7</v>
      </c>
    </row>
    <row r="106" spans="2:13" ht="45" x14ac:dyDescent="0.25">
      <c r="B106" s="133"/>
      <c r="C106" s="138"/>
      <c r="D106" s="137"/>
      <c r="E106" s="147"/>
      <c r="F106" s="131"/>
      <c r="G106" s="137"/>
      <c r="H106" s="79" t="s">
        <v>17</v>
      </c>
      <c r="I106" s="118">
        <v>42737</v>
      </c>
      <c r="J106" s="118">
        <v>43100</v>
      </c>
      <c r="K106" s="11" t="s">
        <v>52</v>
      </c>
      <c r="L106" s="7">
        <v>9.3749999999999997E-3</v>
      </c>
      <c r="M106" s="138"/>
    </row>
    <row r="107" spans="2:13" ht="45" x14ac:dyDescent="0.25">
      <c r="B107" s="133"/>
      <c r="C107" s="138"/>
      <c r="D107" s="137"/>
      <c r="E107" s="147"/>
      <c r="F107" s="131"/>
      <c r="G107" s="137"/>
      <c r="H107" s="79" t="s">
        <v>18</v>
      </c>
      <c r="I107" s="120">
        <v>42737</v>
      </c>
      <c r="J107" s="120">
        <v>43100</v>
      </c>
      <c r="K107" s="97" t="s">
        <v>51</v>
      </c>
      <c r="L107" s="7">
        <v>9.3749999999999997E-3</v>
      </c>
      <c r="M107" s="138"/>
    </row>
    <row r="108" spans="2:13" ht="45" x14ac:dyDescent="0.25">
      <c r="B108" s="133"/>
      <c r="C108" s="138"/>
      <c r="D108" s="137"/>
      <c r="E108" s="148"/>
      <c r="F108" s="131"/>
      <c r="G108" s="137"/>
      <c r="H108" s="79" t="s">
        <v>171</v>
      </c>
      <c r="I108" s="118">
        <v>42737</v>
      </c>
      <c r="J108" s="118">
        <v>43100</v>
      </c>
      <c r="K108" s="64" t="s">
        <v>151</v>
      </c>
      <c r="L108" s="7">
        <v>9.3749999999999997E-3</v>
      </c>
      <c r="M108" s="138"/>
    </row>
    <row r="109" spans="2:13" x14ac:dyDescent="0.25">
      <c r="F109" s="73"/>
      <c r="H109" s="130" t="s">
        <v>8</v>
      </c>
      <c r="I109" s="130"/>
      <c r="J109" s="130"/>
      <c r="K109" s="130"/>
      <c r="L109" s="9">
        <f>SUM(L105:L108)</f>
        <v>3.7499999999999999E-2</v>
      </c>
    </row>
    <row r="110" spans="2:13" s="21" customFormat="1" x14ac:dyDescent="0.25">
      <c r="F110" s="75"/>
    </row>
    <row r="111" spans="2:13" ht="78.75" customHeight="1" x14ac:dyDescent="0.25">
      <c r="B111" s="133">
        <v>19</v>
      </c>
      <c r="C111" s="138" t="s">
        <v>156</v>
      </c>
      <c r="D111" s="137" t="s">
        <v>198</v>
      </c>
      <c r="E111" s="146" t="s">
        <v>172</v>
      </c>
      <c r="F111" s="131" t="s">
        <v>198</v>
      </c>
      <c r="G111" s="137" t="s">
        <v>215</v>
      </c>
      <c r="H111" s="85" t="s">
        <v>73</v>
      </c>
      <c r="I111" s="120">
        <v>42745</v>
      </c>
      <c r="J111" s="120">
        <v>43098</v>
      </c>
      <c r="K111" s="65" t="s">
        <v>75</v>
      </c>
      <c r="L111" s="63">
        <v>3.7499999999999999E-3</v>
      </c>
      <c r="M111" s="138" t="s">
        <v>7</v>
      </c>
    </row>
    <row r="112" spans="2:13" ht="60" x14ac:dyDescent="0.25">
      <c r="B112" s="133"/>
      <c r="C112" s="138"/>
      <c r="D112" s="137"/>
      <c r="E112" s="148"/>
      <c r="F112" s="131"/>
      <c r="G112" s="137"/>
      <c r="H112" s="85" t="s">
        <v>74</v>
      </c>
      <c r="I112" s="118">
        <v>42745</v>
      </c>
      <c r="J112" s="118">
        <v>43098</v>
      </c>
      <c r="K112" s="11" t="s">
        <v>50</v>
      </c>
      <c r="L112" s="63">
        <v>3.7499999999999999E-3</v>
      </c>
      <c r="M112" s="138"/>
    </row>
    <row r="113" spans="2:13" x14ac:dyDescent="0.25">
      <c r="F113" s="73"/>
      <c r="H113" s="130" t="s">
        <v>8</v>
      </c>
      <c r="I113" s="130"/>
      <c r="J113" s="130"/>
      <c r="K113" s="130"/>
      <c r="L113" s="9">
        <f>SUM(L111:L112)</f>
        <v>7.4999999999999997E-3</v>
      </c>
    </row>
    <row r="114" spans="2:13" s="21" customFormat="1" x14ac:dyDescent="0.25">
      <c r="F114" s="75"/>
      <c r="I114" s="119"/>
      <c r="J114" s="119"/>
    </row>
    <row r="115" spans="2:13" ht="45" customHeight="1" x14ac:dyDescent="0.25">
      <c r="B115" s="143">
        <v>20</v>
      </c>
      <c r="C115" s="153" t="s">
        <v>156</v>
      </c>
      <c r="D115" s="146" t="s">
        <v>141</v>
      </c>
      <c r="E115" s="146" t="s">
        <v>172</v>
      </c>
      <c r="F115" s="163" t="s">
        <v>141</v>
      </c>
      <c r="G115" s="146" t="s">
        <v>10</v>
      </c>
      <c r="H115" s="85" t="s">
        <v>69</v>
      </c>
      <c r="I115" s="118">
        <v>42737</v>
      </c>
      <c r="J115" s="118">
        <v>43100</v>
      </c>
      <c r="K115" s="67" t="s">
        <v>54</v>
      </c>
      <c r="L115" s="7">
        <v>1.12E-2</v>
      </c>
      <c r="M115" s="153" t="s">
        <v>7</v>
      </c>
    </row>
    <row r="116" spans="2:13" ht="30" x14ac:dyDescent="0.25">
      <c r="B116" s="144"/>
      <c r="C116" s="154"/>
      <c r="D116" s="147"/>
      <c r="E116" s="147"/>
      <c r="F116" s="151"/>
      <c r="G116" s="147"/>
      <c r="H116" s="85" t="s">
        <v>70</v>
      </c>
      <c r="I116" s="118">
        <v>42737</v>
      </c>
      <c r="J116" s="118">
        <v>43100</v>
      </c>
      <c r="K116" s="67" t="s">
        <v>72</v>
      </c>
      <c r="L116" s="7">
        <v>1.12E-2</v>
      </c>
      <c r="M116" s="154"/>
    </row>
    <row r="117" spans="2:13" ht="30" x14ac:dyDescent="0.25">
      <c r="B117" s="144"/>
      <c r="C117" s="154"/>
      <c r="D117" s="147"/>
      <c r="E117" s="147"/>
      <c r="F117" s="151"/>
      <c r="G117" s="147"/>
      <c r="H117" s="85" t="s">
        <v>71</v>
      </c>
      <c r="I117" s="118">
        <v>42737</v>
      </c>
      <c r="J117" s="118">
        <v>43100</v>
      </c>
      <c r="K117" s="17"/>
      <c r="L117" s="7">
        <v>7.0000000000000001E-3</v>
      </c>
      <c r="M117" s="154"/>
    </row>
    <row r="118" spans="2:13" ht="30" x14ac:dyDescent="0.25">
      <c r="B118" s="144"/>
      <c r="C118" s="154"/>
      <c r="D118" s="147"/>
      <c r="E118" s="147"/>
      <c r="F118" s="151"/>
      <c r="G118" s="147"/>
      <c r="H118" s="85" t="s">
        <v>121</v>
      </c>
      <c r="I118" s="118">
        <v>42737</v>
      </c>
      <c r="J118" s="118">
        <v>43100</v>
      </c>
      <c r="K118" s="15" t="s">
        <v>9</v>
      </c>
      <c r="L118" s="7">
        <v>1.4E-3</v>
      </c>
      <c r="M118" s="154"/>
    </row>
    <row r="119" spans="2:13" x14ac:dyDescent="0.25">
      <c r="B119" s="145"/>
      <c r="C119" s="155"/>
      <c r="D119" s="148"/>
      <c r="E119" s="148"/>
      <c r="F119" s="152"/>
      <c r="G119" s="148"/>
      <c r="H119" s="85" t="s">
        <v>120</v>
      </c>
      <c r="I119" s="118">
        <v>42737</v>
      </c>
      <c r="J119" s="118">
        <v>43100</v>
      </c>
      <c r="K119" s="15" t="s">
        <v>9</v>
      </c>
      <c r="L119" s="7">
        <v>6.7000000000000002E-3</v>
      </c>
      <c r="M119" s="155"/>
    </row>
    <row r="120" spans="2:13" x14ac:dyDescent="0.25">
      <c r="F120" s="73"/>
      <c r="H120" s="130" t="s">
        <v>8</v>
      </c>
      <c r="I120" s="130"/>
      <c r="J120" s="130"/>
      <c r="K120" s="130"/>
      <c r="L120" s="9">
        <f>SUM(L115:L119)</f>
        <v>3.7499999999999999E-2</v>
      </c>
    </row>
    <row r="121" spans="2:13" x14ac:dyDescent="0.25">
      <c r="F121" s="73"/>
      <c r="I121" s="117"/>
      <c r="J121" s="117"/>
    </row>
    <row r="122" spans="2:13" ht="30" customHeight="1" x14ac:dyDescent="0.25">
      <c r="B122" s="133">
        <v>21</v>
      </c>
      <c r="C122" s="138" t="s">
        <v>156</v>
      </c>
      <c r="D122" s="137" t="s">
        <v>142</v>
      </c>
      <c r="E122" s="146" t="s">
        <v>172</v>
      </c>
      <c r="F122" s="131" t="s">
        <v>142</v>
      </c>
      <c r="G122" s="137" t="s">
        <v>218</v>
      </c>
      <c r="H122" s="86" t="s">
        <v>11</v>
      </c>
      <c r="I122" s="118">
        <v>42737</v>
      </c>
      <c r="J122" s="118">
        <v>43100</v>
      </c>
      <c r="K122" s="69" t="s">
        <v>192</v>
      </c>
      <c r="L122" s="7">
        <v>5.5999999999999999E-3</v>
      </c>
      <c r="M122" s="138" t="s">
        <v>7</v>
      </c>
    </row>
    <row r="123" spans="2:13" ht="45" x14ac:dyDescent="0.25">
      <c r="B123" s="133"/>
      <c r="C123" s="138"/>
      <c r="D123" s="137"/>
      <c r="E123" s="147"/>
      <c r="F123" s="131"/>
      <c r="G123" s="137"/>
      <c r="H123" s="103" t="s">
        <v>122</v>
      </c>
      <c r="I123" s="118">
        <v>42737</v>
      </c>
      <c r="J123" s="118">
        <v>43100</v>
      </c>
      <c r="K123" s="69" t="s">
        <v>152</v>
      </c>
      <c r="L123" s="105">
        <v>3.7499999999999999E-3</v>
      </c>
      <c r="M123" s="138"/>
    </row>
    <row r="124" spans="2:13" ht="60" x14ac:dyDescent="0.25">
      <c r="B124" s="133"/>
      <c r="C124" s="138"/>
      <c r="D124" s="137"/>
      <c r="E124" s="147"/>
      <c r="F124" s="131"/>
      <c r="G124" s="137"/>
      <c r="H124" s="102" t="s">
        <v>123</v>
      </c>
      <c r="I124" s="118">
        <v>42737</v>
      </c>
      <c r="J124" s="118">
        <v>43100</v>
      </c>
      <c r="K124" s="69" t="s">
        <v>127</v>
      </c>
      <c r="L124" s="104">
        <v>3.7499999999999999E-3</v>
      </c>
      <c r="M124" s="138"/>
    </row>
    <row r="125" spans="2:13" ht="58.5" customHeight="1" x14ac:dyDescent="0.25">
      <c r="B125" s="133"/>
      <c r="C125" s="138"/>
      <c r="D125" s="137"/>
      <c r="E125" s="147"/>
      <c r="F125" s="131"/>
      <c r="G125" s="137"/>
      <c r="H125" s="86" t="s">
        <v>12</v>
      </c>
      <c r="I125" s="118">
        <v>42737</v>
      </c>
      <c r="J125" s="118">
        <v>43100</v>
      </c>
      <c r="K125" s="115" t="s">
        <v>225</v>
      </c>
      <c r="L125" s="7">
        <v>5.5999999999999999E-3</v>
      </c>
      <c r="M125" s="138"/>
    </row>
    <row r="126" spans="2:13" ht="45" x14ac:dyDescent="0.25">
      <c r="B126" s="133"/>
      <c r="C126" s="138"/>
      <c r="D126" s="137"/>
      <c r="E126" s="147"/>
      <c r="F126" s="131"/>
      <c r="G126" s="137"/>
      <c r="H126" s="86" t="s">
        <v>13</v>
      </c>
      <c r="I126" s="118">
        <v>42737</v>
      </c>
      <c r="J126" s="118">
        <v>43100</v>
      </c>
      <c r="K126" s="115" t="s">
        <v>67</v>
      </c>
      <c r="L126" s="7">
        <v>1.1299999999999999E-2</v>
      </c>
      <c r="M126" s="138"/>
    </row>
    <row r="127" spans="2:13" ht="60" x14ac:dyDescent="0.25">
      <c r="B127" s="133"/>
      <c r="C127" s="138"/>
      <c r="D127" s="137"/>
      <c r="E127" s="148"/>
      <c r="F127" s="131"/>
      <c r="G127" s="137"/>
      <c r="H127" s="86" t="s">
        <v>14</v>
      </c>
      <c r="I127" s="118">
        <v>42737</v>
      </c>
      <c r="J127" s="118">
        <v>43100</v>
      </c>
      <c r="K127" s="115" t="s">
        <v>68</v>
      </c>
      <c r="L127" s="7">
        <v>7.4999999999999997E-3</v>
      </c>
      <c r="M127" s="138"/>
    </row>
    <row r="128" spans="2:13" x14ac:dyDescent="0.25">
      <c r="F128" s="73"/>
      <c r="H128" s="130" t="s">
        <v>8</v>
      </c>
      <c r="I128" s="130"/>
      <c r="J128" s="130"/>
      <c r="K128" s="130"/>
      <c r="L128" s="9">
        <f>SUM(L122:L127)</f>
        <v>3.7499999999999999E-2</v>
      </c>
    </row>
    <row r="129" spans="2:13" s="21" customFormat="1" x14ac:dyDescent="0.25">
      <c r="F129" s="75"/>
      <c r="I129" s="119"/>
      <c r="J129" s="119"/>
    </row>
    <row r="130" spans="2:13" ht="60" x14ac:dyDescent="0.25">
      <c r="B130" s="133">
        <v>22</v>
      </c>
      <c r="C130" s="137" t="s">
        <v>156</v>
      </c>
      <c r="D130" s="136" t="s">
        <v>143</v>
      </c>
      <c r="E130" s="149" t="s">
        <v>172</v>
      </c>
      <c r="F130" s="132" t="s">
        <v>143</v>
      </c>
      <c r="G130" s="136" t="s">
        <v>56</v>
      </c>
      <c r="H130" s="87" t="s">
        <v>208</v>
      </c>
      <c r="I130" s="118">
        <v>42745</v>
      </c>
      <c r="J130" s="118">
        <v>43098</v>
      </c>
      <c r="K130" s="11" t="s">
        <v>79</v>
      </c>
      <c r="L130" s="7">
        <v>2.63E-2</v>
      </c>
      <c r="M130" s="138" t="s">
        <v>7</v>
      </c>
    </row>
    <row r="131" spans="2:13" x14ac:dyDescent="0.25">
      <c r="B131" s="133"/>
      <c r="C131" s="137"/>
      <c r="D131" s="136"/>
      <c r="E131" s="156"/>
      <c r="F131" s="132"/>
      <c r="G131" s="136"/>
      <c r="H131" s="87" t="s">
        <v>124</v>
      </c>
      <c r="I131" s="118">
        <v>42745</v>
      </c>
      <c r="J131" s="118">
        <v>43098</v>
      </c>
      <c r="K131" s="11"/>
      <c r="L131" s="7">
        <v>7.4999999999999997E-3</v>
      </c>
      <c r="M131" s="138"/>
    </row>
    <row r="132" spans="2:13" x14ac:dyDescent="0.25">
      <c r="B132" s="133"/>
      <c r="C132" s="137"/>
      <c r="D132" s="137"/>
      <c r="E132" s="157"/>
      <c r="F132" s="131"/>
      <c r="G132" s="137"/>
      <c r="H132" s="87" t="s">
        <v>125</v>
      </c>
      <c r="I132" s="118">
        <v>42745</v>
      </c>
      <c r="J132" s="118">
        <v>43098</v>
      </c>
      <c r="K132" s="11" t="s">
        <v>9</v>
      </c>
      <c r="L132" s="7">
        <v>3.7000000000000002E-3</v>
      </c>
      <c r="M132" s="138"/>
    </row>
    <row r="133" spans="2:13" x14ac:dyDescent="0.25">
      <c r="F133" s="73"/>
      <c r="H133" s="130" t="s">
        <v>8</v>
      </c>
      <c r="I133" s="130"/>
      <c r="J133" s="130"/>
      <c r="K133" s="130"/>
      <c r="L133" s="9">
        <f>SUM(L130:L132)</f>
        <v>3.7499999999999999E-2</v>
      </c>
    </row>
    <row r="134" spans="2:13" ht="15.75" thickBot="1" x14ac:dyDescent="0.3">
      <c r="F134" s="73"/>
      <c r="I134" s="117"/>
      <c r="J134" s="117"/>
    </row>
    <row r="135" spans="2:13" ht="168" customHeight="1" x14ac:dyDescent="0.25">
      <c r="B135" s="133">
        <v>23</v>
      </c>
      <c r="C135" s="137" t="s">
        <v>156</v>
      </c>
      <c r="D135" s="137" t="s">
        <v>135</v>
      </c>
      <c r="E135" s="146" t="s">
        <v>172</v>
      </c>
      <c r="F135" s="131" t="s">
        <v>135</v>
      </c>
      <c r="G135" s="137" t="s">
        <v>219</v>
      </c>
      <c r="H135" s="80" t="s">
        <v>173</v>
      </c>
      <c r="I135" s="118">
        <v>42737</v>
      </c>
      <c r="J135" s="118">
        <v>43100</v>
      </c>
      <c r="K135" s="11" t="s">
        <v>174</v>
      </c>
      <c r="L135" s="7">
        <v>2.7000000000000001E-3</v>
      </c>
      <c r="M135" s="138" t="s">
        <v>7</v>
      </c>
    </row>
    <row r="136" spans="2:13" ht="60" customHeight="1" x14ac:dyDescent="0.25">
      <c r="B136" s="133"/>
      <c r="C136" s="137"/>
      <c r="D136" s="137"/>
      <c r="E136" s="147"/>
      <c r="F136" s="131"/>
      <c r="G136" s="137"/>
      <c r="H136" s="82" t="s">
        <v>175</v>
      </c>
      <c r="I136" s="118">
        <v>42737</v>
      </c>
      <c r="J136" s="118">
        <v>43100</v>
      </c>
      <c r="K136" s="11" t="s">
        <v>27</v>
      </c>
      <c r="L136" s="7">
        <v>1.5E-3</v>
      </c>
      <c r="M136" s="138"/>
    </row>
    <row r="137" spans="2:13" ht="75" x14ac:dyDescent="0.25">
      <c r="B137" s="133"/>
      <c r="C137" s="137"/>
      <c r="D137" s="137"/>
      <c r="E137" s="148"/>
      <c r="F137" s="131"/>
      <c r="G137" s="137"/>
      <c r="H137" s="88" t="s">
        <v>176</v>
      </c>
      <c r="I137" s="118">
        <v>42737</v>
      </c>
      <c r="J137" s="118">
        <v>43100</v>
      </c>
      <c r="K137" s="11" t="s">
        <v>28</v>
      </c>
      <c r="L137" s="7">
        <v>9.1799999999999998E-4</v>
      </c>
      <c r="M137" s="138"/>
    </row>
    <row r="138" spans="2:13" x14ac:dyDescent="0.25">
      <c r="F138" s="73"/>
      <c r="H138" s="130" t="s">
        <v>8</v>
      </c>
      <c r="I138" s="130"/>
      <c r="J138" s="130"/>
      <c r="K138" s="130"/>
      <c r="L138" s="9">
        <f>SUM(L135:L137)</f>
        <v>5.118000000000001E-3</v>
      </c>
    </row>
    <row r="139" spans="2:13" x14ac:dyDescent="0.25">
      <c r="F139" s="73"/>
      <c r="I139" s="117"/>
      <c r="J139" s="117"/>
    </row>
    <row r="140" spans="2:13" ht="75" x14ac:dyDescent="0.25">
      <c r="B140" s="133">
        <v>24</v>
      </c>
      <c r="C140" s="137" t="s">
        <v>156</v>
      </c>
      <c r="D140" s="136" t="s">
        <v>134</v>
      </c>
      <c r="E140" s="149" t="s">
        <v>172</v>
      </c>
      <c r="F140" s="132" t="s">
        <v>134</v>
      </c>
      <c r="G140" s="136" t="s">
        <v>220</v>
      </c>
      <c r="H140" s="79" t="s">
        <v>63</v>
      </c>
      <c r="I140" s="118">
        <v>42737</v>
      </c>
      <c r="J140" s="118">
        <v>43100</v>
      </c>
      <c r="K140" s="4" t="s">
        <v>34</v>
      </c>
      <c r="L140" s="63">
        <v>4.8000000000000001E-4</v>
      </c>
      <c r="M140" s="138" t="s">
        <v>7</v>
      </c>
    </row>
    <row r="141" spans="2:13" ht="150" x14ac:dyDescent="0.25">
      <c r="B141" s="133"/>
      <c r="C141" s="137"/>
      <c r="D141" s="137"/>
      <c r="E141" s="156"/>
      <c r="F141" s="131"/>
      <c r="G141" s="137"/>
      <c r="H141" s="79" t="s">
        <v>177</v>
      </c>
      <c r="I141" s="118">
        <v>42737</v>
      </c>
      <c r="J141" s="118">
        <v>43100</v>
      </c>
      <c r="K141" s="62" t="s">
        <v>178</v>
      </c>
      <c r="L141" s="63">
        <v>4.8000000000000001E-4</v>
      </c>
      <c r="M141" s="138"/>
    </row>
    <row r="142" spans="2:13" x14ac:dyDescent="0.25">
      <c r="B142" s="133"/>
      <c r="C142" s="137"/>
      <c r="D142" s="137"/>
      <c r="E142" s="156"/>
      <c r="F142" s="131"/>
      <c r="G142" s="137"/>
      <c r="H142" s="79" t="s">
        <v>179</v>
      </c>
      <c r="I142" s="118">
        <v>42737</v>
      </c>
      <c r="J142" s="118">
        <v>43100</v>
      </c>
      <c r="K142" s="4"/>
      <c r="L142" s="63">
        <v>4.8000000000000001E-4</v>
      </c>
      <c r="M142" s="138"/>
    </row>
    <row r="143" spans="2:13" ht="60" x14ac:dyDescent="0.25">
      <c r="B143" s="133"/>
      <c r="C143" s="137"/>
      <c r="D143" s="137"/>
      <c r="E143" s="156"/>
      <c r="F143" s="131"/>
      <c r="G143" s="137"/>
      <c r="H143" s="79" t="s">
        <v>64</v>
      </c>
      <c r="I143" s="118">
        <v>42737</v>
      </c>
      <c r="J143" s="118">
        <v>43100</v>
      </c>
      <c r="K143" s="4" t="s">
        <v>206</v>
      </c>
      <c r="L143" s="63">
        <v>4.8000000000000001E-4</v>
      </c>
      <c r="M143" s="138"/>
    </row>
    <row r="144" spans="2:13" x14ac:dyDescent="0.25">
      <c r="B144" s="133"/>
      <c r="C144" s="137"/>
      <c r="D144" s="137"/>
      <c r="E144" s="156"/>
      <c r="F144" s="131"/>
      <c r="G144" s="137"/>
      <c r="H144" s="79" t="s">
        <v>108</v>
      </c>
      <c r="I144" s="118">
        <v>42737</v>
      </c>
      <c r="J144" s="118">
        <v>43100</v>
      </c>
      <c r="K144" s="4"/>
      <c r="L144" s="63">
        <v>4.8000000000000001E-4</v>
      </c>
      <c r="M144" s="138"/>
    </row>
    <row r="145" spans="2:13" ht="60" x14ac:dyDescent="0.25">
      <c r="B145" s="133"/>
      <c r="C145" s="137"/>
      <c r="D145" s="137"/>
      <c r="E145" s="156"/>
      <c r="F145" s="131"/>
      <c r="G145" s="137"/>
      <c r="H145" s="79" t="s">
        <v>65</v>
      </c>
      <c r="I145" s="118">
        <v>42737</v>
      </c>
      <c r="J145" s="118">
        <v>43100</v>
      </c>
      <c r="K145" s="4" t="s">
        <v>35</v>
      </c>
      <c r="L145" s="63">
        <v>4.8000000000000001E-4</v>
      </c>
      <c r="M145" s="138"/>
    </row>
    <row r="146" spans="2:13" ht="30" x14ac:dyDescent="0.25">
      <c r="B146" s="133"/>
      <c r="C146" s="137"/>
      <c r="D146" s="137"/>
      <c r="E146" s="156"/>
      <c r="F146" s="131"/>
      <c r="G146" s="137"/>
      <c r="H146" s="79" t="s">
        <v>66</v>
      </c>
      <c r="I146" s="118">
        <v>42737</v>
      </c>
      <c r="J146" s="118">
        <v>43100</v>
      </c>
      <c r="K146" s="4"/>
      <c r="L146" s="63">
        <v>4.8000000000000001E-4</v>
      </c>
      <c r="M146" s="138"/>
    </row>
    <row r="147" spans="2:13" ht="30" x14ac:dyDescent="0.25">
      <c r="B147" s="133"/>
      <c r="C147" s="137"/>
      <c r="D147" s="137"/>
      <c r="E147" s="157"/>
      <c r="F147" s="131"/>
      <c r="G147" s="137"/>
      <c r="H147" s="79" t="s">
        <v>180</v>
      </c>
      <c r="I147" s="118">
        <v>42737</v>
      </c>
      <c r="J147" s="118">
        <v>43100</v>
      </c>
      <c r="K147" s="4" t="s">
        <v>55</v>
      </c>
      <c r="L147" s="63">
        <v>4.8000000000000001E-4</v>
      </c>
      <c r="M147" s="138"/>
    </row>
    <row r="148" spans="2:13" x14ac:dyDescent="0.25">
      <c r="H148" s="130" t="s">
        <v>8</v>
      </c>
      <c r="I148" s="130"/>
      <c r="J148" s="130"/>
      <c r="K148" s="130"/>
      <c r="L148" s="9">
        <f>SUM(L140:L147)</f>
        <v>3.8400000000000001E-3</v>
      </c>
    </row>
    <row r="150" spans="2:13" ht="18.75" x14ac:dyDescent="0.25">
      <c r="H150" s="129" t="s">
        <v>200</v>
      </c>
      <c r="I150" s="129"/>
      <c r="J150" s="129"/>
      <c r="K150" s="129"/>
      <c r="L150" s="33">
        <f>+L148+L138+L133+L128+L120+L113+L109+L103+L94+L84+L76</f>
        <v>0.44183800000000001</v>
      </c>
      <c r="M150" s="6" t="s">
        <v>9</v>
      </c>
    </row>
    <row r="151" spans="2:13" ht="18.75" x14ac:dyDescent="0.25">
      <c r="H151" s="129" t="s">
        <v>201</v>
      </c>
      <c r="I151" s="129"/>
      <c r="J151" s="129"/>
      <c r="K151" s="129"/>
      <c r="L151" s="33">
        <f>+L150+L69</f>
        <v>0.99999799999999994</v>
      </c>
    </row>
    <row r="154" spans="2:13" x14ac:dyDescent="0.25">
      <c r="B154" s="108" t="s">
        <v>227</v>
      </c>
    </row>
  </sheetData>
  <mergeCells count="147">
    <mergeCell ref="E4:E6"/>
    <mergeCell ref="E9:E10"/>
    <mergeCell ref="M78:M83"/>
    <mergeCell ref="H7:K7"/>
    <mergeCell ref="C4:C6"/>
    <mergeCell ref="D4:D6"/>
    <mergeCell ref="F4:F6"/>
    <mergeCell ref="G4:G6"/>
    <mergeCell ref="K4:K5"/>
    <mergeCell ref="M46:M49"/>
    <mergeCell ref="H15:K15"/>
    <mergeCell ref="H18:K18"/>
    <mergeCell ref="H21:K21"/>
    <mergeCell ref="H24:K24"/>
    <mergeCell ref="H27:K27"/>
    <mergeCell ref="H30:K30"/>
    <mergeCell ref="D40:D43"/>
    <mergeCell ref="F40:F43"/>
    <mergeCell ref="G40:G43"/>
    <mergeCell ref="C46:C49"/>
    <mergeCell ref="C9:C10"/>
    <mergeCell ref="D9:D10"/>
    <mergeCell ref="F9:F10"/>
    <mergeCell ref="D46:D49"/>
    <mergeCell ref="C40:C43"/>
    <mergeCell ref="G9:G10"/>
    <mergeCell ref="H11:K11"/>
    <mergeCell ref="M135:M137"/>
    <mergeCell ref="M96:M102"/>
    <mergeCell ref="H103:K103"/>
    <mergeCell ref="M71:M75"/>
    <mergeCell ref="H53:K53"/>
    <mergeCell ref="H67:K67"/>
    <mergeCell ref="H76:K76"/>
    <mergeCell ref="M111:M112"/>
    <mergeCell ref="M130:M132"/>
    <mergeCell ref="H133:K133"/>
    <mergeCell ref="H128:K128"/>
    <mergeCell ref="M105:M108"/>
    <mergeCell ref="M122:M127"/>
    <mergeCell ref="M115:M119"/>
    <mergeCell ref="M86:M93"/>
    <mergeCell ref="G115:G119"/>
    <mergeCell ref="F115:F119"/>
    <mergeCell ref="C55:C66"/>
    <mergeCell ref="D55:D66"/>
    <mergeCell ref="F55:F66"/>
    <mergeCell ref="H84:K84"/>
    <mergeCell ref="G46:G49"/>
    <mergeCell ref="C130:C132"/>
    <mergeCell ref="D130:D132"/>
    <mergeCell ref="F130:F132"/>
    <mergeCell ref="D115:D119"/>
    <mergeCell ref="C115:C119"/>
    <mergeCell ref="C111:C112"/>
    <mergeCell ref="G55:G66"/>
    <mergeCell ref="C78:C83"/>
    <mergeCell ref="D78:D83"/>
    <mergeCell ref="C105:C108"/>
    <mergeCell ref="D105:D108"/>
    <mergeCell ref="G105:G108"/>
    <mergeCell ref="F46:F49"/>
    <mergeCell ref="E46:E49"/>
    <mergeCell ref="B78:B83"/>
    <mergeCell ref="B96:B102"/>
    <mergeCell ref="F78:F83"/>
    <mergeCell ref="G78:G83"/>
    <mergeCell ref="F96:F102"/>
    <mergeCell ref="H94:K94"/>
    <mergeCell ref="K86:K93"/>
    <mergeCell ref="G86:G93"/>
    <mergeCell ref="C71:C75"/>
    <mergeCell ref="D71:D75"/>
    <mergeCell ref="F71:F75"/>
    <mergeCell ref="G71:G75"/>
    <mergeCell ref="B105:B108"/>
    <mergeCell ref="B111:B112"/>
    <mergeCell ref="B115:B119"/>
    <mergeCell ref="H151:K151"/>
    <mergeCell ref="E55:E66"/>
    <mergeCell ref="E71:E75"/>
    <mergeCell ref="E78:E83"/>
    <mergeCell ref="E86:E93"/>
    <mergeCell ref="E96:E102"/>
    <mergeCell ref="E105:E108"/>
    <mergeCell ref="E111:E112"/>
    <mergeCell ref="H113:K113"/>
    <mergeCell ref="G111:G112"/>
    <mergeCell ref="F111:F112"/>
    <mergeCell ref="D111:D112"/>
    <mergeCell ref="H109:K109"/>
    <mergeCell ref="E115:E119"/>
    <mergeCell ref="C135:C137"/>
    <mergeCell ref="B86:B93"/>
    <mergeCell ref="C86:C93"/>
    <mergeCell ref="D86:D93"/>
    <mergeCell ref="G96:G102"/>
    <mergeCell ref="C96:C102"/>
    <mergeCell ref="D96:D102"/>
    <mergeCell ref="B46:B49"/>
    <mergeCell ref="M140:M147"/>
    <mergeCell ref="H148:K148"/>
    <mergeCell ref="B32:B37"/>
    <mergeCell ref="C32:C37"/>
    <mergeCell ref="D32:D37"/>
    <mergeCell ref="F32:F37"/>
    <mergeCell ref="G32:G37"/>
    <mergeCell ref="K32:K37"/>
    <mergeCell ref="M32:M37"/>
    <mergeCell ref="H38:K38"/>
    <mergeCell ref="H69:K69"/>
    <mergeCell ref="B140:B147"/>
    <mergeCell ref="C140:C147"/>
    <mergeCell ref="D140:D147"/>
    <mergeCell ref="F140:F147"/>
    <mergeCell ref="G140:G147"/>
    <mergeCell ref="H138:K138"/>
    <mergeCell ref="B40:B43"/>
    <mergeCell ref="E122:E127"/>
    <mergeCell ref="E130:E132"/>
    <mergeCell ref="E135:E137"/>
    <mergeCell ref="E140:E147"/>
    <mergeCell ref="E40:E43"/>
    <mergeCell ref="B1:M1"/>
    <mergeCell ref="H150:K150"/>
    <mergeCell ref="H50:K50"/>
    <mergeCell ref="F105:F108"/>
    <mergeCell ref="F86:F93"/>
    <mergeCell ref="B122:B127"/>
    <mergeCell ref="K42:K43"/>
    <mergeCell ref="G130:G132"/>
    <mergeCell ref="H120:K120"/>
    <mergeCell ref="C122:C127"/>
    <mergeCell ref="D122:D127"/>
    <mergeCell ref="F122:F127"/>
    <mergeCell ref="G122:G127"/>
    <mergeCell ref="H44:K44"/>
    <mergeCell ref="B55:B66"/>
    <mergeCell ref="B71:B75"/>
    <mergeCell ref="D135:D137"/>
    <mergeCell ref="F135:F137"/>
    <mergeCell ref="G135:G137"/>
    <mergeCell ref="B4:B6"/>
    <mergeCell ref="B9:B10"/>
    <mergeCell ref="K55:K66"/>
    <mergeCell ref="B130:B132"/>
    <mergeCell ref="B135:B137"/>
  </mergeCells>
  <pageMargins left="1.2736614173228347" right="0.70866141732283472" top="0.38" bottom="0.44" header="0.31496062992125984" footer="0.31496062992125984"/>
  <pageSetup paperSize="5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5"/>
  <sheetViews>
    <sheetView showGridLines="0" zoomScaleNormal="100" workbookViewId="0">
      <selection activeCell="H12" sqref="H12"/>
    </sheetView>
  </sheetViews>
  <sheetFormatPr baseColWidth="10" defaultRowHeight="15" x14ac:dyDescent="0.25"/>
  <cols>
    <col min="1" max="1" width="5.7109375" style="13" customWidth="1"/>
    <col min="2" max="2" width="5.85546875" style="13" customWidth="1"/>
    <col min="3" max="3" width="6.140625" style="13" customWidth="1"/>
    <col min="4" max="4" width="25.85546875" style="13" customWidth="1"/>
    <col min="5" max="5" width="43.140625" style="13" customWidth="1"/>
    <col min="6" max="6" width="16.42578125" style="13" customWidth="1"/>
    <col min="7" max="7" width="19.85546875" style="13" customWidth="1"/>
    <col min="8" max="8" width="17.85546875" style="13" customWidth="1"/>
    <col min="9" max="9" width="0" style="13" hidden="1" customWidth="1"/>
    <col min="10" max="10" width="12" style="13" bestFit="1" customWidth="1"/>
    <col min="11" max="16384" width="11.42578125" style="13"/>
  </cols>
  <sheetData>
    <row r="1" spans="2:8" ht="64.5" customHeight="1" x14ac:dyDescent="0.25">
      <c r="B1" s="173" t="s">
        <v>129</v>
      </c>
      <c r="C1" s="173"/>
      <c r="D1" s="173"/>
      <c r="E1" s="173"/>
      <c r="F1" s="173"/>
      <c r="G1" s="173"/>
      <c r="H1" s="173"/>
    </row>
    <row r="2" spans="2:8" ht="62.25" customHeight="1" x14ac:dyDescent="0.25">
      <c r="B2" s="172" t="s">
        <v>155</v>
      </c>
      <c r="C2" s="2" t="s">
        <v>39</v>
      </c>
      <c r="D2" s="2" t="s">
        <v>5</v>
      </c>
      <c r="E2" s="2" t="s">
        <v>181</v>
      </c>
      <c r="F2" s="2" t="s">
        <v>4</v>
      </c>
      <c r="G2" s="2" t="s">
        <v>130</v>
      </c>
      <c r="H2" s="16" t="s">
        <v>146</v>
      </c>
    </row>
    <row r="3" spans="2:8" ht="45" customHeight="1" x14ac:dyDescent="0.25">
      <c r="B3" s="172"/>
      <c r="C3" s="48">
        <v>1</v>
      </c>
      <c r="D3" s="48" t="s">
        <v>131</v>
      </c>
      <c r="E3" s="48" t="s">
        <v>196</v>
      </c>
      <c r="F3" s="48" t="s">
        <v>222</v>
      </c>
      <c r="G3" s="49">
        <v>0.14000000000000001</v>
      </c>
      <c r="H3" s="37">
        <v>1650000000</v>
      </c>
    </row>
    <row r="4" spans="2:8" ht="45" customHeight="1" x14ac:dyDescent="0.25">
      <c r="B4" s="172"/>
      <c r="C4" s="106">
        <v>2</v>
      </c>
      <c r="D4" s="106" t="s">
        <v>132</v>
      </c>
      <c r="E4" s="106" t="s">
        <v>136</v>
      </c>
      <c r="F4" s="106" t="s">
        <v>223</v>
      </c>
      <c r="G4" s="47">
        <v>6.0600000000000001E-2</v>
      </c>
      <c r="H4" s="37">
        <v>500000000</v>
      </c>
    </row>
    <row r="5" spans="2:8" ht="30" x14ac:dyDescent="0.25">
      <c r="B5" s="172"/>
      <c r="C5" s="45">
        <v>3</v>
      </c>
      <c r="D5" s="106" t="s">
        <v>132</v>
      </c>
      <c r="E5" s="46" t="s">
        <v>30</v>
      </c>
      <c r="F5" s="106" t="s">
        <v>223</v>
      </c>
      <c r="G5" s="47">
        <v>4.6699999999999998E-2</v>
      </c>
      <c r="H5" s="174" t="s">
        <v>7</v>
      </c>
    </row>
    <row r="6" spans="2:8" ht="30" x14ac:dyDescent="0.25">
      <c r="B6" s="172"/>
      <c r="C6" s="45">
        <v>4</v>
      </c>
      <c r="D6" s="106" t="s">
        <v>132</v>
      </c>
      <c r="E6" s="46" t="s">
        <v>57</v>
      </c>
      <c r="F6" s="106" t="s">
        <v>223</v>
      </c>
      <c r="G6" s="47">
        <v>1.17E-2</v>
      </c>
      <c r="H6" s="175"/>
    </row>
    <row r="7" spans="2:8" ht="30" x14ac:dyDescent="0.25">
      <c r="B7" s="172"/>
      <c r="C7" s="45">
        <v>5</v>
      </c>
      <c r="D7" s="106" t="s">
        <v>132</v>
      </c>
      <c r="E7" s="46" t="s">
        <v>31</v>
      </c>
      <c r="F7" s="106" t="s">
        <v>223</v>
      </c>
      <c r="G7" s="47">
        <v>1.8700000000000001E-2</v>
      </c>
      <c r="H7" s="175"/>
    </row>
    <row r="8" spans="2:8" ht="30" x14ac:dyDescent="0.25">
      <c r="B8" s="172"/>
      <c r="C8" s="45">
        <v>6</v>
      </c>
      <c r="D8" s="106" t="s">
        <v>132</v>
      </c>
      <c r="E8" s="46" t="s">
        <v>80</v>
      </c>
      <c r="F8" s="106" t="s">
        <v>223</v>
      </c>
      <c r="G8" s="47">
        <v>2.3300000000000001E-2</v>
      </c>
      <c r="H8" s="175"/>
    </row>
    <row r="9" spans="2:8" ht="30" x14ac:dyDescent="0.25">
      <c r="B9" s="172"/>
      <c r="C9" s="45">
        <v>7</v>
      </c>
      <c r="D9" s="106" t="s">
        <v>132</v>
      </c>
      <c r="E9" s="46" t="s">
        <v>58</v>
      </c>
      <c r="F9" s="106" t="s">
        <v>223</v>
      </c>
      <c r="G9" s="47">
        <v>7.0000000000000001E-3</v>
      </c>
      <c r="H9" s="175"/>
    </row>
    <row r="10" spans="2:8" ht="30" x14ac:dyDescent="0.25">
      <c r="B10" s="172"/>
      <c r="C10" s="45">
        <v>8</v>
      </c>
      <c r="D10" s="106" t="s">
        <v>132</v>
      </c>
      <c r="E10" s="46" t="s">
        <v>81</v>
      </c>
      <c r="F10" s="106" t="s">
        <v>223</v>
      </c>
      <c r="G10" s="47">
        <v>1.4E-2</v>
      </c>
      <c r="H10" s="176"/>
    </row>
    <row r="11" spans="2:8" s="29" customFormat="1" ht="50.25" customHeight="1" x14ac:dyDescent="0.25">
      <c r="B11" s="172"/>
      <c r="C11" s="50">
        <v>9</v>
      </c>
      <c r="D11" s="51" t="s">
        <v>133</v>
      </c>
      <c r="E11" s="51" t="s">
        <v>137</v>
      </c>
      <c r="F11" s="51" t="s">
        <v>36</v>
      </c>
      <c r="G11" s="52">
        <v>0.13999999999999999</v>
      </c>
      <c r="H11" s="107" t="s">
        <v>7</v>
      </c>
    </row>
    <row r="12" spans="2:8" ht="48.75" customHeight="1" x14ac:dyDescent="0.25">
      <c r="B12" s="172"/>
      <c r="C12" s="53">
        <v>10</v>
      </c>
      <c r="D12" s="53" t="s">
        <v>134</v>
      </c>
      <c r="E12" s="53" t="s">
        <v>138</v>
      </c>
      <c r="F12" s="53" t="s">
        <v>221</v>
      </c>
      <c r="G12" s="54">
        <v>3.0000000000000002E-2</v>
      </c>
      <c r="H12" s="37">
        <v>500000000</v>
      </c>
    </row>
    <row r="13" spans="2:8" ht="51.75" customHeight="1" x14ac:dyDescent="0.25">
      <c r="B13" s="172"/>
      <c r="C13" s="53">
        <v>13</v>
      </c>
      <c r="D13" s="53" t="s">
        <v>134</v>
      </c>
      <c r="E13" s="53" t="s">
        <v>82</v>
      </c>
      <c r="F13" s="53" t="s">
        <v>214</v>
      </c>
      <c r="G13" s="54">
        <v>3.7499999999999994E-3</v>
      </c>
      <c r="H13" s="34" t="s">
        <v>7</v>
      </c>
    </row>
    <row r="14" spans="2:8" ht="45" x14ac:dyDescent="0.25">
      <c r="B14" s="172"/>
      <c r="C14" s="55">
        <v>14</v>
      </c>
      <c r="D14" s="55" t="s">
        <v>128</v>
      </c>
      <c r="E14" s="55" t="s">
        <v>203</v>
      </c>
      <c r="F14" s="55" t="s">
        <v>215</v>
      </c>
      <c r="G14" s="56">
        <v>0.03</v>
      </c>
      <c r="H14" s="37">
        <v>4800000000</v>
      </c>
    </row>
    <row r="15" spans="2:8" ht="45" customHeight="1" x14ac:dyDescent="0.25">
      <c r="B15" s="172"/>
      <c r="C15" s="57">
        <v>15</v>
      </c>
      <c r="D15" s="57" t="s">
        <v>135</v>
      </c>
      <c r="E15" s="57" t="s">
        <v>204</v>
      </c>
      <c r="F15" s="57" t="s">
        <v>219</v>
      </c>
      <c r="G15" s="58">
        <v>3.2437500000000001E-2</v>
      </c>
      <c r="H15" s="37">
        <v>4500000000</v>
      </c>
    </row>
    <row r="16" spans="2:8" s="38" customFormat="1" ht="39" customHeight="1" x14ac:dyDescent="0.25">
      <c r="D16" s="35"/>
      <c r="E16" s="129" t="s">
        <v>145</v>
      </c>
      <c r="F16" s="129"/>
      <c r="G16" s="109">
        <v>0.56000000000000005</v>
      </c>
      <c r="H16" s="39">
        <f>H3+H4+H12+H14+H15</f>
        <v>11950000000</v>
      </c>
    </row>
    <row r="17" spans="2:13" customFormat="1" x14ac:dyDescent="0.25"/>
    <row r="18" spans="2:13" customFormat="1" x14ac:dyDescent="0.25"/>
    <row r="19" spans="2:13" customFormat="1" ht="14.25" customHeight="1" x14ac:dyDescent="0.25"/>
    <row r="20" spans="2:13" customFormat="1" hidden="1" x14ac:dyDescent="0.25"/>
    <row r="21" spans="2:13" s="29" customFormat="1" ht="9.75" hidden="1" customHeight="1" x14ac:dyDescent="0.25">
      <c r="G21" s="40"/>
      <c r="H21" s="41"/>
    </row>
    <row r="22" spans="2:13" ht="68.25" customHeight="1" x14ac:dyDescent="0.25">
      <c r="C22" s="2" t="s">
        <v>39</v>
      </c>
      <c r="D22" s="2" t="s">
        <v>5</v>
      </c>
      <c r="E22" s="2" t="s">
        <v>181</v>
      </c>
      <c r="F22" s="2" t="s">
        <v>4</v>
      </c>
      <c r="G22" s="2" t="s">
        <v>130</v>
      </c>
      <c r="H22" s="16" t="s">
        <v>147</v>
      </c>
    </row>
    <row r="23" spans="2:13" ht="46.5" customHeight="1" x14ac:dyDescent="0.25">
      <c r="B23" s="172" t="s">
        <v>156</v>
      </c>
      <c r="C23" s="15">
        <v>1</v>
      </c>
      <c r="D23" s="15" t="s">
        <v>131</v>
      </c>
      <c r="E23" s="149" t="s">
        <v>205</v>
      </c>
      <c r="F23" s="20" t="s">
        <v>210</v>
      </c>
      <c r="G23" s="36">
        <v>9.3299999999999994E-2</v>
      </c>
      <c r="H23" s="174" t="s">
        <v>7</v>
      </c>
    </row>
    <row r="24" spans="2:13" s="42" customFormat="1" ht="45" customHeight="1" x14ac:dyDescent="0.25">
      <c r="B24" s="172"/>
      <c r="C24" s="15">
        <v>2</v>
      </c>
      <c r="D24" s="15" t="s">
        <v>133</v>
      </c>
      <c r="E24" s="156"/>
      <c r="F24" s="15" t="s">
        <v>22</v>
      </c>
      <c r="G24" s="36">
        <v>9.332077965443604E-2</v>
      </c>
      <c r="H24" s="175"/>
      <c r="M24" s="13"/>
    </row>
    <row r="25" spans="2:13" s="5" customFormat="1" ht="38.25" customHeight="1" x14ac:dyDescent="0.25">
      <c r="B25" s="172"/>
      <c r="C25" s="15">
        <v>3</v>
      </c>
      <c r="D25" s="1" t="s">
        <v>132</v>
      </c>
      <c r="E25" s="156"/>
      <c r="F25" s="1" t="s">
        <v>211</v>
      </c>
      <c r="G25" s="43">
        <v>5.1400000000000001E-2</v>
      </c>
      <c r="H25" s="175"/>
      <c r="M25" s="13"/>
    </row>
    <row r="26" spans="2:13" ht="51" customHeight="1" x14ac:dyDescent="0.25">
      <c r="B26" s="172"/>
      <c r="C26" s="15">
        <v>4</v>
      </c>
      <c r="D26" s="15" t="s">
        <v>139</v>
      </c>
      <c r="E26" s="156"/>
      <c r="F26" s="15" t="s">
        <v>216</v>
      </c>
      <c r="G26" s="36">
        <v>3.7499999999999999E-2</v>
      </c>
      <c r="H26" s="175"/>
    </row>
    <row r="27" spans="2:13" ht="30" customHeight="1" x14ac:dyDescent="0.25">
      <c r="B27" s="172"/>
      <c r="C27" s="15">
        <v>5</v>
      </c>
      <c r="D27" s="15" t="s">
        <v>140</v>
      </c>
      <c r="E27" s="156"/>
      <c r="F27" s="15" t="s">
        <v>217</v>
      </c>
      <c r="G27" s="36">
        <v>3.7499999999999999E-2</v>
      </c>
      <c r="H27" s="175"/>
    </row>
    <row r="28" spans="2:13" ht="78.75" customHeight="1" x14ac:dyDescent="0.25">
      <c r="B28" s="172"/>
      <c r="C28" s="15">
        <v>6</v>
      </c>
      <c r="D28" s="15" t="s">
        <v>198</v>
      </c>
      <c r="E28" s="156"/>
      <c r="F28" s="15" t="s">
        <v>215</v>
      </c>
      <c r="G28" s="36">
        <v>7.4999999999999997E-3</v>
      </c>
      <c r="H28" s="175"/>
    </row>
    <row r="29" spans="2:13" ht="45" customHeight="1" x14ac:dyDescent="0.25">
      <c r="B29" s="172"/>
      <c r="C29" s="15">
        <v>7</v>
      </c>
      <c r="D29" s="15" t="s">
        <v>141</v>
      </c>
      <c r="E29" s="156"/>
      <c r="F29" s="15" t="s">
        <v>10</v>
      </c>
      <c r="G29" s="36">
        <v>3.7499999999999999E-2</v>
      </c>
      <c r="H29" s="175"/>
    </row>
    <row r="30" spans="2:13" ht="30" x14ac:dyDescent="0.25">
      <c r="B30" s="172"/>
      <c r="C30" s="15">
        <v>8</v>
      </c>
      <c r="D30" s="15" t="s">
        <v>142</v>
      </c>
      <c r="E30" s="156"/>
      <c r="F30" s="15" t="s">
        <v>218</v>
      </c>
      <c r="G30" s="36">
        <v>3.7499999999999999E-2</v>
      </c>
      <c r="H30" s="175"/>
    </row>
    <row r="31" spans="2:13" ht="60" customHeight="1" x14ac:dyDescent="0.25">
      <c r="B31" s="172"/>
      <c r="C31" s="15">
        <v>9</v>
      </c>
      <c r="D31" s="15" t="s">
        <v>143</v>
      </c>
      <c r="E31" s="156"/>
      <c r="F31" s="15" t="s">
        <v>15</v>
      </c>
      <c r="G31" s="36">
        <v>3.7500000000000006E-2</v>
      </c>
      <c r="H31" s="175"/>
    </row>
    <row r="32" spans="2:13" ht="66.75" customHeight="1" x14ac:dyDescent="0.25">
      <c r="B32" s="172"/>
      <c r="C32" s="15">
        <v>10</v>
      </c>
      <c r="D32" s="15" t="s">
        <v>25</v>
      </c>
      <c r="E32" s="156"/>
      <c r="F32" s="15" t="s">
        <v>219</v>
      </c>
      <c r="G32" s="36">
        <v>5.0625000000000002E-3</v>
      </c>
      <c r="H32" s="175"/>
    </row>
    <row r="33" spans="2:8" ht="30" x14ac:dyDescent="0.25">
      <c r="B33" s="172"/>
      <c r="C33" s="15">
        <v>11</v>
      </c>
      <c r="D33" s="1" t="s">
        <v>134</v>
      </c>
      <c r="E33" s="157"/>
      <c r="F33" s="1" t="s">
        <v>228</v>
      </c>
      <c r="G33" s="36">
        <v>3.8E-3</v>
      </c>
      <c r="H33" s="176"/>
    </row>
    <row r="34" spans="2:8" ht="15.75" x14ac:dyDescent="0.25">
      <c r="E34" s="177" t="s">
        <v>144</v>
      </c>
      <c r="F34" s="177"/>
      <c r="G34" s="109">
        <v>0.44</v>
      </c>
      <c r="H34" s="39" t="s">
        <v>9</v>
      </c>
    </row>
    <row r="35" spans="2:8" ht="29.25" customHeight="1" x14ac:dyDescent="0.25">
      <c r="E35" s="171" t="s">
        <v>126</v>
      </c>
      <c r="F35" s="171"/>
      <c r="G35" s="44">
        <v>1.0043291129877692</v>
      </c>
      <c r="H35" s="29"/>
    </row>
  </sheetData>
  <mergeCells count="9">
    <mergeCell ref="E35:F35"/>
    <mergeCell ref="E23:E33"/>
    <mergeCell ref="B2:B15"/>
    <mergeCell ref="B23:B33"/>
    <mergeCell ref="B1:H1"/>
    <mergeCell ref="H23:H33"/>
    <mergeCell ref="E16:F16"/>
    <mergeCell ref="E34:F34"/>
    <mergeCell ref="H5:H10"/>
  </mergeCells>
  <pageMargins left="0.7" right="0.7" top="0.75" bottom="0.75" header="0.3" footer="0.3"/>
  <pageSetup scale="82" orientation="portrait" r:id="rId1"/>
  <rowBreaks count="1" manualBreakCount="1">
    <brk id="1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PLANES DE ACCION 2017</vt:lpstr>
      <vt:lpstr>resumen</vt:lpstr>
      <vt:lpstr>'PLANES DE ACCION 2017'!Área_de_impresión</vt:lpstr>
      <vt:lpstr>resumen!Área_de_impresión</vt:lpstr>
      <vt:lpstr>'PLANES DE ACCION 2017'!Títulos_a_imprimir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Avila Tellez</dc:creator>
  <cp:lastModifiedBy>Rosalvina Robles Hernandez</cp:lastModifiedBy>
  <cp:lastPrinted>2017-03-24T16:52:50Z</cp:lastPrinted>
  <dcterms:created xsi:type="dcterms:W3CDTF">2013-12-09T19:18:30Z</dcterms:created>
  <dcterms:modified xsi:type="dcterms:W3CDTF">2019-07-18T13:43:03Z</dcterms:modified>
</cp:coreProperties>
</file>