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Z:\archivos para imprimir\Deisy\Planes Mejoramiento 2020\"/>
    </mc:Choice>
  </mc:AlternateContent>
  <xr:revisionPtr revIDLastSave="0" documentId="8_{F9D6383F-023B-4050-95CC-9D48BA74436D}" xr6:coauthVersionLast="45" xr6:coauthVersionMax="45" xr10:uidLastSave="{00000000-0000-0000-0000-000000000000}"/>
  <bookViews>
    <workbookView xWindow="-120" yWindow="-120" windowWidth="20730" windowHeight="11310" xr2:uid="{93CC8F9E-CFC1-4AD8-AF85-D16306A5A0A0}"/>
  </bookViews>
  <sheets>
    <sheet name="Hoja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8" i="1" l="1"/>
  <c r="U18" i="1"/>
  <c r="V18" i="1" s="1"/>
  <c r="S11" i="1"/>
  <c r="S10" i="1"/>
  <c r="S9" i="1"/>
  <c r="S8" i="1"/>
  <c r="S7" i="1"/>
  <c r="S3" i="1"/>
  <c r="S2" i="1"/>
  <c r="P2" i="1"/>
  <c r="U19" i="1" s="1"/>
  <c r="V19" i="1" s="1"/>
  <c r="U17" i="1" l="1"/>
  <c r="V17" i="1" s="1"/>
</calcChain>
</file>

<file path=xl/sharedStrings.xml><?xml version="1.0" encoding="utf-8"?>
<sst xmlns="http://schemas.openxmlformats.org/spreadsheetml/2006/main" count="85" uniqueCount="67">
  <si>
    <t>Fecha de hoy</t>
  </si>
  <si>
    <t>PLAN DE MEJORAMIENTO</t>
  </si>
  <si>
    <t>Numero Observaciones</t>
  </si>
  <si>
    <t>PROCESO:</t>
  </si>
  <si>
    <t xml:space="preserve"> CONTROL Y EVALUACIÓN </t>
  </si>
  <si>
    <t>No acciones</t>
  </si>
  <si>
    <t>PROCEDIMIENTO:</t>
  </si>
  <si>
    <t>PLANES DE MEJORAMIENTO</t>
  </si>
  <si>
    <t>FECHA DE APROBACIÓN:</t>
  </si>
  <si>
    <t>CÓDIGO:</t>
  </si>
  <si>
    <t>VERSIÓN:</t>
  </si>
  <si>
    <t>06/06/2017</t>
  </si>
  <si>
    <t>CYE05-FOR02</t>
  </si>
  <si>
    <t>si</t>
  </si>
  <si>
    <t>sin vencer</t>
  </si>
  <si>
    <t>parcial</t>
  </si>
  <si>
    <t>no</t>
  </si>
  <si>
    <t>n/a</t>
  </si>
  <si>
    <t>AUDITORÍA</t>
  </si>
  <si>
    <t>ANÁLISIS DE CAUSAS  Y ACCIÓN POR PARTE DE RESPONSABLE DEL PROCESO</t>
  </si>
  <si>
    <t>SEGUIMIENTO OFICINA CONTROL INTERNO</t>
  </si>
  <si>
    <t>FECHA DE INFORME DE  AUDITORÍA</t>
  </si>
  <si>
    <t>OBJETIVO DE AUDITORÍA</t>
  </si>
  <si>
    <t>PROCESO EVALUADO</t>
  </si>
  <si>
    <t>LÍDER DEL PROCESO</t>
  </si>
  <si>
    <t xml:space="preserve">DESCRIPCIÓN DE LA OBSERVACIÓN  </t>
  </si>
  <si>
    <t>RECOMENDACIONES</t>
  </si>
  <si>
    <t>FECHA DE APROBACIÓN</t>
  </si>
  <si>
    <t>ANALISIS CAUSA RAIZ</t>
  </si>
  <si>
    <t>DESCRIPCIÒN ACCION A REALIZAR</t>
  </si>
  <si>
    <t>FECHA INICIACIÓN DE LA ACCIÓN</t>
  </si>
  <si>
    <t>FECHA FINALIZACIÓN DE LA ACCIÓN</t>
  </si>
  <si>
    <t xml:space="preserve">RESPONSABLE DE LA ACCIÓN
</t>
  </si>
  <si>
    <t>EVIDENCIAS DE CIERRE DE LAS ACCIONES
SEGUIMIENTO DE AUTOCONTROL
LIDER DE PROCESO</t>
  </si>
  <si>
    <t>CIERRE DE LA ACCIÓN</t>
  </si>
  <si>
    <t>FECHA DE SEGUIMIENTO</t>
  </si>
  <si>
    <t>AUDITOR</t>
  </si>
  <si>
    <t>OBSERVACIONES</t>
  </si>
  <si>
    <t>Comentarios a las observaciones de C.I.</t>
  </si>
  <si>
    <t>NOMBRE</t>
  </si>
  <si>
    <t>CARGO</t>
  </si>
  <si>
    <t>Dias vencidos</t>
  </si>
  <si>
    <t>1 Vencido 0 sin vencer</t>
  </si>
  <si>
    <t xml:space="preserve">
Evaluar la gestión integral adelantada por el GIT de Gestión Administrativa de la Contaduría General de la Nación, en cuanto al cumplimiento normativo vigente, las directrices establecidas por la CGN versadas en los documentos que hacen parte del SIGI, como Manual de Contratación v6, procedimientos, instructivos y formatos relacionados con la contratación; así como, el registro oportuno y constante de la información en el Sistema Electrónico de Contratación Pública - SECOP y la supervisión de los contratos suscritos por la Entidad.
</t>
  </si>
  <si>
    <t>Gestión Administrativa</t>
  </si>
  <si>
    <t xml:space="preserve">Luis Fernando Ortiz Sanchez, Secretario General
Martin Duran Cespedes 
Coordinador GIT </t>
  </si>
  <si>
    <r>
      <t xml:space="preserve">El artículo 160 del Decreto 1510 de 2013, determina que las entidades públicas deben contar con un Manual de Contratación que cumpla con los lineamientos estipulados por Colombia Compra Eficiente. 
Siguiendo lo anterior, los lineamientos de Colombia Compra eficiente, en el literal C menciona: 
</t>
    </r>
    <r>
      <rPr>
        <i/>
        <sz val="9"/>
        <color indexed="8"/>
        <rFont val="Calibri"/>
        <family val="2"/>
        <scheme val="minor"/>
      </rPr>
      <t xml:space="preserve">
 “</t>
    </r>
    <r>
      <rPr>
        <b/>
        <i/>
        <sz val="9"/>
        <color indexed="8"/>
        <rFont val="Calibri"/>
        <family val="2"/>
        <scheme val="minor"/>
      </rPr>
      <t>Qué debe contener el Manual de Contratación de una Entidad Estatal</t>
    </r>
    <r>
      <rPr>
        <i/>
        <sz val="9"/>
        <color indexed="8"/>
        <rFont val="Calibri"/>
        <family val="2"/>
        <scheme val="minor"/>
      </rPr>
      <t xml:space="preserve">? El Manual de Contratación debe emplear la metodología prevista para la Gestión Contractual en el sistema de gestión de calidad. En consecuencia, el Manual de Contratación debe basarse en Procesos y Procedimientos en la forma prevista en tal metodología del sistema de gestión de calidad. 
El Manual de Contratación debe contener: 
 …El área encargada y el cargo responsable de las actividades de cada etapa del Proceso de Contratación. 
La Entidad Estatal </t>
    </r>
    <r>
      <rPr>
        <b/>
        <i/>
        <sz val="9"/>
        <color indexed="8"/>
        <rFont val="Calibri"/>
        <family val="2"/>
        <scheme val="minor"/>
      </rPr>
      <t>debe definir las funciones y las responsabilidades de quien realiza…El trámite de procesos sancionatorios contra contratistas</t>
    </r>
    <r>
      <rPr>
        <i/>
        <sz val="9"/>
        <color indexed="8"/>
        <rFont val="Calibri"/>
        <family val="2"/>
        <scheme val="minor"/>
      </rPr>
      <t xml:space="preserve"> </t>
    </r>
    <r>
      <rPr>
        <sz val="9"/>
        <color indexed="8"/>
        <rFont val="Calibri"/>
        <family val="2"/>
        <scheme val="minor"/>
      </rPr>
      <t xml:space="preserve">
En concordancia con la normatividad o directrices enunciadas anteriormente, versus el manual de contratación versión 06, se ratifica la observación enunciada en la auditoría anterior, relacionada con la omisión en este, de las funciones y las responsabilidades de quien realiza el trámite de procesos sancionatorios.
 Asi mismo evidencia que se encuentran desactualizadas las normas internacionales NTCGP 1000:2009, ISO 9001:2008, NTC ISO 14001: 2004 y NTC OHSAS 18001:2007. 
 En referencia a la designacion del comité evaluador para los procesos de contratacion, el manual contempla lo siguiente: 
“El comité evaluador, será designado por el ordenador del gasto o quien tenga dichas facultades.
Cualquier servidor público, que tenga las cualidades para serlo, podrá ser nombrado evaluador para el respectivo proceso, sin necesidad que sus funciones, u obligaciones contractuales, no lo mencionen. Para el caso de los contratistas, en el evento en que sea designado como evaluador, en virtud del ius variandi de la administración, no se tendrá como afectación a la ecuación económica del contrato.
Dicha designación, se podrá hacer mediante oficio enviado por correo electrónico, o físico.
En los casos de procesos de mínima cuantía, no se requerirá comité plural”
Según lo anterior, la designación no se está realizando por parte del Secretario General quien es el ordenador del gasto en la CGN; se hace una convocatoria a los asistentes por medio de correo electrónico a través del Dr Martin Duran en su calidad de Coordinador del GIT de Servicios administrativos y financieros, quien opera como secretario técnico del comité de contratación.
</t>
    </r>
  </si>
  <si>
    <t xml:space="preserve">Con la entrada en vigencia del SECOP II, la CGN debe realizar la actualización del Manual de contratación y contemplar las observaciones realizadas en las auditorías internas de gestión para la materia, así como establecer mecanismos de control que incorporen todos los requisitos establecidos por Colombia Compra Eficiente en cumplimiento del artículo 160 del Decreto 1510 de 2013 y realizar la respectiva socialización e interiorización del mismo.
Una vez sean evaluadas las ofertas, se procede a la recomendación al Secretario General para la adjudicación del proceso; dada la a importancia que acarrean estas decisiones o recomendaciones dentro de las sesiones del Comité Evaluador, es importante que se planteen oportunidades de mejora en lo referente a la resolución que establezca los servidores públicos pertenecientes a este; así como la incorporación en el manual de contratación.
</t>
  </si>
  <si>
    <t>La entidad no cuenta con un Manual de contratación actualizado.</t>
  </si>
  <si>
    <t>Desarrollar y actualizar el manual de contratación acorde a la normatividad vigente y al SECOP II.</t>
  </si>
  <si>
    <t>30/08/2019
15/12/2019</t>
  </si>
  <si>
    <t>Martin Augusto Duran Cespedes</t>
  </si>
  <si>
    <t>Coordinador GIT Servicios Generales, Administrativos y Financieros</t>
  </si>
  <si>
    <t>X:\2018\Auditorias\Contratacion\Planes de mejoramiento\Evidencias
Doc: Resolución 290 de 2019 y Manual de Contratación V07</t>
  </si>
  <si>
    <t>27/02/2019
10/07/2019
17/10/2019
22/10/2019
17/12/2019</t>
  </si>
  <si>
    <t xml:space="preserve">Natalia Andrea Ramirez Velez </t>
  </si>
  <si>
    <t xml:space="preserve">Se cerró la acción, mediante la auditoría realizada el proceso de contratación para el año 2019, en donde se presentó el nuevo manual de contratación V7
</t>
  </si>
  <si>
    <t xml:space="preserve">El cierre de la acción no fue efectiva, por cuanto el Manual de Contratación nuevo presenta falencias en cuanto a su publicación y arpobación, así como debilidades frente a los temas que se requerian tratar, con el fin de mitigar riesgos </t>
  </si>
  <si>
    <r>
      <t xml:space="preserve">ANÁLISIS 2017
Teniendo en cuenta lo anterior el GIT de Control Interno para la identificación del universo de los contratos celebrados desde el 1 de julio de 2017 a 31 de diciembre de 2017, se evidencia que la CGN cuenta con doscientos dos (202) contratos incluyendo órdenes de compra, se seleccionaron sesenta y ocho (68), con la herramienta análisis de datos de Excel; para estos se solicitó los expedientes respectivos al GIT de Coordinación de Servicios Generales Administrativos y financieros; verificando la gestión de contratación en cuanto al acopio de los documentos, observancia de las exigencias legales y reglamentarias; así como la coherencia de los mismos.
Para evaluar la observancia de las diferentes etapas precontractuales y contractuales, acopio de la información y el cumplimiento a la “Hoja de ruta y ficha de verificación de requisitos legales” que se tiene en la CGN establecida como control; se elaboró una matriz de comprobación de la información con los expediente de la muestra verificando:
 El acopio de los documentos requeridos según la normatividad y foliación.
 Estudios previos en los contratos y en las órdenes de compra.
 Los principios de la Contratación Pública.
 La razonabilidad del objeto del contrato vs. los contratistas y los objetivos institucionales de la CGN.
 Efectividad de la supervisión, evaluación de proveedores y los controles.
 Para los Certificados de Disponibilidad Presupuestal, la ejecución de los controles en cuanto a la firma, existencia (impresa) y demás formalidades; así como el pago de estas.
 Se verifico que todos los documentos que reposan en el contrato, tuvieran la firma de los responsables. 
Con base a lo anterior, se evaluaron todos los requisitos legales vigentes a la fecha de surtir cada etapa; de acuerdo a las pruebas de auditoría a continuación, se mencionan aspectos comunes que llamaron la atención:
OBSERVACIONES
 Precontractual
Los estudios previos y el análisis jurídico del mismo, se encuentra impresos y archivados en los expedientes o carpetas de cada contrato, sin estar debidamente firmados por los servidores responsables; si bien es cierto que la Contaduría maneja a través del sistema ORFEO este tipo de documentos los cuales gozan de trazabilidad, se considera importante que los mismos sean firmados y archivados como prueba documental para la veracidad del mismo, además lo anterior conllevaría a un potencial riesgo de incumplimiento de lo descrito en el artículo 2.2.1.1.2.1.1 del Decreto compilatorio 1082 de 2015, en lo referente a que los estudios previos y los documentos previos son el soporte legal del contrato; de igual manera se consultaron en el portal del SECOP los estudios previos de varias entidades del orden Nacional tales como Procuraduría y Contraloría, donde se pudo establecer que estos van con la firma del área responsable del proceso que se pretende contratar. 
 Contractual
Se pudo evidenciar que los contratos enunciados a continuación, la publicación se realizó fuera del tiempo estipulado por la ley en el sistema SECOP, los cuales deben ser cargados dentro de los 3 días hábiles siguientes a la firma. 
Contrato 59 de 2017: Evidencia:
https://www.contratos.gov.co/consultas/detalleProceso.do?numConstancia=17-12-6111031
Contrato 194 de 2017: Evidencia:
https://www.contratos.gov.co/consultas/detalleProceso.do?numConstancia=17-12-7223886
Contrato 201 de 2017: Evidencia:
https://www.contratos.gov.co/consultas/detalleProceso.do?numConstancia=17-12-7402129
ANÁLISIS 2018
En el proceso de auditoría el GIT de Control Interno solicitó todos los procesos contractuales adelantados a la fecha de la auditoría, bajo las modalidades de Mínima Cuantía, Selección Abreviada de Menor Cuantía y Licitación pública; con el fin de evaluar las diferentes etapas de selección bajo el marco normativo establecido en los estatutos contractuales Nacionales y la aplicación del Manual de Contratación de la CGN.
Para revisar los documentos correspondientes a: los informes de supervisión, comprobantes de pago, facturas, soportes; el auditado manifiesta que se encuentran archivados y custodiados en contabilidad; al realizar la evaluación en in situ, se observó que estos están guardados en conjunto con otros procesos contractuales, el cumplimiento del pago en cuanto a las formas establecidas y el de aportes a seguridad social, soportado en las respectivas facturas de cobro, así como, el informe de supervisión; encontrando todo en orden; de igual manera se verificaron los documentos archivados en los expedientes y su respectivas publicaciones en el SECOP, encontrando algunos aspectos que llamaron nuestra atención y que a continuación enunciamos:
OBSERVACIÓN
 En las modalidades evaluadas, </t>
    </r>
    <r>
      <rPr>
        <sz val="9"/>
        <color rgb="FFFF0000"/>
        <rFont val="Calibri"/>
        <family val="2"/>
        <scheme val="minor"/>
      </rPr>
      <t>persiste la falencia de la firma en los estudios previos informada en las observaciones para el periodo 2017.</t>
    </r>
    <r>
      <rPr>
        <sz val="9"/>
        <color theme="1"/>
        <rFont val="Calibri"/>
        <family val="2"/>
        <scheme val="minor"/>
      </rPr>
      <t xml:space="preserve">
 La norma manifiesta que las Entidades Estatales están obligadas a publicar en el portal de SECOP los Documentos y los actos administrativos del Proceso de Contratación, en ese sentido, el artículo 2.2.1.1.1.3.1 del Decreto 1082 de 2015, ha definido que los documentos del proceso son: los estudios y documentos previos; el aviso de convocatoria; los pliegos de condiciones o la invitación; las adendas; la oferta; el informe de evaluación; el contrato; y cualquier otro documento expedido por la Entidad Estatal durante el Proceso; ahora, cuando se dice que cualquier otro documento expedido por la entidad, se hace referencia a todo documento diferente a los mencionados, siempre que sea expedido dentro de las etapas. 
En concordancia con lo anterior, la Ley de transparencia establece la obligación de publicar todos los contratos que se realicen con cargo a recursos públicos, es así que los sujetos obligados deben publicar la información relativa a la ejecución de sus contratos.
</t>
    </r>
    <r>
      <rPr>
        <sz val="9"/>
        <color rgb="FFFF0000"/>
        <rFont val="Calibri"/>
        <family val="2"/>
        <scheme val="minor"/>
      </rPr>
      <t xml:space="preserve">Con base en lo anterior, se evaluó el cumplimiento de la normatividad enunciada anteriormente, observando que la CGN una vez publicado el acto de adjudicación y el contrato, no realiza la publicación de ningún otro documento; las que se encuentran determinadas en el ART. 19 del Decreto 1081 de 2015, como son: autorizaciones, requerimientos o informes del supervisor o del interventor que aprueben la ejecución del contrato.
</t>
    </r>
    <r>
      <rPr>
        <sz val="9"/>
        <color theme="1"/>
        <rFont val="Calibri"/>
        <family val="2"/>
        <scheme val="minor"/>
      </rPr>
      <t xml:space="preserve">
 En el manual de contratación de la CGN respecto de la elaboración de los estudios previos menciona: 
“Los estudios previos deberán ser cuidadosamente elaborados, de manera que no existan errores de forma ni de fondo que puedan prestarse a equívocos en la selección objetiva del contratista. En caso de que la documentación del estudio previo no se encuentre ajustada a derecho se devuelve al área respectiva, para la correspondiente modificación o adecuación, en un plazo que no supere, por regla general, los cinco días hábiles”
Los estudios previos son el insumo para realizar los pliegos de condiciones; al efectuar el análisis de estos y su publicación; así como el cronograma de actividades del proceso contractual, se evidencia debilidades de control, las cuales enunciamos a continuación:
- Contrato 162 Selección Abreviada Menor Cuantía 001-2018
Dentro de este proceso de selección se pudo evidenciar que en la página 6 del pliego de condiciones definitivo se hizo una requerimiento sobre el presupuesto, en cuanto a que el certificado de disponibilidad presupuestal – CDP, a lo cual requirieron: "El valor total de la propuesta, no podrá sobrepasar el presupuesto estimado, ni las sumas anteriormente señaladas, en cada uno de los rubros, so pena de que la propuesta respectiva sea RECHAZADA", lo cual consideramos improcedente , pues el CDP es uno solo, independientemente de donde provengan los recursos. 
Evidencia: Evidencias\Evidencia pliego SAMC 001.docx
- 178 Selección Abreviada Menor Cuantía 002-2018
Al verificar la trazabilidad en la publicación en el SECOP, se evidencia que el cronograma de actividades del proceso, fue modificado 3 veces después de ser publicados los pliegos de condiciones definitivos, al no darse cumplimiento a los tiempos establecidos en el cronograma inicialmente, dilatando el proceso y la satisfacción de las necesidades de la CGN; así como, viéndose afectado el principio de planeación y la imagen de la entidad. 
Evidencia:https://www.contratos.gov.co/consultas/detalleProceso.do?numConstancia=18-11-8101239
- Licitación Publica No 1 de 2018 
Evidenciamos que los estudios previos se estipulo que el contrato seria para 64 días de capacitación, quedando así el objeto en el Proyecto de Pliego de Condiciones, y posterior a esto cuando se publica los pliegos de condiciones definitivos, cambian a 62 días, para lo cual consideramos que hay una falta de planeación contractual. 
Evidencia:https://www.contratos.gov.co/consultas/detalleProceso.do?numConstancia=18-1-192730
</t>
    </r>
  </si>
  <si>
    <t xml:space="preserve">Atendiendo la importancia de surtir la etapa previa de la contratación estatal de forma completa, lógica y responsable, el GIT de Control Interno, a través del trabajo realizado en esta auditoría, recomienda como mejor practica de que los documentos previos a la elaboración de los contratos estudios previos sean firmados, para que estos tengan aún más valor. 
Es importante fortalecer el control existente o crear otros mecanismos de control, que conlleven al buen uso al portal SECOP dentro de los términos establecidos en la ley, con el objetivo de promover la transparencia, eficiencia y uso de tecnologías para la publicación de las adquisiciones, de manera que se beneficien los empresarios, las entidades públicas y la ciudadanía en general; así como, mitigar el riesgo de incumplimientos legales.
Podría decirse que las recomendaciones generales aquí plasmadas, buscan no solo facilitar el trabajo del ordenador del gasto o de las áreas que participan en el proceso de contratación, sino además, aspira a evitar prácticas indebidas, revocatoria de los actos administrativos de apertura de las convocatorias, declaratoria de desierto de los procesos y el fracaso en la ejecución de los contratos estatales.
Desde luego, también pretende impedir la comisión de faltas disciplinarias, brindando una herramienta que le permita a los servidores públicos y a los particulares que manejan recursos públicos de la Entidad, visualizar la relevancia del alcance del principio de planeación dentro de la actividad contractual que desarrollan.
Es perentorio e importante que se haga una evaluación de los mecanismos de control en las diferentes instancias que intervienen en el proceso contractual en donde se fortalezcan los controles existentes o crean otros mecanismos, iniciando con los estudios previos a la celebración del contrato, los cuales deben ser claros, concisos y ser firmados por parte del responsable que emite la necesidad y el concepto jurídico; con el fin de que estos reflejen una buena planeación y que conlleven a la elaboración de unos pliegos de condiciones más efectivos.
De igual manera, se implementen acciones de mejora con el fin de realizar la publicación en el SECOP dentro de los 3 días siguientes hábiles a la expedición de los informes de actividades, facturas de cobro y demás documentos que se den con ocasión a un contrato en los diferentes procesos de selección surtidos en la CGN, dando cumplimiento con la ley de transparencia y acceso a la información pública. 
</t>
  </si>
  <si>
    <t xml:space="preserve">Cabe anotar que la firma de los estudios previos, no es necesaria, ya que el sistema de gestión documental ORFEO, al ser enviado desde el usuario personal asume que este documento electrónico esta firmado electrónicamente, y este no tiene que ser impreso. 
En cuanto a la publicación a tiempo de los documentos existieron falencias por parte tanto humanas como del sistema SECOP I, pero estás se subsanarán con la puesta en marcha de la plataforma SECOP II. </t>
  </si>
  <si>
    <t>Se cerró la acción, mediante la auditoría realizada el proceso de contratación para el año 2019, en donde se presentó el nuevo manual de contratación V7</t>
  </si>
  <si>
    <t xml:space="preserve">COMITÉ DE EVALUACIÓN DE CONTRATACIÓN
El Decreto 1082 de 2015 establece que:
“Entidades Estatales pueden designar un comité evaluador conformado por servidores públicos o por particulares contratados para el efecto para evaluar las ofertas y las manifestaciones de interés para cada Proceso de Contratación por licitación, selección abreviada y concurso de méritos
Los miembros del comité evaluador están sujetos al régimen de inhabilidades e incompatibilidades y conflicto de interés previstos en la Constitución y la ley. 
La verificación y la evaluación de las ofertas para la mínima cuantía será adelantada por quien sea designado por el ordenador del gasto sin que se requiera un comité plural. Decreto 1082 de 2015, artículo 2.2.1.1.2.2.3.”
El Manual de Contratación de la CGN contempla lo siguiente para la designación del comité evaluador de las ofertas:
“El comité evaluador, será designado por el ordenador del gasto o quien tenga dichas facultades.
Cualquier servidor público, que tenga las cualidades para serlo, podrá ser nombrado evaluador para el respectivo proceso, sin necesidad que sus funciones, u obligaciones contractuales, no lo mencionen. Para el caso de los contratistas, en el evento en que sea designado como evaluador, en virtud del ius variandi de la administración, no se tendrá como afectación a la ecuación económica del contrato.
Dicha designación, se podrá hacer mediante oficio enviado por correo electrónico, o físico.
En los casos de procesos de mínima cuantía, no se requerirá comité plural”.
Subrayado fuera de texto
Se realizó el análisis de la normatividad legal versus las directrices de la CGN contempladas en el manual, las citaciones de las sesiones, se realizó la evaluación de la trazabilidad de las actas suscritas han realizado en la vigencia 2018, donde efectivamente se relacionan los integrantes del comité, el orden del día, y se verifica si hay quorum, así como el desarrollo de la sesiones, encontrando los siguientes aspectos que llamaron nuestra atención:
OBSERVACIONES: 
 Al evaluar la trazabilidad de las actas de las sesiones del comité de evaluación realizadas en la vigencia 2018; en cuanto a la existencia, contenido, suscripción, se evidencia inconsistencias, por cuanto en el acta No 2 menor cuantía con un valor de $ 58.387.152 y siendo el objeto “servicio de mantenimiento, bolsa de productos y servicios técnicos para la plataforma tecnológica de la …” en los numerales No 2.1 evaluación jurídica, 2.2 evaluación económica, 2.3 evaluación técnica, evaluación financiera y organizacional y 3 orden del puntaje, se hace mención al proponente “ASEGURADORA SOLIDIARIA DE COLOMBIA”, por valor de $ 69.528.597 con su respectivo puntaje y al momento de finalizar la sesión se hace mención al acta No 1; datos que corresponden al acta No 1 proceso de menor cuantía siendo el objeto contratar seguros; de igual manera al verificar esta con la publicada en el SECOP es diferente a la impresa, con los datos correctos pero la fecha de cierre es diferente.
</t>
  </si>
  <si>
    <t xml:space="preserve">El GIT de Control Interno considera importante que el comité evaluador de las ofertas, sea designado mediante resolución motivada, y documentado en el manual, así como citar a las sesiones como el manual lo ha dispuesto o realizar los ajustes necesarios a la realidad. 
En las actas se plasman las decisiones, el resultado de las evaluaciones de los procesos contractuales, por tal razón son muy importantes y a las cuales se debería crear controles o fortalecer los existentes que aseguren su integridad y realizar los mecanismos necesarios que tiendan a corregir la inconsistencia enunciada
</t>
  </si>
  <si>
    <t>Falta de revisión de las actas antes de ser firmadas por los miembros.</t>
  </si>
  <si>
    <t>Desarrollar y actualizar el manual de contratación acorde a la normatividad vigente y al SECOP II.
Se subsana de forma inmediata en la carpeta de actas de comité evaluador, el acta ya que contiene errores que hacen generar confusión.</t>
  </si>
  <si>
    <t xml:space="preserve">27/02/2019
10/07/2019
17/10/2019
17/12/2019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</si>
</sst>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FF0000"/>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8"/>
      <color rgb="FF000000"/>
      <name val="Calibri"/>
      <family val="2"/>
      <scheme val="minor"/>
    </font>
    <font>
      <b/>
      <sz val="12"/>
      <color rgb="FF000000"/>
      <name val="Arial"/>
      <family val="2"/>
    </font>
    <font>
      <sz val="8"/>
      <color rgb="FF000000"/>
      <name val="Calibri"/>
      <family val="2"/>
      <scheme val="minor"/>
    </font>
    <font>
      <b/>
      <sz val="8"/>
      <color theme="1"/>
      <name val="Arial"/>
      <family val="2"/>
    </font>
    <font>
      <b/>
      <sz val="8"/>
      <name val="Verdana"/>
      <family val="2"/>
    </font>
    <font>
      <b/>
      <sz val="8"/>
      <color indexed="8"/>
      <name val="Calibri"/>
      <family val="2"/>
      <scheme val="minor"/>
    </font>
    <font>
      <b/>
      <sz val="8"/>
      <color indexed="8"/>
      <name val="Arial"/>
      <family val="2"/>
    </font>
    <font>
      <sz val="9"/>
      <color theme="1"/>
      <name val="Calibri"/>
      <family val="2"/>
      <scheme val="minor"/>
    </font>
    <font>
      <sz val="9"/>
      <color indexed="8"/>
      <name val="Calibri"/>
      <family val="2"/>
      <scheme val="minor"/>
    </font>
    <font>
      <i/>
      <sz val="9"/>
      <color indexed="8"/>
      <name val="Calibri"/>
      <family val="2"/>
      <scheme val="minor"/>
    </font>
    <font>
      <b/>
      <i/>
      <sz val="9"/>
      <color indexed="8"/>
      <name val="Calibri"/>
      <family val="2"/>
      <scheme val="minor"/>
    </font>
    <font>
      <sz val="11"/>
      <color theme="1"/>
      <name val="Arial"/>
      <family val="2"/>
    </font>
    <font>
      <sz val="9"/>
      <color rgb="FFFF0000"/>
      <name val="Calibri"/>
      <family val="2"/>
      <scheme val="minor"/>
    </font>
    <font>
      <sz val="11"/>
      <color theme="1"/>
      <name val="Wingdings"/>
      <charset val="2"/>
    </font>
    <font>
      <sz val="12"/>
      <color theme="1"/>
      <name val="Calibri"/>
      <family val="2"/>
      <scheme val="minor"/>
    </font>
    <font>
      <sz val="9"/>
      <color theme="1"/>
      <name val="Arial"/>
      <family val="2"/>
    </font>
    <font>
      <b/>
      <sz val="14"/>
      <color rgb="FFBFBFBF"/>
      <name val="Arial"/>
      <family val="2"/>
    </font>
    <font>
      <b/>
      <sz val="11"/>
      <color rgb="FF000000"/>
      <name val="Arial"/>
      <family val="2"/>
    </font>
    <font>
      <sz val="9"/>
      <color rgb="FF000000"/>
      <name val="Arial"/>
      <family val="2"/>
    </font>
    <font>
      <sz val="11"/>
      <color rgb="FF000000"/>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4" tint="0.79998168889431442"/>
        <bgColor indexed="64"/>
      </patternFill>
    </fill>
    <fill>
      <patternFill patternType="solid">
        <fgColor indexed="52"/>
        <bgColor indexed="64"/>
      </patternFill>
    </fill>
    <fill>
      <patternFill patternType="solid">
        <fgColor rgb="FFFFFF00"/>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3" fillId="0" borderId="0" xfId="0" applyFont="1" applyProtection="1">
      <protection hidden="1"/>
    </xf>
    <xf numFmtId="14" fontId="3" fillId="0" borderId="0" xfId="0" applyNumberFormat="1" applyFont="1" applyProtection="1">
      <protection hidden="1"/>
    </xf>
    <xf numFmtId="0" fontId="4" fillId="2" borderId="0" xfId="0" applyFont="1" applyFill="1" applyAlignment="1" applyProtection="1">
      <alignment horizontal="center"/>
      <protection hidden="1"/>
    </xf>
    <xf numFmtId="0" fontId="0" fillId="0" borderId="0" xfId="0" applyProtection="1">
      <protection hidden="1"/>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4" fontId="0" fillId="2" borderId="0" xfId="0" applyNumberFormat="1" applyFill="1" applyAlignment="1" applyProtection="1">
      <alignment horizontal="center"/>
      <protection hidden="1"/>
    </xf>
    <xf numFmtId="0" fontId="4" fillId="0" borderId="4" xfId="0" applyFont="1" applyBorder="1" applyProtection="1">
      <protection hidden="1"/>
    </xf>
    <xf numFmtId="0" fontId="2" fillId="0" borderId="4" xfId="0" applyFont="1" applyBorder="1" applyProtection="1">
      <protection hidden="1"/>
    </xf>
    <xf numFmtId="0" fontId="3" fillId="0" borderId="5" xfId="0" applyFont="1" applyBorder="1" applyProtection="1">
      <protection hidden="1"/>
    </xf>
    <xf numFmtId="0" fontId="6" fillId="0" borderId="6" xfId="0" applyFont="1" applyBorder="1" applyAlignment="1">
      <alignmen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0" xfId="0" applyFont="1" applyProtection="1">
      <protection hidden="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3" borderId="15"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4" fillId="0" borderId="0" xfId="0" applyFont="1" applyAlignment="1" applyProtection="1">
      <alignment wrapText="1"/>
      <protection hidden="1"/>
    </xf>
    <xf numFmtId="14" fontId="7" fillId="0" borderId="16" xfId="0" applyNumberFormat="1" applyFont="1" applyBorder="1" applyAlignment="1">
      <alignment vertical="center" wrapText="1"/>
    </xf>
    <xf numFmtId="14" fontId="6" fillId="0" borderId="16" xfId="0" applyNumberFormat="1" applyFont="1" applyBorder="1" applyAlignment="1">
      <alignment horizontal="right" vertical="center" wrapText="1"/>
    </xf>
    <xf numFmtId="14" fontId="6" fillId="0" borderId="17" xfId="0" applyNumberFormat="1" applyFont="1" applyBorder="1" applyAlignment="1">
      <alignment horizontal="right" vertical="center" wrapText="1"/>
    </xf>
    <xf numFmtId="14" fontId="6" fillId="0" borderId="18" xfId="0" applyNumberFormat="1" applyFont="1" applyBorder="1" applyAlignment="1">
      <alignment horizontal="right" vertical="center" wrapText="1"/>
    </xf>
    <xf numFmtId="0" fontId="6" fillId="0" borderId="19" xfId="0" applyFont="1" applyBorder="1" applyAlignment="1">
      <alignment horizontal="right" vertical="center" wrapText="1"/>
    </xf>
    <xf numFmtId="0" fontId="6" fillId="0" borderId="17" xfId="0" applyFont="1" applyBorder="1" applyAlignment="1">
      <alignment horizontal="right" vertical="center" wrapText="1"/>
    </xf>
    <xf numFmtId="0" fontId="6" fillId="0" borderId="19" xfId="0" quotePrefix="1" applyFont="1" applyBorder="1" applyAlignment="1">
      <alignment horizontal="right" vertical="center" wrapText="1"/>
    </xf>
    <xf numFmtId="0" fontId="6" fillId="0" borderId="17" xfId="0" quotePrefix="1" applyFont="1" applyBorder="1" applyAlignment="1">
      <alignment horizontal="right" vertical="center" wrapText="1"/>
    </xf>
    <xf numFmtId="0" fontId="6" fillId="0" borderId="20" xfId="0" quotePrefix="1" applyFont="1" applyBorder="1" applyAlignment="1">
      <alignment horizontal="right" vertical="center" wrapText="1"/>
    </xf>
    <xf numFmtId="0" fontId="8" fillId="0" borderId="0" xfId="0" applyFont="1" applyProtection="1">
      <protection hidden="1"/>
    </xf>
    <xf numFmtId="0" fontId="9" fillId="0" borderId="21" xfId="0" applyFont="1" applyBorder="1" applyAlignment="1" applyProtection="1">
      <alignment horizontal="center" vertical="center" wrapText="1"/>
      <protection locked="0"/>
    </xf>
    <xf numFmtId="0" fontId="0" fillId="0" borderId="22" xfId="0" applyBorder="1" applyProtection="1">
      <protection hidden="1"/>
    </xf>
    <xf numFmtId="0" fontId="9" fillId="0" borderId="23" xfId="0" applyFont="1" applyBorder="1" applyAlignment="1" applyProtection="1">
      <alignment horizontal="center" vertical="center" wrapText="1"/>
      <protection locked="0"/>
    </xf>
    <xf numFmtId="0" fontId="0" fillId="0" borderId="24" xfId="0" applyBorder="1" applyProtection="1">
      <protection hidden="1"/>
    </xf>
    <xf numFmtId="0" fontId="9" fillId="0" borderId="0" xfId="0" applyFont="1" applyAlignment="1" applyProtection="1">
      <alignment vertical="center" wrapText="1"/>
      <protection locked="0"/>
    </xf>
    <xf numFmtId="0" fontId="0" fillId="0" borderId="25" xfId="0" applyBorder="1" applyProtection="1">
      <protection hidden="1"/>
    </xf>
    <xf numFmtId="0" fontId="9" fillId="0" borderId="26" xfId="0" applyFont="1" applyBorder="1" applyAlignment="1" applyProtection="1">
      <alignment horizontal="center" vertical="center" wrapText="1"/>
      <protection locked="0"/>
    </xf>
    <xf numFmtId="0" fontId="0" fillId="0" borderId="27" xfId="0" applyBorder="1" applyProtection="1">
      <protection hidden="1"/>
    </xf>
    <xf numFmtId="0" fontId="10" fillId="4" borderId="0" xfId="0" applyFont="1" applyFill="1" applyAlignment="1" applyProtection="1">
      <alignment horizontal="center" vertical="center" wrapText="1"/>
      <protection hidden="1"/>
    </xf>
    <xf numFmtId="0" fontId="3" fillId="4" borderId="0" xfId="0" applyFont="1" applyFill="1" applyProtection="1">
      <protection hidden="1"/>
    </xf>
    <xf numFmtId="0" fontId="10" fillId="5" borderId="28" xfId="0" applyFont="1" applyFill="1" applyBorder="1" applyAlignment="1" applyProtection="1">
      <alignment horizontal="center" vertical="center"/>
      <protection hidden="1"/>
    </xf>
    <xf numFmtId="0" fontId="10" fillId="5" borderId="29" xfId="0" applyFont="1" applyFill="1" applyBorder="1" applyAlignment="1" applyProtection="1">
      <alignment horizontal="center" vertical="center"/>
      <protection hidden="1"/>
    </xf>
    <xf numFmtId="0" fontId="10" fillId="5" borderId="30" xfId="0" applyFont="1" applyFill="1" applyBorder="1" applyAlignment="1" applyProtection="1">
      <alignment horizontal="center" vertical="center"/>
      <protection hidden="1"/>
    </xf>
    <xf numFmtId="0" fontId="10" fillId="6" borderId="28" xfId="0" applyFont="1" applyFill="1" applyBorder="1" applyAlignment="1" applyProtection="1">
      <alignment horizontal="center" vertical="center" wrapText="1"/>
      <protection hidden="1"/>
    </xf>
    <xf numFmtId="0" fontId="10" fillId="6" borderId="29" xfId="0" applyFont="1" applyFill="1" applyBorder="1" applyAlignment="1" applyProtection="1">
      <alignment horizontal="center" vertical="center" wrapText="1"/>
      <protection hidden="1"/>
    </xf>
    <xf numFmtId="0" fontId="10" fillId="5" borderId="4" xfId="0" applyFont="1" applyFill="1" applyBorder="1" applyAlignment="1" applyProtection="1">
      <alignment horizontal="center" vertical="center" wrapText="1"/>
      <protection hidden="1"/>
    </xf>
    <xf numFmtId="0" fontId="11" fillId="3" borderId="0" xfId="0" applyFont="1" applyFill="1" applyAlignment="1" applyProtection="1">
      <alignment vertical="center" wrapText="1"/>
      <protection hidden="1"/>
    </xf>
    <xf numFmtId="0" fontId="0" fillId="4" borderId="0" xfId="0" applyFill="1" applyProtection="1">
      <protection hidden="1"/>
    </xf>
    <xf numFmtId="0" fontId="10" fillId="5" borderId="31" xfId="0" applyFont="1" applyFill="1" applyBorder="1" applyAlignment="1" applyProtection="1">
      <alignment horizontal="center" vertical="center" wrapText="1"/>
      <protection hidden="1"/>
    </xf>
    <xf numFmtId="0" fontId="10" fillId="5" borderId="32" xfId="0" applyFont="1" applyFill="1" applyBorder="1" applyAlignment="1" applyProtection="1">
      <alignment horizontal="center" vertical="center" wrapText="1"/>
      <protection hidden="1"/>
    </xf>
    <xf numFmtId="0" fontId="10" fillId="6" borderId="33" xfId="0" applyFont="1" applyFill="1" applyBorder="1" applyAlignment="1" applyProtection="1">
      <alignment horizontal="center" vertical="center" wrapText="1"/>
      <protection hidden="1"/>
    </xf>
    <xf numFmtId="0" fontId="10" fillId="6" borderId="32" xfId="0" applyFont="1" applyFill="1" applyBorder="1" applyAlignment="1" applyProtection="1">
      <alignment horizontal="center" vertical="center" wrapText="1"/>
      <protection hidden="1"/>
    </xf>
    <xf numFmtId="14" fontId="10" fillId="6" borderId="32" xfId="0" applyNumberFormat="1" applyFont="1" applyFill="1" applyBorder="1" applyAlignment="1" applyProtection="1">
      <alignment horizontal="center" vertical="center" wrapText="1"/>
      <protection hidden="1"/>
    </xf>
    <xf numFmtId="0" fontId="10" fillId="6" borderId="16" xfId="0" applyFont="1" applyFill="1" applyBorder="1" applyAlignment="1" applyProtection="1">
      <alignment horizontal="center" vertical="center" wrapText="1"/>
      <protection hidden="1"/>
    </xf>
    <xf numFmtId="0" fontId="10" fillId="6" borderId="20" xfId="0" applyFont="1" applyFill="1" applyBorder="1" applyAlignment="1" applyProtection="1">
      <alignment horizontal="center" vertical="center" wrapText="1"/>
      <protection hidden="1"/>
    </xf>
    <xf numFmtId="0" fontId="11" fillId="7" borderId="31" xfId="0" applyFont="1" applyFill="1" applyBorder="1" applyAlignment="1" applyProtection="1">
      <alignment horizontal="center" vertical="center" wrapText="1"/>
      <protection hidden="1"/>
    </xf>
    <xf numFmtId="0" fontId="10" fillId="5" borderId="5" xfId="0" applyFont="1" applyFill="1" applyBorder="1" applyAlignment="1" applyProtection="1">
      <alignment horizontal="center" vertical="center" wrapText="1"/>
      <protection hidden="1"/>
    </xf>
    <xf numFmtId="0" fontId="11" fillId="8" borderId="4" xfId="0" applyFont="1" applyFill="1" applyBorder="1" applyAlignment="1" applyProtection="1">
      <alignment horizontal="center" vertical="center" wrapText="1"/>
      <protection hidden="1"/>
    </xf>
    <xf numFmtId="0" fontId="10" fillId="5" borderId="34" xfId="0" applyFont="1" applyFill="1" applyBorder="1" applyAlignment="1" applyProtection="1">
      <alignment horizontal="center" vertical="center" wrapText="1"/>
      <protection hidden="1"/>
    </xf>
    <xf numFmtId="0" fontId="10" fillId="6" borderId="34" xfId="0" applyFont="1" applyFill="1" applyBorder="1" applyAlignment="1" applyProtection="1">
      <alignment horizontal="center" vertical="center" wrapText="1"/>
      <protection hidden="1"/>
    </xf>
    <xf numFmtId="14" fontId="10" fillId="6" borderId="34" xfId="0" applyNumberFormat="1" applyFont="1" applyFill="1" applyBorder="1" applyAlignment="1" applyProtection="1">
      <alignment horizontal="center" vertical="center" wrapText="1"/>
      <protection hidden="1"/>
    </xf>
    <xf numFmtId="0" fontId="10" fillId="6" borderId="34" xfId="0" applyFont="1" applyFill="1" applyBorder="1" applyAlignment="1" applyProtection="1">
      <alignment horizontal="center" vertical="center" wrapText="1"/>
      <protection hidden="1"/>
    </xf>
    <xf numFmtId="0" fontId="2" fillId="3" borderId="0" xfId="0" applyFont="1" applyFill="1" applyAlignment="1" applyProtection="1">
      <alignment horizontal="center" wrapText="1"/>
      <protection hidden="1"/>
    </xf>
    <xf numFmtId="0" fontId="2" fillId="3" borderId="4" xfId="0" applyFont="1" applyFill="1" applyBorder="1" applyAlignment="1" applyProtection="1">
      <alignment horizontal="center" wrapText="1"/>
      <protection hidden="1"/>
    </xf>
    <xf numFmtId="14" fontId="12" fillId="0" borderId="14" xfId="0" applyNumberFormat="1" applyFont="1" applyBorder="1" applyAlignment="1" applyProtection="1">
      <alignment vertical="top" wrapText="1"/>
      <protection hidden="1"/>
    </xf>
    <xf numFmtId="14" fontId="13" fillId="3" borderId="35" xfId="0" applyNumberFormat="1" applyFont="1" applyFill="1" applyBorder="1" applyAlignment="1" applyProtection="1">
      <alignment horizontal="center" vertical="top" wrapText="1"/>
      <protection locked="0"/>
    </xf>
    <xf numFmtId="0" fontId="13" fillId="0" borderId="35" xfId="0" applyFont="1" applyBorder="1" applyAlignment="1" applyProtection="1">
      <alignment horizontal="center" vertical="top" wrapText="1"/>
      <protection locked="0"/>
    </xf>
    <xf numFmtId="0" fontId="12" fillId="0" borderId="4" xfId="0" applyFont="1" applyBorder="1" applyAlignment="1" applyProtection="1">
      <alignment horizontal="justify" vertical="center" wrapText="1"/>
      <protection hidden="1"/>
    </xf>
    <xf numFmtId="14" fontId="12" fillId="0" borderId="35" xfId="0" applyNumberFormat="1" applyFont="1" applyBorder="1" applyAlignment="1" applyProtection="1">
      <alignment horizontal="center" vertical="top" wrapText="1"/>
      <protection hidden="1"/>
    </xf>
    <xf numFmtId="14" fontId="13" fillId="0" borderId="4"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justify" vertical="center" wrapText="1"/>
      <protection locked="0"/>
    </xf>
    <xf numFmtId="0" fontId="9" fillId="0" borderId="4" xfId="0" applyFont="1" applyBorder="1" applyAlignment="1" applyProtection="1">
      <alignment horizontal="center" vertical="center" wrapText="1"/>
      <protection locked="0"/>
    </xf>
    <xf numFmtId="14" fontId="13" fillId="0" borderId="8" xfId="0" applyNumberFormat="1" applyFont="1" applyBorder="1" applyAlignment="1" applyProtection="1">
      <alignment horizontal="center" vertical="center" wrapText="1"/>
      <protection hidden="1"/>
    </xf>
    <xf numFmtId="14" fontId="13" fillId="0" borderId="4" xfId="0" applyNumberFormat="1" applyFont="1" applyBorder="1" applyAlignment="1" applyProtection="1">
      <alignment horizontal="center" vertical="center" wrapText="1"/>
      <protection hidden="1"/>
    </xf>
    <xf numFmtId="0" fontId="12" fillId="0" borderId="8" xfId="0" applyFont="1" applyBorder="1" applyAlignment="1" applyProtection="1">
      <alignment vertical="center" wrapText="1"/>
      <protection hidden="1"/>
    </xf>
    <xf numFmtId="0" fontId="12" fillId="0" borderId="4" xfId="0" applyFont="1" applyBorder="1" applyAlignment="1" applyProtection="1">
      <alignment vertical="center" wrapText="1"/>
      <protection hidden="1"/>
    </xf>
    <xf numFmtId="0" fontId="12" fillId="3" borderId="0" xfId="0" applyFont="1" applyFill="1" applyAlignment="1" applyProtection="1">
      <alignment wrapText="1"/>
      <protection hidden="1"/>
    </xf>
    <xf numFmtId="0" fontId="12" fillId="3" borderId="4" xfId="0" applyFont="1" applyFill="1" applyBorder="1" applyAlignment="1" applyProtection="1">
      <alignment wrapText="1"/>
      <protection hidden="1"/>
    </xf>
    <xf numFmtId="0" fontId="16" fillId="0" borderId="0" xfId="0" applyFont="1" applyAlignment="1" applyProtection="1">
      <alignment wrapText="1"/>
      <protection hidden="1"/>
    </xf>
    <xf numFmtId="14" fontId="16" fillId="0" borderId="0" xfId="0" applyNumberFormat="1" applyFont="1" applyAlignment="1" applyProtection="1">
      <alignment wrapText="1"/>
      <protection hidden="1"/>
    </xf>
    <xf numFmtId="14" fontId="12" fillId="0" borderId="36" xfId="0" applyNumberFormat="1" applyFont="1" applyBorder="1" applyAlignment="1" applyProtection="1">
      <alignment vertical="top" wrapText="1"/>
      <protection hidden="1"/>
    </xf>
    <xf numFmtId="14" fontId="13" fillId="3" borderId="37" xfId="0" applyNumberFormat="1" applyFont="1" applyFill="1" applyBorder="1" applyAlignment="1" applyProtection="1">
      <alignment horizontal="center" vertical="top" wrapText="1"/>
      <protection locked="0"/>
    </xf>
    <xf numFmtId="0" fontId="13" fillId="0" borderId="37" xfId="0" applyFont="1" applyBorder="1" applyAlignment="1" applyProtection="1">
      <alignment horizontal="center" vertical="top" wrapText="1"/>
      <protection locked="0"/>
    </xf>
    <xf numFmtId="14" fontId="12" fillId="0" borderId="37" xfId="0" applyNumberFormat="1" applyFont="1" applyBorder="1" applyAlignment="1" applyProtection="1">
      <alignment horizontal="center" vertical="top" wrapText="1"/>
      <protection hidden="1"/>
    </xf>
    <xf numFmtId="0" fontId="12" fillId="0" borderId="4" xfId="0" applyFont="1" applyBorder="1" applyAlignment="1" applyProtection="1">
      <alignment horizontal="left" vertical="center" wrapText="1"/>
      <protection hidden="1"/>
    </xf>
    <xf numFmtId="0" fontId="12" fillId="0" borderId="4" xfId="0" applyFont="1" applyBorder="1" applyAlignment="1" applyProtection="1">
      <alignment horizontal="center" vertical="center" wrapText="1"/>
      <protection hidden="1"/>
    </xf>
    <xf numFmtId="0" fontId="1" fillId="0" borderId="0" xfId="0" applyFont="1" applyProtection="1">
      <protection hidden="1"/>
    </xf>
    <xf numFmtId="0" fontId="18" fillId="0" borderId="0" xfId="0" applyFont="1" applyAlignment="1">
      <alignment horizontal="justify" vertical="center"/>
    </xf>
    <xf numFmtId="0" fontId="19" fillId="0" borderId="0" xfId="0" applyFont="1" applyProtection="1">
      <protection hidden="1"/>
    </xf>
    <xf numFmtId="14" fontId="0" fillId="0" borderId="0" xfId="0" applyNumberFormat="1" applyProtection="1">
      <protection hidden="1"/>
    </xf>
    <xf numFmtId="0" fontId="20" fillId="0" borderId="0" xfId="0" applyFont="1" applyAlignment="1">
      <alignment horizontal="justify" vertical="center"/>
    </xf>
    <xf numFmtId="0" fontId="16" fillId="0" borderId="0" xfId="0" applyFont="1" applyAlignment="1">
      <alignment horizontal="justify" vertical="center"/>
    </xf>
    <xf numFmtId="0" fontId="21" fillId="0" borderId="0" xfId="0" applyFont="1" applyAlignment="1">
      <alignment horizontal="right" vertical="center" indent="5"/>
    </xf>
    <xf numFmtId="0" fontId="22" fillId="0" borderId="0" xfId="0" applyFont="1" applyAlignment="1">
      <alignment horizontal="justify" vertical="center"/>
    </xf>
    <xf numFmtId="0" fontId="23" fillId="0" borderId="0" xfId="0" applyFont="1" applyAlignment="1">
      <alignment horizontal="justify" vertical="center"/>
    </xf>
    <xf numFmtId="0" fontId="24" fillId="0" borderId="0" xfId="0" applyFont="1" applyAlignment="1">
      <alignment horizontal="justify" vertical="center"/>
    </xf>
    <xf numFmtId="0" fontId="0" fillId="0" borderId="0" xfId="0" applyAlignment="1" applyProtection="1">
      <alignment horizontal="justify" vertical="center" wrapText="1"/>
      <protection hidden="1"/>
    </xf>
  </cellXfs>
  <cellStyles count="1">
    <cellStyle name="Normal" xfId="0" builtinId="0"/>
  </cellStyles>
  <dxfs count="43">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40000610370189521"/>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rgb="FF00B05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type="path" left="0.5" right="0.5" top="0.5" bottom="0.5">
          <stop position="0">
            <color theme="0"/>
          </stop>
          <stop position="1">
            <color theme="7" tint="0.59999389629810485"/>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type="path" left="0.5" right="0.5" top="0.5" bottom="0.5">
          <stop position="0">
            <color theme="0"/>
          </stop>
          <stop position="1">
            <color theme="4"/>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indexed="64"/>
        </left>
        <right style="thin">
          <color indexed="64"/>
        </right>
        <top style="thin">
          <color indexed="64"/>
        </top>
        <bottom style="thin">
          <color indexed="64"/>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
      <fill>
        <gradientFill degree="45">
          <stop position="0">
            <color theme="0"/>
          </stop>
          <stop position="0.5">
            <color rgb="FF00B050"/>
          </stop>
          <stop position="1">
            <color theme="0"/>
          </stop>
        </gradientFill>
      </fill>
    </dxf>
    <dxf>
      <fill>
        <gradientFill type="path" left="0.5" right="0.5" top="0.5" bottom="0.5">
          <stop position="0">
            <color theme="0"/>
          </stop>
          <stop position="1">
            <color rgb="FFC00000"/>
          </stop>
        </gradientFill>
      </fill>
      <border>
        <left style="thin">
          <color auto="1"/>
        </left>
        <right style="thin">
          <color auto="1"/>
        </right>
        <top style="thin">
          <color auto="1"/>
        </top>
        <bottom style="thin">
          <color auto="1"/>
        </bottom>
      </border>
    </dxf>
    <dxf>
      <fill>
        <gradientFill degree="45">
          <stop position="0">
            <color theme="0"/>
          </stop>
          <stop position="0.5">
            <color theme="4"/>
          </stop>
          <stop position="1">
            <color theme="0"/>
          </stop>
        </gradientFill>
      </fill>
    </dxf>
    <dxf>
      <fill>
        <gradientFill type="path" left="0.5" right="0.5" top="0.5" bottom="0.5">
          <stop position="0">
            <color theme="0"/>
          </stop>
          <stop position="1">
            <color rgb="FFFFFF0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182880</xdr:colOff>
      <xdr:row>1</xdr:row>
      <xdr:rowOff>91440</xdr:rowOff>
    </xdr:from>
    <xdr:to>
      <xdr:col>4</xdr:col>
      <xdr:colOff>1021080</xdr:colOff>
      <xdr:row>5</xdr:row>
      <xdr:rowOff>192405</xdr:rowOff>
    </xdr:to>
    <xdr:pic>
      <xdr:nvPicPr>
        <xdr:cNvPr id="2" name="Imagen 3">
          <a:extLst>
            <a:ext uri="{FF2B5EF4-FFF2-40B4-BE49-F238E27FC236}">
              <a16:creationId xmlns:a16="http://schemas.microsoft.com/office/drawing/2014/main" id="{CAAC2C62-F5B1-4A26-B26E-E598AC4313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0855" y="291465"/>
          <a:ext cx="83820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gi.contaduria.gov.co/Users/magonzalez/Google%20Drive/CGN%202013/GIT%20CONTROL%20INTERNO/PROCEDIMIENTOS%202013/CYE04-FOR01%20Formulaci&#243;n%20plan%20mejoramien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PLAN MEJORAMIENTO"/>
      <sheetName val="INSTRUCTIVO "/>
      <sheetName val="Hoja1"/>
      <sheetName val="Hoja2"/>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FA5A4-6473-4AB1-AB84-CD17F17830A3}">
  <dimension ref="A1:Z35"/>
  <sheetViews>
    <sheetView tabSelected="1" topLeftCell="N1" workbookViewId="0">
      <selection sqref="A1:XFD1048576"/>
    </sheetView>
  </sheetViews>
  <sheetFormatPr baseColWidth="10" defaultColWidth="11.42578125" defaultRowHeight="15" x14ac:dyDescent="0.25"/>
  <cols>
    <col min="1" max="1" width="30.7109375" style="4" customWidth="1"/>
    <col min="2" max="2" width="42.5703125" style="4" customWidth="1"/>
    <col min="3" max="3" width="15.28515625" style="4" customWidth="1"/>
    <col min="4" max="4" width="11.28515625" style="4" customWidth="1"/>
    <col min="5" max="5" width="61.85546875" style="105" customWidth="1"/>
    <col min="6" max="6" width="44.42578125" style="4" customWidth="1"/>
    <col min="7" max="7" width="14.7109375" style="4" customWidth="1"/>
    <col min="8" max="8" width="40.85546875" style="4" customWidth="1"/>
    <col min="9" max="9" width="60" style="4" customWidth="1"/>
    <col min="10" max="10" width="21.28515625" style="98" bestFit="1" customWidth="1"/>
    <col min="11" max="11" width="19.85546875" style="4" bestFit="1" customWidth="1"/>
    <col min="12" max="12" width="10.7109375" style="4" bestFit="1" customWidth="1"/>
    <col min="13" max="13" width="10.140625" style="4" customWidth="1"/>
    <col min="14" max="14" width="37" style="4" bestFit="1" customWidth="1"/>
    <col min="15" max="16" width="16.42578125" style="4" bestFit="1" customWidth="1"/>
    <col min="17" max="17" width="11.28515625" style="4" bestFit="1" customWidth="1"/>
    <col min="18" max="18" width="19.5703125" style="4" bestFit="1" customWidth="1"/>
    <col min="19" max="19" width="24.7109375" style="4" customWidth="1"/>
    <col min="20" max="23" width="11.42578125" style="4"/>
    <col min="24" max="24" width="13.7109375" style="4" bestFit="1" customWidth="1"/>
    <col min="25" max="25" width="11.42578125" style="4"/>
    <col min="26" max="26" width="150.42578125" style="95" hidden="1" customWidth="1"/>
    <col min="27" max="16384" width="11.42578125" style="4"/>
  </cols>
  <sheetData>
    <row r="1" spans="1:26" ht="15.75" thickBot="1" x14ac:dyDescent="0.3">
      <c r="A1" s="1"/>
      <c r="B1" s="1"/>
      <c r="C1" s="1"/>
      <c r="D1" s="1"/>
      <c r="E1" s="1"/>
      <c r="F1" s="1"/>
      <c r="G1" s="1"/>
      <c r="H1" s="1"/>
      <c r="I1" s="1"/>
      <c r="J1" s="2"/>
      <c r="K1" s="1"/>
      <c r="L1" s="1"/>
      <c r="M1" s="1"/>
      <c r="N1" s="1"/>
      <c r="O1" s="1"/>
      <c r="P1" s="3" t="s">
        <v>0</v>
      </c>
      <c r="Q1" s="1"/>
      <c r="R1" s="1"/>
      <c r="Z1" s="4"/>
    </row>
    <row r="2" spans="1:26" ht="15.75" x14ac:dyDescent="0.25">
      <c r="A2" s="1"/>
      <c r="B2" s="1"/>
      <c r="C2" s="1"/>
      <c r="D2" s="1"/>
      <c r="E2" s="5"/>
      <c r="F2" s="6" t="s">
        <v>1</v>
      </c>
      <c r="G2" s="7"/>
      <c r="H2" s="7"/>
      <c r="I2" s="7"/>
      <c r="J2" s="7"/>
      <c r="K2" s="7"/>
      <c r="L2" s="7"/>
      <c r="M2" s="7"/>
      <c r="N2" s="8"/>
      <c r="O2"/>
      <c r="P2" s="9">
        <f ca="1">TODAY()</f>
        <v>44089</v>
      </c>
      <c r="Q2"/>
      <c r="R2" s="10" t="s">
        <v>2</v>
      </c>
      <c r="S2" s="11">
        <f>COUNTA(E17:E39)</f>
        <v>3</v>
      </c>
      <c r="Z2" s="4"/>
    </row>
    <row r="3" spans="1:26" ht="15.75" x14ac:dyDescent="0.25">
      <c r="A3" s="1"/>
      <c r="B3" s="1"/>
      <c r="C3" s="1"/>
      <c r="D3" s="1"/>
      <c r="E3" s="12"/>
      <c r="F3" s="13" t="s">
        <v>3</v>
      </c>
      <c r="G3" s="14" t="s">
        <v>4</v>
      </c>
      <c r="H3" s="15"/>
      <c r="I3" s="15"/>
      <c r="J3" s="15"/>
      <c r="K3" s="15"/>
      <c r="L3" s="15"/>
      <c r="M3" s="15"/>
      <c r="N3" s="16"/>
      <c r="O3"/>
      <c r="P3"/>
      <c r="Q3"/>
      <c r="R3" s="10" t="s">
        <v>5</v>
      </c>
      <c r="S3" s="11">
        <f>COUNTA(I17:I39)</f>
        <v>3</v>
      </c>
      <c r="Z3" s="4"/>
    </row>
    <row r="4" spans="1:26" ht="15.75" x14ac:dyDescent="0.25">
      <c r="A4" s="1"/>
      <c r="B4" s="1"/>
      <c r="C4" s="1"/>
      <c r="D4" s="1"/>
      <c r="E4" s="12"/>
      <c r="F4" s="17" t="s">
        <v>6</v>
      </c>
      <c r="G4" s="14" t="s">
        <v>7</v>
      </c>
      <c r="H4" s="15"/>
      <c r="I4" s="15"/>
      <c r="J4" s="15"/>
      <c r="K4" s="15"/>
      <c r="L4" s="18"/>
      <c r="M4" s="18"/>
      <c r="N4" s="19"/>
      <c r="O4"/>
      <c r="P4"/>
      <c r="Q4"/>
      <c r="R4" s="20"/>
      <c r="Z4" s="4"/>
    </row>
    <row r="5" spans="1:26" ht="15.75" x14ac:dyDescent="0.25">
      <c r="A5" s="1"/>
      <c r="B5" s="1"/>
      <c r="C5" s="1"/>
      <c r="D5" s="1"/>
      <c r="E5" s="12"/>
      <c r="F5" s="21" t="s">
        <v>8</v>
      </c>
      <c r="G5" s="22"/>
      <c r="H5" s="22"/>
      <c r="I5" s="23"/>
      <c r="J5" s="24" t="s">
        <v>9</v>
      </c>
      <c r="K5" s="25"/>
      <c r="L5" s="26" t="s">
        <v>10</v>
      </c>
      <c r="M5" s="22"/>
      <c r="N5" s="27"/>
      <c r="O5"/>
      <c r="P5"/>
      <c r="Q5"/>
      <c r="R5" s="28"/>
      <c r="Z5" s="4"/>
    </row>
    <row r="6" spans="1:26" ht="16.5" thickBot="1" x14ac:dyDescent="0.3">
      <c r="A6" s="1"/>
      <c r="B6" s="1"/>
      <c r="C6" s="1"/>
      <c r="D6" s="1"/>
      <c r="E6" s="29"/>
      <c r="F6" s="30" t="s">
        <v>11</v>
      </c>
      <c r="G6" s="31"/>
      <c r="H6" s="31"/>
      <c r="I6" s="32"/>
      <c r="J6" s="33" t="s">
        <v>12</v>
      </c>
      <c r="K6" s="34"/>
      <c r="L6" s="35">
        <v>2</v>
      </c>
      <c r="M6" s="36"/>
      <c r="N6" s="37"/>
      <c r="O6"/>
      <c r="P6"/>
      <c r="Q6"/>
      <c r="R6" s="38"/>
      <c r="Z6" s="4"/>
    </row>
    <row r="7" spans="1:26" x14ac:dyDescent="0.25">
      <c r="A7" s="1"/>
      <c r="B7" s="1"/>
      <c r="C7" s="1"/>
      <c r="D7" s="1"/>
      <c r="E7" s="1"/>
      <c r="F7" s="1"/>
      <c r="G7" s="1"/>
      <c r="H7" s="1"/>
      <c r="I7" s="1"/>
      <c r="J7" s="2"/>
      <c r="K7" s="1"/>
      <c r="L7" s="1"/>
      <c r="M7" s="1"/>
      <c r="N7" s="1"/>
      <c r="O7" s="1"/>
      <c r="P7" s="1"/>
      <c r="Q7" s="1"/>
      <c r="R7" s="39" t="s">
        <v>13</v>
      </c>
      <c r="S7" s="40">
        <f>COUNTIFS(O17:O39,"si")</f>
        <v>3</v>
      </c>
      <c r="Z7" s="4"/>
    </row>
    <row r="8" spans="1:26" x14ac:dyDescent="0.25">
      <c r="A8" s="1"/>
      <c r="B8" s="1"/>
      <c r="C8" s="1"/>
      <c r="D8" s="1"/>
      <c r="E8" s="1"/>
      <c r="F8" s="1"/>
      <c r="G8" s="1"/>
      <c r="H8" s="1"/>
      <c r="I8" s="1"/>
      <c r="J8" s="2"/>
      <c r="K8" s="1"/>
      <c r="L8" s="1"/>
      <c r="M8" s="1"/>
      <c r="N8" s="1"/>
      <c r="O8" s="1"/>
      <c r="P8" s="1"/>
      <c r="Q8" s="1"/>
      <c r="R8" s="41" t="s">
        <v>14</v>
      </c>
      <c r="S8" s="42">
        <f>COUNTIFS(O17:O40,"sin vencer")</f>
        <v>0</v>
      </c>
      <c r="Z8" s="4"/>
    </row>
    <row r="9" spans="1:26" x14ac:dyDescent="0.25">
      <c r="A9" s="1"/>
      <c r="B9" s="1"/>
      <c r="C9" s="1"/>
      <c r="D9" s="1"/>
      <c r="E9" s="1"/>
      <c r="F9" s="1"/>
      <c r="G9" s="1"/>
      <c r="H9" s="1"/>
      <c r="I9" s="1"/>
      <c r="J9" s="2"/>
      <c r="K9" s="1"/>
      <c r="L9" s="1"/>
      <c r="M9" s="1"/>
      <c r="N9" s="1"/>
      <c r="O9" s="43"/>
      <c r="P9" s="43"/>
      <c r="Q9" s="43"/>
      <c r="R9" s="41" t="s">
        <v>15</v>
      </c>
      <c r="S9" s="44">
        <f>COUNTIFS(O17:O39,"parcial")</f>
        <v>0</v>
      </c>
      <c r="Z9" s="4"/>
    </row>
    <row r="10" spans="1:26" x14ac:dyDescent="0.25">
      <c r="A10" s="1"/>
      <c r="B10" s="1"/>
      <c r="C10" s="1"/>
      <c r="D10" s="1"/>
      <c r="E10" s="1"/>
      <c r="F10" s="1"/>
      <c r="G10" s="1"/>
      <c r="H10" s="1"/>
      <c r="I10" s="1"/>
      <c r="J10" s="2"/>
      <c r="K10" s="1"/>
      <c r="L10" s="1"/>
      <c r="M10" s="1"/>
      <c r="N10" s="1"/>
      <c r="O10" s="43"/>
      <c r="P10" s="43"/>
      <c r="Q10" s="43"/>
      <c r="R10" s="41" t="s">
        <v>16</v>
      </c>
      <c r="S10" s="44">
        <f>COUNTIFS(O17:O39,"no")</f>
        <v>0</v>
      </c>
      <c r="Z10" s="4"/>
    </row>
    <row r="11" spans="1:26" ht="15.75" thickBot="1" x14ac:dyDescent="0.3">
      <c r="A11" s="1"/>
      <c r="B11" s="1"/>
      <c r="C11" s="1"/>
      <c r="D11" s="1"/>
      <c r="E11" s="1"/>
      <c r="F11" s="1"/>
      <c r="G11" s="1"/>
      <c r="H11" s="1"/>
      <c r="I11" s="1"/>
      <c r="J11" s="2"/>
      <c r="K11" s="1"/>
      <c r="L11" s="1"/>
      <c r="M11" s="1"/>
      <c r="N11" s="1"/>
      <c r="O11" s="43"/>
      <c r="P11" s="43"/>
      <c r="Q11" s="43"/>
      <c r="R11" s="45" t="s">
        <v>17</v>
      </c>
      <c r="S11" s="46">
        <f>COUNTIFS(O18:O39,"n/a")</f>
        <v>0</v>
      </c>
      <c r="Z11" s="4"/>
    </row>
    <row r="12" spans="1:26" x14ac:dyDescent="0.25">
      <c r="A12" s="1"/>
      <c r="B12" s="1"/>
      <c r="C12" s="1"/>
      <c r="D12" s="1"/>
      <c r="E12" s="1"/>
      <c r="F12" s="1"/>
      <c r="G12" s="1"/>
      <c r="H12" s="1"/>
      <c r="I12" s="1"/>
      <c r="J12" s="2"/>
      <c r="K12" s="1"/>
      <c r="L12" s="1"/>
      <c r="M12" s="1"/>
      <c r="N12" s="1"/>
      <c r="O12" s="43"/>
      <c r="P12" s="43"/>
      <c r="Q12" s="43"/>
      <c r="R12" s="43"/>
      <c r="Z12" s="4"/>
    </row>
    <row r="13" spans="1:26" ht="15.75" thickBot="1" x14ac:dyDescent="0.3">
      <c r="A13" s="47"/>
      <c r="B13" s="47"/>
      <c r="C13" s="47"/>
      <c r="D13" s="47"/>
      <c r="E13" s="47"/>
      <c r="F13" s="47"/>
      <c r="G13" s="47"/>
      <c r="H13" s="47"/>
      <c r="I13" s="47"/>
      <c r="J13" s="47"/>
      <c r="K13" s="47"/>
      <c r="L13" s="47"/>
      <c r="M13" s="47"/>
      <c r="N13" s="48"/>
      <c r="O13" s="48"/>
      <c r="P13" s="48"/>
      <c r="Q13" s="48"/>
      <c r="R13" s="48"/>
      <c r="Z13" s="4"/>
    </row>
    <row r="14" spans="1:26" s="56" customFormat="1" ht="15.75" thickBot="1" x14ac:dyDescent="0.3">
      <c r="A14" s="49" t="s">
        <v>18</v>
      </c>
      <c r="B14" s="50"/>
      <c r="C14" s="50"/>
      <c r="D14" s="50"/>
      <c r="E14" s="50"/>
      <c r="F14" s="50"/>
      <c r="G14" s="51"/>
      <c r="H14" s="52" t="s">
        <v>19</v>
      </c>
      <c r="I14" s="53"/>
      <c r="J14" s="53"/>
      <c r="K14" s="53"/>
      <c r="L14" s="53"/>
      <c r="M14" s="53"/>
      <c r="N14" s="53"/>
      <c r="O14" s="54" t="s">
        <v>20</v>
      </c>
      <c r="P14" s="54"/>
      <c r="Q14" s="54"/>
      <c r="R14" s="54"/>
      <c r="S14" s="55"/>
    </row>
    <row r="15" spans="1:26" ht="15.75" thickBot="1" x14ac:dyDescent="0.3">
      <c r="A15" s="57" t="s">
        <v>21</v>
      </c>
      <c r="B15" s="57" t="s">
        <v>22</v>
      </c>
      <c r="C15" s="58" t="s">
        <v>23</v>
      </c>
      <c r="D15" s="58" t="s">
        <v>24</v>
      </c>
      <c r="E15" s="57" t="s">
        <v>25</v>
      </c>
      <c r="F15" s="57" t="s">
        <v>26</v>
      </c>
      <c r="G15" s="57" t="s">
        <v>27</v>
      </c>
      <c r="H15" s="59" t="s">
        <v>28</v>
      </c>
      <c r="I15" s="60" t="s">
        <v>29</v>
      </c>
      <c r="J15" s="61" t="s">
        <v>30</v>
      </c>
      <c r="K15" s="60" t="s">
        <v>31</v>
      </c>
      <c r="L15" s="62" t="s">
        <v>32</v>
      </c>
      <c r="M15" s="63"/>
      <c r="N15" s="64" t="s">
        <v>33</v>
      </c>
      <c r="O15" s="57" t="s">
        <v>34</v>
      </c>
      <c r="P15" s="57" t="s">
        <v>35</v>
      </c>
      <c r="Q15" s="57" t="s">
        <v>36</v>
      </c>
      <c r="R15" s="65" t="s">
        <v>37</v>
      </c>
      <c r="S15" s="66" t="s">
        <v>38</v>
      </c>
      <c r="Z15" s="4"/>
    </row>
    <row r="16" spans="1:26" s="1" customFormat="1" ht="30" x14ac:dyDescent="0.25">
      <c r="A16" s="57"/>
      <c r="B16" s="57"/>
      <c r="C16" s="67"/>
      <c r="D16" s="67"/>
      <c r="E16" s="57"/>
      <c r="F16" s="57"/>
      <c r="G16" s="57"/>
      <c r="H16" s="68"/>
      <c r="I16" s="68"/>
      <c r="J16" s="69"/>
      <c r="K16" s="68"/>
      <c r="L16" s="70" t="s">
        <v>39</v>
      </c>
      <c r="M16" s="70" t="s">
        <v>40</v>
      </c>
      <c r="N16" s="64"/>
      <c r="O16" s="57"/>
      <c r="P16" s="57"/>
      <c r="Q16" s="57"/>
      <c r="R16" s="65"/>
      <c r="S16" s="66"/>
      <c r="T16" s="71"/>
      <c r="U16" s="72" t="s">
        <v>41</v>
      </c>
      <c r="V16" s="72" t="s">
        <v>42</v>
      </c>
    </row>
    <row r="17" spans="1:26" s="87" customFormat="1" ht="409.5" x14ac:dyDescent="0.2">
      <c r="A17" s="73">
        <v>43461</v>
      </c>
      <c r="B17" s="74" t="s">
        <v>43</v>
      </c>
      <c r="C17" s="75" t="s">
        <v>44</v>
      </c>
      <c r="D17" s="75" t="s">
        <v>45</v>
      </c>
      <c r="E17" s="76" t="s">
        <v>46</v>
      </c>
      <c r="F17" s="76" t="s">
        <v>47</v>
      </c>
      <c r="G17" s="77"/>
      <c r="H17" s="76" t="s">
        <v>48</v>
      </c>
      <c r="I17" s="76" t="s">
        <v>49</v>
      </c>
      <c r="J17" s="78">
        <v>43525</v>
      </c>
      <c r="K17" s="78" t="s">
        <v>50</v>
      </c>
      <c r="L17" s="78" t="s">
        <v>51</v>
      </c>
      <c r="M17" s="78" t="s">
        <v>52</v>
      </c>
      <c r="N17" s="79" t="s">
        <v>53</v>
      </c>
      <c r="O17" s="80" t="s">
        <v>13</v>
      </c>
      <c r="P17" s="81" t="s">
        <v>54</v>
      </c>
      <c r="Q17" s="82" t="s">
        <v>55</v>
      </c>
      <c r="R17" s="83" t="s">
        <v>56</v>
      </c>
      <c r="S17" s="84" t="s">
        <v>57</v>
      </c>
      <c r="T17" s="85"/>
      <c r="U17" s="86">
        <f ca="1">IF(OR(O17="si",K17&gt;$P$2),0,$P$2-K17)</f>
        <v>0</v>
      </c>
      <c r="V17" s="86">
        <f ca="1">IF(U17&lt;=0,0,1)</f>
        <v>0</v>
      </c>
      <c r="X17" s="88"/>
    </row>
    <row r="18" spans="1:26" ht="409.5" x14ac:dyDescent="0.25">
      <c r="A18" s="89"/>
      <c r="B18" s="90"/>
      <c r="C18" s="91"/>
      <c r="D18" s="91"/>
      <c r="E18" s="76" t="s">
        <v>58</v>
      </c>
      <c r="F18" s="76" t="s">
        <v>59</v>
      </c>
      <c r="G18" s="92"/>
      <c r="H18" s="76" t="s">
        <v>60</v>
      </c>
      <c r="I18" s="76" t="s">
        <v>49</v>
      </c>
      <c r="J18" s="78">
        <v>43525</v>
      </c>
      <c r="K18" s="78" t="s">
        <v>50</v>
      </c>
      <c r="L18" s="78" t="s">
        <v>51</v>
      </c>
      <c r="M18" s="78" t="s">
        <v>52</v>
      </c>
      <c r="N18" s="93" t="s">
        <v>53</v>
      </c>
      <c r="O18" s="80" t="s">
        <v>13</v>
      </c>
      <c r="P18" s="81" t="s">
        <v>54</v>
      </c>
      <c r="Q18" s="94" t="s">
        <v>55</v>
      </c>
      <c r="R18" s="83" t="s">
        <v>61</v>
      </c>
      <c r="S18" s="84" t="s">
        <v>57</v>
      </c>
      <c r="T18" s="71"/>
      <c r="U18" s="86">
        <f t="shared" ref="U18:U19" ca="1" si="0">IF(OR(O18="si",K18&gt;$P$2),0,$P$2-K18)</f>
        <v>0</v>
      </c>
      <c r="V18" s="86">
        <f t="shared" ref="V18:V19" ca="1" si="1">IF(U18&lt;=0,0,1)</f>
        <v>0</v>
      </c>
      <c r="Z18" s="95" t="e">
        <f>+[1]Hoja1!A33</f>
        <v>#REF!</v>
      </c>
    </row>
    <row r="19" spans="1:26" ht="409.5" x14ac:dyDescent="0.25">
      <c r="A19" s="89"/>
      <c r="B19" s="90"/>
      <c r="C19" s="91"/>
      <c r="D19" s="91"/>
      <c r="E19" s="76" t="s">
        <v>62</v>
      </c>
      <c r="F19" s="76" t="s">
        <v>63</v>
      </c>
      <c r="G19" s="92"/>
      <c r="H19" s="76" t="s">
        <v>64</v>
      </c>
      <c r="I19" s="76" t="s">
        <v>65</v>
      </c>
      <c r="J19" s="78">
        <v>43525</v>
      </c>
      <c r="K19" s="78" t="s">
        <v>50</v>
      </c>
      <c r="L19" s="78" t="s">
        <v>51</v>
      </c>
      <c r="M19" s="78" t="s">
        <v>52</v>
      </c>
      <c r="N19" s="84" t="s">
        <v>53</v>
      </c>
      <c r="O19" s="80" t="s">
        <v>13</v>
      </c>
      <c r="P19" s="81" t="s">
        <v>66</v>
      </c>
      <c r="Q19" s="94" t="s">
        <v>55</v>
      </c>
      <c r="R19" s="83" t="s">
        <v>61</v>
      </c>
      <c r="S19" s="84" t="s">
        <v>57</v>
      </c>
      <c r="T19" s="85"/>
      <c r="U19" s="86">
        <f t="shared" ca="1" si="0"/>
        <v>0</v>
      </c>
      <c r="V19" s="86">
        <f t="shared" ca="1" si="1"/>
        <v>0</v>
      </c>
    </row>
    <row r="20" spans="1:26" ht="15.75" x14ac:dyDescent="0.25">
      <c r="E20" s="96"/>
      <c r="H20" s="97"/>
      <c r="I20" s="97"/>
    </row>
    <row r="21" spans="1:26" ht="15.75" x14ac:dyDescent="0.25">
      <c r="E21" s="99"/>
      <c r="H21" s="97"/>
      <c r="I21" s="97"/>
    </row>
    <row r="22" spans="1:26" ht="15.75" x14ac:dyDescent="0.25">
      <c r="E22" s="100"/>
      <c r="H22" s="97"/>
      <c r="I22" s="97"/>
    </row>
    <row r="23" spans="1:26" ht="15.75" x14ac:dyDescent="0.25">
      <c r="E23" s="99"/>
      <c r="H23" s="97"/>
      <c r="I23" s="97"/>
    </row>
    <row r="24" spans="1:26" ht="15.75" x14ac:dyDescent="0.25">
      <c r="E24" s="100"/>
      <c r="H24" s="97"/>
      <c r="I24" s="97"/>
    </row>
    <row r="25" spans="1:26" ht="18" x14ac:dyDescent="0.25">
      <c r="E25" s="101"/>
      <c r="H25" s="97"/>
      <c r="I25" s="97"/>
    </row>
    <row r="26" spans="1:26" ht="18" x14ac:dyDescent="0.25">
      <c r="E26" s="101"/>
      <c r="H26" s="97"/>
      <c r="I26" s="97"/>
    </row>
    <row r="27" spans="1:26" ht="15.75" x14ac:dyDescent="0.25">
      <c r="E27" s="99"/>
      <c r="H27" s="97"/>
      <c r="I27" s="97"/>
    </row>
    <row r="28" spans="1:26" ht="15.75" x14ac:dyDescent="0.25">
      <c r="E28" s="100"/>
      <c r="H28" s="97"/>
      <c r="I28" s="97"/>
    </row>
    <row r="29" spans="1:26" ht="15.75" x14ac:dyDescent="0.25">
      <c r="E29" s="99"/>
      <c r="H29" s="97"/>
      <c r="I29" s="97"/>
    </row>
    <row r="30" spans="1:26" ht="15.75" x14ac:dyDescent="0.25">
      <c r="E30" s="100"/>
      <c r="H30" s="97"/>
      <c r="I30" s="97"/>
    </row>
    <row r="31" spans="1:26" ht="15.75" x14ac:dyDescent="0.25">
      <c r="E31" s="102"/>
      <c r="H31" s="97"/>
      <c r="I31" s="97"/>
    </row>
    <row r="32" spans="1:26" ht="15.75" x14ac:dyDescent="0.25">
      <c r="E32" s="103"/>
      <c r="H32" s="97"/>
      <c r="I32" s="97"/>
    </row>
    <row r="33" spans="5:5" x14ac:dyDescent="0.25">
      <c r="E33" s="104"/>
    </row>
    <row r="34" spans="5:5" x14ac:dyDescent="0.25">
      <c r="E34" s="102"/>
    </row>
    <row r="35" spans="5:5" x14ac:dyDescent="0.25">
      <c r="E35" s="102"/>
    </row>
  </sheetData>
  <protectedRanges>
    <protectedRange password="EE88" sqref="C9:D9" name="Rango1_1_1" securityDescriptor="O:WDG:WDD:(A;;CC;;;WD)"/>
    <protectedRange password="EE88" sqref="D12" name="Rango2_1_1" securityDescriptor="O:WDG:WDD:(A;;CC;;;WD)"/>
    <protectedRange password="EE88" sqref="B17:M17 B18:J18 I19:J19 L18:N18 L19:M19 K18:K19" name="Rango5_1" securityDescriptor="O:WDG:WDD:(A;;CC;;;WD)"/>
    <protectedRange password="EE88" sqref="N17" name="Rango5_3_1" securityDescriptor="O:WDG:WDD:(A;;CC;;;WD)"/>
  </protectedRanges>
  <mergeCells count="35">
    <mergeCell ref="Q15:Q16"/>
    <mergeCell ref="R15:R16"/>
    <mergeCell ref="S15:S16"/>
    <mergeCell ref="B17:B19"/>
    <mergeCell ref="C17:C19"/>
    <mergeCell ref="D17:D19"/>
    <mergeCell ref="G17:G19"/>
    <mergeCell ref="J15:J16"/>
    <mergeCell ref="K15:K16"/>
    <mergeCell ref="L15:M15"/>
    <mergeCell ref="N15:N16"/>
    <mergeCell ref="O15:O16"/>
    <mergeCell ref="P15:P16"/>
    <mergeCell ref="O14:R14"/>
    <mergeCell ref="A15:A16"/>
    <mergeCell ref="B15:B16"/>
    <mergeCell ref="C15:C16"/>
    <mergeCell ref="D15:D16"/>
    <mergeCell ref="E15:E16"/>
    <mergeCell ref="F15:F16"/>
    <mergeCell ref="G15:G16"/>
    <mergeCell ref="H15:H16"/>
    <mergeCell ref="I15:I16"/>
    <mergeCell ref="F6:I6"/>
    <mergeCell ref="J6:K6"/>
    <mergeCell ref="L6:N6"/>
    <mergeCell ref="A13:M13"/>
    <mergeCell ref="A14:G14"/>
    <mergeCell ref="H14:N14"/>
    <mergeCell ref="F2:N2"/>
    <mergeCell ref="G3:N3"/>
    <mergeCell ref="G4:N4"/>
    <mergeCell ref="F5:I5"/>
    <mergeCell ref="J5:K5"/>
    <mergeCell ref="L5:N5"/>
  </mergeCells>
  <conditionalFormatting sqref="O10">
    <cfRule type="colorScale" priority="76">
      <colorScale>
        <cfvo type="min"/>
        <cfvo type="max"/>
        <color rgb="FFFF7128"/>
        <color rgb="FFFFEF9C"/>
      </colorScale>
    </cfRule>
    <cfRule type="containsText" dxfId="42" priority="77" operator="containsText" text="PARCIAL">
      <formula>NOT(ISERROR(SEARCH("PARCIAL",O10)))</formula>
    </cfRule>
  </conditionalFormatting>
  <conditionalFormatting sqref="O10">
    <cfRule type="containsText" dxfId="41" priority="78" operator="containsText" text="N/A">
      <formula>NOT(ISERROR(SEARCH("N/A",O10)))</formula>
    </cfRule>
    <cfRule type="colorScale" priority="79">
      <colorScale>
        <cfvo type="min"/>
        <cfvo type="percentile" val="50"/>
        <cfvo type="max"/>
        <color rgb="FFF8696B"/>
        <color rgb="FFFFEB84"/>
        <color rgb="FF63BE7B"/>
      </colorScale>
    </cfRule>
    <cfRule type="containsText" dxfId="40" priority="80" operator="containsText" text="no">
      <formula>NOT(ISERROR(SEARCH("no",O10)))</formula>
    </cfRule>
    <cfRule type="containsText" dxfId="39" priority="81" operator="containsText" text="si">
      <formula>NOT(ISERROR(SEARCH("si",O10)))</formula>
    </cfRule>
    <cfRule type="containsText" priority="82" operator="containsText" text="OK">
      <formula>NOT(ISERROR(SEARCH("OK",O10)))</formula>
    </cfRule>
  </conditionalFormatting>
  <conditionalFormatting sqref="O11">
    <cfRule type="colorScale" priority="69">
      <colorScale>
        <cfvo type="min"/>
        <cfvo type="max"/>
        <color rgb="FFFF7128"/>
        <color rgb="FFFFEF9C"/>
      </colorScale>
    </cfRule>
    <cfRule type="containsText" dxfId="38" priority="70" operator="containsText" text="PARCIAL">
      <formula>NOT(ISERROR(SEARCH("PARCIAL",O11)))</formula>
    </cfRule>
  </conditionalFormatting>
  <conditionalFormatting sqref="O11">
    <cfRule type="containsText" dxfId="37" priority="71" operator="containsText" text="N/A">
      <formula>NOT(ISERROR(SEARCH("N/A",O11)))</formula>
    </cfRule>
    <cfRule type="colorScale" priority="72">
      <colorScale>
        <cfvo type="min"/>
        <cfvo type="percentile" val="50"/>
        <cfvo type="max"/>
        <color rgb="FFF8696B"/>
        <color rgb="FFFFEB84"/>
        <color rgb="FF63BE7B"/>
      </colorScale>
    </cfRule>
    <cfRule type="containsText" dxfId="36" priority="73" operator="containsText" text="no">
      <formula>NOT(ISERROR(SEARCH("no",O11)))</formula>
    </cfRule>
    <cfRule type="containsText" dxfId="35" priority="74" operator="containsText" text="si">
      <formula>NOT(ISERROR(SEARCH("si",O11)))</formula>
    </cfRule>
    <cfRule type="containsText" priority="75" operator="containsText" text="OK">
      <formula>NOT(ISERROR(SEARCH("OK",O11)))</formula>
    </cfRule>
  </conditionalFormatting>
  <conditionalFormatting sqref="O12:O13">
    <cfRule type="colorScale" priority="83">
      <colorScale>
        <cfvo type="min"/>
        <cfvo type="max"/>
        <color rgb="FFFF7128"/>
        <color rgb="FFFFEF9C"/>
      </colorScale>
    </cfRule>
    <cfRule type="containsText" dxfId="34" priority="84" operator="containsText" text="PARCIAL">
      <formula>NOT(ISERROR(SEARCH("PARCIAL",O12)))</formula>
    </cfRule>
  </conditionalFormatting>
  <conditionalFormatting sqref="O12:O13">
    <cfRule type="containsText" dxfId="33" priority="85" operator="containsText" text="N/A">
      <formula>NOT(ISERROR(SEARCH("N/A",O12)))</formula>
    </cfRule>
    <cfRule type="colorScale" priority="86">
      <colorScale>
        <cfvo type="min"/>
        <cfvo type="percentile" val="50"/>
        <cfvo type="max"/>
        <color rgb="FFF8696B"/>
        <color rgb="FFFFEB84"/>
        <color rgb="FF63BE7B"/>
      </colorScale>
    </cfRule>
    <cfRule type="containsText" dxfId="32" priority="87" operator="containsText" text="no">
      <formula>NOT(ISERROR(SEARCH("no",O12)))</formula>
    </cfRule>
    <cfRule type="containsText" dxfId="31" priority="88" operator="containsText" text="si">
      <formula>NOT(ISERROR(SEARCH("si",O12)))</formula>
    </cfRule>
    <cfRule type="containsText" priority="89" operator="containsText" text="OK">
      <formula>NOT(ISERROR(SEARCH("OK",O12)))</formula>
    </cfRule>
  </conditionalFormatting>
  <conditionalFormatting sqref="O9">
    <cfRule type="colorScale" priority="65">
      <colorScale>
        <cfvo type="min"/>
        <cfvo type="max"/>
        <color rgb="FF00B050"/>
        <color theme="0"/>
      </colorScale>
    </cfRule>
    <cfRule type="colorScale" priority="66">
      <colorScale>
        <cfvo type="min"/>
        <cfvo type="percentile" val="50"/>
        <cfvo type="max"/>
        <color rgb="FFF8696B"/>
        <color rgb="FFFFEB84"/>
        <color rgb="FF63BE7B"/>
      </colorScale>
    </cfRule>
    <cfRule type="colorScale" priority="67">
      <colorScale>
        <cfvo type="min"/>
        <cfvo type="max"/>
        <color rgb="FF00B050"/>
        <color theme="0"/>
      </colorScale>
    </cfRule>
    <cfRule type="colorScale" priority="68">
      <colorScale>
        <cfvo type="min"/>
        <cfvo type="max"/>
        <color rgb="FF00B050"/>
        <color rgb="FFFFEF9C"/>
      </colorScale>
    </cfRule>
  </conditionalFormatting>
  <conditionalFormatting sqref="O9">
    <cfRule type="colorScale" priority="63">
      <colorScale>
        <cfvo type="min"/>
        <cfvo type="max"/>
        <color rgb="FFFF7128"/>
        <color rgb="FFFFEF9C"/>
      </colorScale>
    </cfRule>
    <cfRule type="containsText" dxfId="30" priority="64" operator="containsText" text="PARCIAL">
      <formula>NOT(ISERROR(SEARCH("PARCIAL",O9)))</formula>
    </cfRule>
  </conditionalFormatting>
  <conditionalFormatting sqref="O9">
    <cfRule type="containsText" dxfId="29" priority="58" operator="containsText" text="N/A">
      <formula>NOT(ISERROR(SEARCH("N/A",O9)))</formula>
    </cfRule>
    <cfRule type="colorScale" priority="59">
      <colorScale>
        <cfvo type="min"/>
        <cfvo type="percentile" val="50"/>
        <cfvo type="max"/>
        <color rgb="FFF8696B"/>
        <color rgb="FFFFEB84"/>
        <color rgb="FF63BE7B"/>
      </colorScale>
    </cfRule>
    <cfRule type="containsText" dxfId="28" priority="60" operator="containsText" text="no">
      <formula>NOT(ISERROR(SEARCH("no",O9)))</formula>
    </cfRule>
    <cfRule type="containsText" dxfId="27" priority="61" operator="containsText" text="si">
      <formula>NOT(ISERROR(SEARCH("si",O9)))</formula>
    </cfRule>
    <cfRule type="containsText" priority="62" operator="containsText" text="OK">
      <formula>NOT(ISERROR(SEARCH("OK",O9)))</formula>
    </cfRule>
  </conditionalFormatting>
  <conditionalFormatting sqref="R9">
    <cfRule type="colorScale" priority="44">
      <colorScale>
        <cfvo type="min"/>
        <cfvo type="max"/>
        <color rgb="FFFF7128"/>
        <color rgb="FFFFEF9C"/>
      </colorScale>
    </cfRule>
    <cfRule type="containsText" dxfId="26" priority="45" operator="containsText" text="PARCIAL">
      <formula>NOT(ISERROR(SEARCH("PARCIAL",R9)))</formula>
    </cfRule>
  </conditionalFormatting>
  <conditionalFormatting sqref="R9">
    <cfRule type="containsText" dxfId="25" priority="46" operator="containsText" text="N/A">
      <formula>NOT(ISERROR(SEARCH("N/A",R9)))</formula>
    </cfRule>
    <cfRule type="colorScale" priority="47">
      <colorScale>
        <cfvo type="min"/>
        <cfvo type="percentile" val="50"/>
        <cfvo type="max"/>
        <color rgb="FFF8696B"/>
        <color rgb="FFFFEB84"/>
        <color rgb="FF63BE7B"/>
      </colorScale>
    </cfRule>
    <cfRule type="containsText" dxfId="24" priority="48" operator="containsText" text="no">
      <formula>NOT(ISERROR(SEARCH("no",R9)))</formula>
    </cfRule>
    <cfRule type="containsText" dxfId="23" priority="49" operator="containsText" text="si">
      <formula>NOT(ISERROR(SEARCH("si",R9)))</formula>
    </cfRule>
    <cfRule type="containsText" priority="50" operator="containsText" text="OK">
      <formula>NOT(ISERROR(SEARCH("OK",R9)))</formula>
    </cfRule>
  </conditionalFormatting>
  <conditionalFormatting sqref="R10">
    <cfRule type="colorScale" priority="37">
      <colorScale>
        <cfvo type="min"/>
        <cfvo type="max"/>
        <color rgb="FFFF7128"/>
        <color rgb="FFFFEF9C"/>
      </colorScale>
    </cfRule>
    <cfRule type="containsText" dxfId="22" priority="38" operator="containsText" text="PARCIAL">
      <formula>NOT(ISERROR(SEARCH("PARCIAL",R10)))</formula>
    </cfRule>
  </conditionalFormatting>
  <conditionalFormatting sqref="R10">
    <cfRule type="containsText" dxfId="21" priority="39" operator="containsText" text="N/A">
      <formula>NOT(ISERROR(SEARCH("N/A",R10)))</formula>
    </cfRule>
    <cfRule type="colorScale" priority="40">
      <colorScale>
        <cfvo type="min"/>
        <cfvo type="percentile" val="50"/>
        <cfvo type="max"/>
        <color rgb="FFF8696B"/>
        <color rgb="FFFFEB84"/>
        <color rgb="FF63BE7B"/>
      </colorScale>
    </cfRule>
    <cfRule type="containsText" dxfId="20" priority="41" operator="containsText" text="no">
      <formula>NOT(ISERROR(SEARCH("no",R10)))</formula>
    </cfRule>
    <cfRule type="containsText" dxfId="19" priority="42" operator="containsText" text="si">
      <formula>NOT(ISERROR(SEARCH("si",R10)))</formula>
    </cfRule>
    <cfRule type="containsText" priority="43" operator="containsText" text="OK">
      <formula>NOT(ISERROR(SEARCH("OK",R10)))</formula>
    </cfRule>
  </conditionalFormatting>
  <conditionalFormatting sqref="R11">
    <cfRule type="colorScale" priority="51">
      <colorScale>
        <cfvo type="min"/>
        <cfvo type="max"/>
        <color rgb="FFFF7128"/>
        <color rgb="FFFFEF9C"/>
      </colorScale>
    </cfRule>
    <cfRule type="containsText" dxfId="18" priority="52" operator="containsText" text="PARCIAL">
      <formula>NOT(ISERROR(SEARCH("PARCIAL",R11)))</formula>
    </cfRule>
  </conditionalFormatting>
  <conditionalFormatting sqref="R11">
    <cfRule type="containsText" dxfId="17" priority="53" operator="containsText" text="N/A">
      <formula>NOT(ISERROR(SEARCH("N/A",R11)))</formula>
    </cfRule>
    <cfRule type="colorScale" priority="54">
      <colorScale>
        <cfvo type="min"/>
        <cfvo type="percentile" val="50"/>
        <cfvo type="max"/>
        <color rgb="FFF8696B"/>
        <color rgb="FFFFEB84"/>
        <color rgb="FF63BE7B"/>
      </colorScale>
    </cfRule>
    <cfRule type="containsText" dxfId="16" priority="55" operator="containsText" text="no">
      <formula>NOT(ISERROR(SEARCH("no",R11)))</formula>
    </cfRule>
    <cfRule type="containsText" dxfId="15" priority="56" operator="containsText" text="si">
      <formula>NOT(ISERROR(SEARCH("si",R11)))</formula>
    </cfRule>
    <cfRule type="containsText" priority="57" operator="containsText" text="OK">
      <formula>NOT(ISERROR(SEARCH("OK",R11)))</formula>
    </cfRule>
  </conditionalFormatting>
  <conditionalFormatting sqref="R7:R8">
    <cfRule type="containsText" dxfId="14" priority="25" operator="containsText" text="sin vencer">
      <formula>NOT(ISERROR(SEARCH("sin vencer",R7)))</formula>
    </cfRule>
    <cfRule type="colorScale" priority="33">
      <colorScale>
        <cfvo type="min"/>
        <cfvo type="max"/>
        <color rgb="FF00B050"/>
        <color theme="0"/>
      </colorScale>
    </cfRule>
    <cfRule type="colorScale" priority="34">
      <colorScale>
        <cfvo type="min"/>
        <cfvo type="percentile" val="50"/>
        <cfvo type="max"/>
        <color rgb="FFF8696B"/>
        <color rgb="FFFFEB84"/>
        <color rgb="FF63BE7B"/>
      </colorScale>
    </cfRule>
    <cfRule type="colorScale" priority="35">
      <colorScale>
        <cfvo type="min"/>
        <cfvo type="max"/>
        <color rgb="FF00B050"/>
        <color theme="0"/>
      </colorScale>
    </cfRule>
    <cfRule type="colorScale" priority="36">
      <colorScale>
        <cfvo type="min"/>
        <cfvo type="max"/>
        <color rgb="FF00B050"/>
        <color rgb="FFFFEF9C"/>
      </colorScale>
    </cfRule>
  </conditionalFormatting>
  <conditionalFormatting sqref="R7:R8">
    <cfRule type="colorScale" priority="31">
      <colorScale>
        <cfvo type="min"/>
        <cfvo type="max"/>
        <color rgb="FFFF7128"/>
        <color rgb="FFFFEF9C"/>
      </colorScale>
    </cfRule>
    <cfRule type="containsText" dxfId="13" priority="32" operator="containsText" text="PARCIAL">
      <formula>NOT(ISERROR(SEARCH("PARCIAL",R7)))</formula>
    </cfRule>
  </conditionalFormatting>
  <conditionalFormatting sqref="R7:R8">
    <cfRule type="containsText" dxfId="12" priority="26" operator="containsText" text="N/A">
      <formula>NOT(ISERROR(SEARCH("N/A",R7)))</formula>
    </cfRule>
    <cfRule type="colorScale" priority="27">
      <colorScale>
        <cfvo type="min"/>
        <cfvo type="percentile" val="50"/>
        <cfvo type="max"/>
        <color rgb="FFF8696B"/>
        <color rgb="FFFFEB84"/>
        <color rgb="FF63BE7B"/>
      </colorScale>
    </cfRule>
    <cfRule type="containsText" dxfId="11" priority="28" operator="containsText" text="no">
      <formula>NOT(ISERROR(SEARCH("no",R7)))</formula>
    </cfRule>
    <cfRule type="containsText" dxfId="10" priority="29" operator="containsText" text="si">
      <formula>NOT(ISERROR(SEARCH("si",R7)))</formula>
    </cfRule>
    <cfRule type="containsText" priority="30" operator="containsText" text="OK">
      <formula>NOT(ISERROR(SEARCH("OK",R7)))</formula>
    </cfRule>
  </conditionalFormatting>
  <conditionalFormatting sqref="O17">
    <cfRule type="colorScale" priority="21">
      <colorScale>
        <cfvo type="min"/>
        <cfvo type="max"/>
        <color rgb="FF00B050"/>
        <color theme="0"/>
      </colorScale>
    </cfRule>
    <cfRule type="colorScale" priority="22">
      <colorScale>
        <cfvo type="min"/>
        <cfvo type="percentile" val="50"/>
        <cfvo type="max"/>
        <color rgb="FFF8696B"/>
        <color rgb="FFFFEB84"/>
        <color rgb="FF63BE7B"/>
      </colorScale>
    </cfRule>
    <cfRule type="colorScale" priority="23">
      <colorScale>
        <cfvo type="min"/>
        <cfvo type="max"/>
        <color rgb="FF00B050"/>
        <color theme="0"/>
      </colorScale>
    </cfRule>
    <cfRule type="colorScale" priority="24">
      <colorScale>
        <cfvo type="min"/>
        <cfvo type="max"/>
        <color rgb="FF00B050"/>
        <color rgb="FFFFEF9C"/>
      </colorScale>
    </cfRule>
  </conditionalFormatting>
  <conditionalFormatting sqref="O17">
    <cfRule type="colorScale" priority="19">
      <colorScale>
        <cfvo type="min"/>
        <cfvo type="max"/>
        <color rgb="FFFF7128"/>
        <color rgb="FFFFEF9C"/>
      </colorScale>
    </cfRule>
    <cfRule type="containsText" dxfId="9" priority="20" operator="containsText" text="PARCIAL">
      <formula>NOT(ISERROR(SEARCH("PARCIAL",O17)))</formula>
    </cfRule>
  </conditionalFormatting>
  <conditionalFormatting sqref="O17">
    <cfRule type="containsText" dxfId="8" priority="14" operator="containsText" text="N/A">
      <formula>NOT(ISERROR(SEARCH("N/A",O17)))</formula>
    </cfRule>
    <cfRule type="colorScale" priority="15">
      <colorScale>
        <cfvo type="min"/>
        <cfvo type="percentile" val="50"/>
        <cfvo type="max"/>
        <color rgb="FFF8696B"/>
        <color rgb="FFFFEB84"/>
        <color rgb="FF63BE7B"/>
      </colorScale>
    </cfRule>
    <cfRule type="containsText" dxfId="7" priority="16" operator="containsText" text="no">
      <formula>NOT(ISERROR(SEARCH("no",O17)))</formula>
    </cfRule>
    <cfRule type="containsText" dxfId="6" priority="17" operator="containsText" text="si">
      <formula>NOT(ISERROR(SEARCH("si",O17)))</formula>
    </cfRule>
    <cfRule type="containsText" priority="18" operator="containsText" text="OK">
      <formula>NOT(ISERROR(SEARCH("OK",O17)))</formula>
    </cfRule>
  </conditionalFormatting>
  <conditionalFormatting sqref="O17">
    <cfRule type="containsText" dxfId="5" priority="13" operator="containsText" text="sin vencer">
      <formula>NOT(ISERROR(SEARCH("sin vencer",O17)))</formula>
    </cfRule>
  </conditionalFormatting>
  <conditionalFormatting sqref="O18:O19">
    <cfRule type="colorScale" priority="9">
      <colorScale>
        <cfvo type="min"/>
        <cfvo type="max"/>
        <color rgb="FF00B050"/>
        <color theme="0"/>
      </colorScale>
    </cfRule>
    <cfRule type="colorScale" priority="10">
      <colorScale>
        <cfvo type="min"/>
        <cfvo type="percentile" val="50"/>
        <cfvo type="max"/>
        <color rgb="FFF8696B"/>
        <color rgb="FFFFEB84"/>
        <color rgb="FF63BE7B"/>
      </colorScale>
    </cfRule>
    <cfRule type="colorScale" priority="11">
      <colorScale>
        <cfvo type="min"/>
        <cfvo type="max"/>
        <color rgb="FF00B050"/>
        <color theme="0"/>
      </colorScale>
    </cfRule>
    <cfRule type="colorScale" priority="12">
      <colorScale>
        <cfvo type="min"/>
        <cfvo type="max"/>
        <color rgb="FF00B050"/>
        <color rgb="FFFFEF9C"/>
      </colorScale>
    </cfRule>
  </conditionalFormatting>
  <conditionalFormatting sqref="O18:O19">
    <cfRule type="colorScale" priority="7">
      <colorScale>
        <cfvo type="min"/>
        <cfvo type="max"/>
        <color rgb="FFFF7128"/>
        <color rgb="FFFFEF9C"/>
      </colorScale>
    </cfRule>
    <cfRule type="containsText" dxfId="4" priority="8" operator="containsText" text="PARCIAL">
      <formula>NOT(ISERROR(SEARCH("PARCIAL",O18)))</formula>
    </cfRule>
  </conditionalFormatting>
  <conditionalFormatting sqref="O18:O19">
    <cfRule type="containsText" dxfId="3" priority="2" operator="containsText" text="N/A">
      <formula>NOT(ISERROR(SEARCH("N/A",O18)))</formula>
    </cfRule>
    <cfRule type="colorScale" priority="3">
      <colorScale>
        <cfvo type="min"/>
        <cfvo type="percentile" val="50"/>
        <cfvo type="max"/>
        <color rgb="FFF8696B"/>
        <color rgb="FFFFEB84"/>
        <color rgb="FF63BE7B"/>
      </colorScale>
    </cfRule>
    <cfRule type="containsText" dxfId="2" priority="4" operator="containsText" text="no">
      <formula>NOT(ISERROR(SEARCH("no",O18)))</formula>
    </cfRule>
    <cfRule type="containsText" dxfId="1" priority="5" operator="containsText" text="si">
      <formula>NOT(ISERROR(SEARCH("si",O18)))</formula>
    </cfRule>
    <cfRule type="containsText" priority="6" operator="containsText" text="OK">
      <formula>NOT(ISERROR(SEARCH("OK",O18)))</formula>
    </cfRule>
  </conditionalFormatting>
  <conditionalFormatting sqref="O18:O19">
    <cfRule type="containsText" dxfId="0" priority="1" operator="containsText" text="sin vencer">
      <formula>NOT(ISERROR(SEARCH("sin vencer",O18)))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Deisy Hernandez Sotto - GIT Control Interno</dc:creator>
  <cp:lastModifiedBy>Deisy Hernandez Sotto - GIT Control Interno</cp:lastModifiedBy>
  <dcterms:created xsi:type="dcterms:W3CDTF">2020-09-15T12:02:30Z</dcterms:created>
  <dcterms:modified xsi:type="dcterms:W3CDTF">2020-09-15T12:06:32Z</dcterms:modified>
</cp:coreProperties>
</file>