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autoCompressPictures="0" defaultThemeVersion="124226"/>
  <mc:AlternateContent xmlns:mc="http://schemas.openxmlformats.org/markup-compatibility/2006">
    <mc:Choice Requires="x15">
      <x15ac:absPath xmlns:x15ac="http://schemas.microsoft.com/office/spreadsheetml/2010/11/ac" url="C:\Users\fhrov\OneDrive\Escritorio\CONTADURIA GN 2022\10. OCTUBRE\"/>
    </mc:Choice>
  </mc:AlternateContent>
  <xr:revisionPtr revIDLastSave="0" documentId="13_ncr:1_{7B399CE1-0089-438D-BC35-C737212F24D8}" xr6:coauthVersionLast="47" xr6:coauthVersionMax="47" xr10:uidLastSave="{00000000-0000-0000-0000-000000000000}"/>
  <bookViews>
    <workbookView xWindow="-120" yWindow="-120" windowWidth="20730" windowHeight="11160" firstSheet="3" activeTab="6" xr2:uid="{00000000-000D-0000-FFFF-FFFF00000000}"/>
  </bookViews>
  <sheets>
    <sheet name="PISO 15" sheetId="32" r:id="rId1"/>
    <sheet name="MISIÓN" sheetId="26" r:id="rId2"/>
    <sheet name="TERCEROS" sheetId="27" r:id="rId3"/>
    <sheet name="CONDUCTORES (MENSAJEROS Y VEH)." sheetId="33" r:id="rId4"/>
    <sheet name="VISITANTES" sheetId="21" r:id="rId5"/>
    <sheet name="ZONAS COMUNES" sheetId="25" r:id="rId6"/>
    <sheet name="CAMBIOS" sheetId="5" r:id="rId7"/>
  </sheets>
  <definedNames>
    <definedName name="_xlnm._FilterDatabase" localSheetId="0" hidden="1">'PISO 15'!$G$7:$L$60</definedName>
    <definedName name="_xlnm.Print_Area" localSheetId="6">CAMBIOS!$F$2:$L$14</definedName>
    <definedName name="_xlnm.Print_Area" localSheetId="3">'CONDUCTORES (MENSAJEROS Y VEH).'!$B$1:$AJ$13</definedName>
    <definedName name="_xlnm.Print_Area" localSheetId="1">MISIÓN!$B$1:$AJ$25</definedName>
    <definedName name="_xlnm.Print_Area" localSheetId="0">'PISO 15'!$B$2:$AJ$61</definedName>
    <definedName name="_xlnm.Print_Area" localSheetId="2">TERCEROS!$B$1:$AJ$15</definedName>
    <definedName name="_xlnm.Print_Area" localSheetId="4">VISITANTES!$B$1:$AI$15</definedName>
    <definedName name="_xlnm.Print_Area" localSheetId="5">'ZONAS COMUNES'!$B$2:$AJ$13</definedName>
    <definedName name="_xlnm.Print_Titles" localSheetId="0">'PISO 15'!$1:$7</definedName>
    <definedName name="_xlnm.Print_Titles" localSheetId="5">'ZONAS COMUNES'!$3:$7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8" i="33" l="1"/>
  <c r="AC8" i="33"/>
  <c r="AF8" i="33" s="1"/>
  <c r="O8" i="33"/>
  <c r="P8" i="33" s="1"/>
  <c r="AD56" i="32"/>
  <c r="AC56" i="32"/>
  <c r="AF56" i="32" s="1"/>
  <c r="R56" i="32"/>
  <c r="T56" i="32" s="1"/>
  <c r="P56" i="32"/>
  <c r="O56" i="32"/>
  <c r="AC44" i="32"/>
  <c r="AF44" i="32" s="1"/>
  <c r="AH44" i="32" s="1"/>
  <c r="R44" i="32"/>
  <c r="T44" i="32" s="1"/>
  <c r="O44" i="32"/>
  <c r="P44" i="32" s="1"/>
  <c r="AC34" i="32"/>
  <c r="AF34" i="32" s="1"/>
  <c r="R34" i="32"/>
  <c r="T34" i="32" s="1"/>
  <c r="O34" i="32"/>
  <c r="P34" i="32" s="1"/>
  <c r="AC33" i="32"/>
  <c r="AF33" i="32" s="1"/>
  <c r="R33" i="32"/>
  <c r="T33" i="32" s="1"/>
  <c r="O33" i="32"/>
  <c r="P33" i="32" s="1"/>
  <c r="AC27" i="32"/>
  <c r="AF27" i="32" s="1"/>
  <c r="O27" i="32"/>
  <c r="P27" i="32" s="1"/>
  <c r="AF11" i="33"/>
  <c r="AH11" i="33" s="1"/>
  <c r="AC11" i="33"/>
  <c r="AD11" i="33" s="1"/>
  <c r="R11" i="33"/>
  <c r="T11" i="33" s="1"/>
  <c r="P11" i="33"/>
  <c r="O11" i="33"/>
  <c r="O7" i="33"/>
  <c r="R7" i="33" s="1"/>
  <c r="T7" i="33" s="1"/>
  <c r="O9" i="33"/>
  <c r="P9" i="33" s="1"/>
  <c r="AB13" i="33"/>
  <c r="AC13" i="33" s="1"/>
  <c r="O13" i="33"/>
  <c r="R13" i="33" s="1"/>
  <c r="AC12" i="33"/>
  <c r="AD12" i="33" s="1"/>
  <c r="O12" i="33"/>
  <c r="P12" i="33" s="1"/>
  <c r="AC10" i="33"/>
  <c r="AF10" i="33" s="1"/>
  <c r="O10" i="33"/>
  <c r="R10" i="33" s="1"/>
  <c r="AC9" i="33"/>
  <c r="AD9" i="33" s="1"/>
  <c r="AC7" i="33"/>
  <c r="AF7" i="33" s="1"/>
  <c r="O14" i="27"/>
  <c r="R14" i="27" s="1"/>
  <c r="AB14" i="27"/>
  <c r="AC14" i="27" s="1"/>
  <c r="AF14" i="27" s="1"/>
  <c r="AB18" i="26"/>
  <c r="AC18" i="26" s="1"/>
  <c r="R18" i="26"/>
  <c r="AB19" i="26"/>
  <c r="AC19" i="26" s="1"/>
  <c r="O19" i="26"/>
  <c r="R19" i="26" s="1"/>
  <c r="AB22" i="26"/>
  <c r="AC22" i="26" s="1"/>
  <c r="O22" i="26"/>
  <c r="R22" i="26" s="1"/>
  <c r="AB20" i="26"/>
  <c r="AC20" i="26" s="1"/>
  <c r="O20" i="26"/>
  <c r="P20" i="26" s="1"/>
  <c r="AB17" i="26"/>
  <c r="AC17" i="26" s="1"/>
  <c r="O17" i="26"/>
  <c r="P17" i="26" s="1"/>
  <c r="AB21" i="26"/>
  <c r="AC21" i="26" s="1"/>
  <c r="AF21" i="26" s="1"/>
  <c r="O21" i="26"/>
  <c r="P21" i="26" s="1"/>
  <c r="R8" i="33" l="1"/>
  <c r="T8" i="33" s="1"/>
  <c r="AH8" i="33"/>
  <c r="AG8" i="33"/>
  <c r="AH56" i="32"/>
  <c r="AG56" i="32"/>
  <c r="S56" i="32"/>
  <c r="AD34" i="32"/>
  <c r="AD44" i="32"/>
  <c r="S44" i="32"/>
  <c r="AG44" i="32"/>
  <c r="AH34" i="32"/>
  <c r="AG34" i="32"/>
  <c r="S34" i="32"/>
  <c r="AD33" i="32"/>
  <c r="AH33" i="32"/>
  <c r="AG33" i="32"/>
  <c r="S33" i="32"/>
  <c r="R27" i="32"/>
  <c r="T27" i="32" s="1"/>
  <c r="AD27" i="32"/>
  <c r="AH27" i="32"/>
  <c r="AG27" i="32"/>
  <c r="S27" i="32"/>
  <c r="S11" i="33"/>
  <c r="AG11" i="33"/>
  <c r="AF12" i="33"/>
  <c r="AH12" i="33" s="1"/>
  <c r="R9" i="33"/>
  <c r="T9" i="33" s="1"/>
  <c r="P7" i="33"/>
  <c r="AF9" i="33"/>
  <c r="AH9" i="33" s="1"/>
  <c r="R12" i="33"/>
  <c r="T12" i="33" s="1"/>
  <c r="S7" i="33"/>
  <c r="S9" i="33"/>
  <c r="AG7" i="33"/>
  <c r="AH7" i="33"/>
  <c r="S10" i="33"/>
  <c r="T10" i="33"/>
  <c r="T13" i="33"/>
  <c r="S13" i="33"/>
  <c r="AH10" i="33"/>
  <c r="AG10" i="33"/>
  <c r="AF13" i="33"/>
  <c r="AD13" i="33"/>
  <c r="AD7" i="33"/>
  <c r="P10" i="33"/>
  <c r="AD10" i="33"/>
  <c r="AG12" i="33"/>
  <c r="P13" i="33"/>
  <c r="S14" i="27"/>
  <c r="T14" i="27"/>
  <c r="P14" i="27"/>
  <c r="AH14" i="27"/>
  <c r="AG14" i="27"/>
  <c r="AD14" i="27"/>
  <c r="AF18" i="26"/>
  <c r="AD18" i="26"/>
  <c r="T18" i="26"/>
  <c r="S18" i="26"/>
  <c r="P18" i="26"/>
  <c r="AF19" i="26"/>
  <c r="AD19" i="26"/>
  <c r="T19" i="26"/>
  <c r="S19" i="26"/>
  <c r="P19" i="26"/>
  <c r="P22" i="26"/>
  <c r="AF22" i="26"/>
  <c r="AD22" i="26"/>
  <c r="T22" i="26"/>
  <c r="S22" i="26"/>
  <c r="AF20" i="26"/>
  <c r="AD20" i="26"/>
  <c r="R20" i="26"/>
  <c r="AF17" i="26"/>
  <c r="AD17" i="26"/>
  <c r="R17" i="26"/>
  <c r="R21" i="26"/>
  <c r="AH21" i="26"/>
  <c r="AG21" i="26"/>
  <c r="AD21" i="26"/>
  <c r="AB42" i="32"/>
  <c r="AC42" i="32" s="1"/>
  <c r="O42" i="32"/>
  <c r="R42" i="32" s="1"/>
  <c r="AB41" i="32"/>
  <c r="AC41" i="32" s="1"/>
  <c r="O41" i="32"/>
  <c r="R41" i="32" s="1"/>
  <c r="T41" i="32" s="1"/>
  <c r="AB32" i="32"/>
  <c r="AC32" i="32" s="1"/>
  <c r="O32" i="32"/>
  <c r="R32" i="32" s="1"/>
  <c r="AB40" i="32"/>
  <c r="AC40" i="32" s="1"/>
  <c r="O40" i="32"/>
  <c r="R40" i="32" s="1"/>
  <c r="T40" i="32" s="1"/>
  <c r="AB43" i="32"/>
  <c r="AC43" i="32" s="1"/>
  <c r="O43" i="32"/>
  <c r="R43" i="32" s="1"/>
  <c r="S8" i="33" l="1"/>
  <c r="AG9" i="33"/>
  <c r="S12" i="33"/>
  <c r="AH13" i="33"/>
  <c r="AG13" i="33"/>
  <c r="AH18" i="26"/>
  <c r="AG18" i="26"/>
  <c r="AH19" i="26"/>
  <c r="AG19" i="26"/>
  <c r="AH22" i="26"/>
  <c r="AG22" i="26"/>
  <c r="AH20" i="26"/>
  <c r="AG20" i="26"/>
  <c r="T20" i="26"/>
  <c r="S20" i="26"/>
  <c r="AH17" i="26"/>
  <c r="AG17" i="26"/>
  <c r="T17" i="26"/>
  <c r="S17" i="26"/>
  <c r="T21" i="26"/>
  <c r="S21" i="26"/>
  <c r="AF42" i="32"/>
  <c r="AD42" i="32"/>
  <c r="T42" i="32"/>
  <c r="S42" i="32"/>
  <c r="P42" i="32"/>
  <c r="P41" i="32"/>
  <c r="AF41" i="32"/>
  <c r="AD41" i="32"/>
  <c r="S41" i="32"/>
  <c r="P32" i="32"/>
  <c r="AD32" i="32"/>
  <c r="AF32" i="32"/>
  <c r="T32" i="32"/>
  <c r="S32" i="32"/>
  <c r="P40" i="32"/>
  <c r="AD40" i="32"/>
  <c r="AF40" i="32"/>
  <c r="S40" i="32"/>
  <c r="AF43" i="32"/>
  <c r="AD43" i="32"/>
  <c r="T43" i="32"/>
  <c r="S43" i="32"/>
  <c r="P43" i="32"/>
  <c r="O39" i="32"/>
  <c r="R39" i="32" s="1"/>
  <c r="AC45" i="32"/>
  <c r="AF45" i="32" s="1"/>
  <c r="O45" i="32"/>
  <c r="R45" i="32" s="1"/>
  <c r="T45" i="32" s="1"/>
  <c r="AB39" i="32"/>
  <c r="AC39" i="32" s="1"/>
  <c r="AC10" i="32"/>
  <c r="AF10" i="32" s="1"/>
  <c r="O10" i="32"/>
  <c r="R10" i="32" s="1"/>
  <c r="AG10" i="32" l="1"/>
  <c r="AH10" i="32"/>
  <c r="AH42" i="32"/>
  <c r="AG42" i="32"/>
  <c r="AH41" i="32"/>
  <c r="AG41" i="32"/>
  <c r="AH32" i="32"/>
  <c r="AG32" i="32"/>
  <c r="AH40" i="32"/>
  <c r="AG40" i="32"/>
  <c r="AD45" i="32"/>
  <c r="AH43" i="32"/>
  <c r="AG43" i="32"/>
  <c r="T39" i="32"/>
  <c r="S39" i="32"/>
  <c r="P39" i="32"/>
  <c r="P45" i="32"/>
  <c r="AF39" i="32"/>
  <c r="AD39" i="32"/>
  <c r="AH45" i="32"/>
  <c r="AG45" i="32"/>
  <c r="S45" i="32"/>
  <c r="AD10" i="32"/>
  <c r="T10" i="32"/>
  <c r="S10" i="32"/>
  <c r="P10" i="32"/>
  <c r="AG39" i="32" l="1"/>
  <c r="AH39" i="32"/>
  <c r="AB15" i="27" l="1"/>
  <c r="AC15" i="27" s="1"/>
  <c r="O15" i="27"/>
  <c r="R15" i="27" s="1"/>
  <c r="AC13" i="25"/>
  <c r="AF13" i="25" s="1"/>
  <c r="O13" i="25"/>
  <c r="P13" i="25" s="1"/>
  <c r="AC14" i="21"/>
  <c r="AF14" i="21" s="1"/>
  <c r="O14" i="21"/>
  <c r="P14" i="21" s="1"/>
  <c r="AC13" i="21"/>
  <c r="AF13" i="21" s="1"/>
  <c r="O13" i="21"/>
  <c r="P13" i="21" s="1"/>
  <c r="AC12" i="21"/>
  <c r="AF12" i="21" s="1"/>
  <c r="O12" i="21"/>
  <c r="P12" i="21" s="1"/>
  <c r="P15" i="27" l="1"/>
  <c r="AD13" i="21"/>
  <c r="T15" i="27"/>
  <c r="S15" i="27"/>
  <c r="AF15" i="27"/>
  <c r="AD15" i="27"/>
  <c r="AD13" i="25"/>
  <c r="AH13" i="25"/>
  <c r="AG13" i="25"/>
  <c r="R13" i="25"/>
  <c r="AD12" i="21"/>
  <c r="AD14" i="21"/>
  <c r="AH12" i="21"/>
  <c r="AG12" i="21"/>
  <c r="AH14" i="21"/>
  <c r="AG14" i="21"/>
  <c r="AH13" i="21"/>
  <c r="AG13" i="21"/>
  <c r="R12" i="21"/>
  <c r="R13" i="21"/>
  <c r="R14" i="21"/>
  <c r="AH15" i="27" l="1"/>
  <c r="AG15" i="27"/>
  <c r="S13" i="25"/>
  <c r="T13" i="25"/>
  <c r="S14" i="21"/>
  <c r="T14" i="21"/>
  <c r="S12" i="21"/>
  <c r="T12" i="21"/>
  <c r="S13" i="21"/>
  <c r="T13" i="21"/>
  <c r="AB24" i="26" l="1"/>
  <c r="AC24" i="26" s="1"/>
  <c r="O24" i="26"/>
  <c r="R24" i="26" s="1"/>
  <c r="AB23" i="26"/>
  <c r="AC23" i="26" s="1"/>
  <c r="AF23" i="26" s="1"/>
  <c r="O23" i="26"/>
  <c r="R23" i="26" s="1"/>
  <c r="AB16" i="26"/>
  <c r="AC16" i="26" s="1"/>
  <c r="O16" i="26"/>
  <c r="R16" i="26" s="1"/>
  <c r="AC15" i="26"/>
  <c r="AF15" i="26" s="1"/>
  <c r="O15" i="26"/>
  <c r="P15" i="26" s="1"/>
  <c r="AC30" i="32"/>
  <c r="AF30" i="32" s="1"/>
  <c r="O30" i="32"/>
  <c r="P30" i="32" s="1"/>
  <c r="P24" i="26" l="1"/>
  <c r="T24" i="26"/>
  <c r="S24" i="26"/>
  <c r="AF24" i="26"/>
  <c r="AD24" i="26"/>
  <c r="P16" i="26"/>
  <c r="S16" i="26"/>
  <c r="T16" i="26"/>
  <c r="AD16" i="26"/>
  <c r="AF16" i="26"/>
  <c r="T23" i="26"/>
  <c r="S23" i="26"/>
  <c r="AH23" i="26"/>
  <c r="AG23" i="26"/>
  <c r="P23" i="26"/>
  <c r="AD23" i="26"/>
  <c r="AD15" i="26"/>
  <c r="AH15" i="26"/>
  <c r="AG15" i="26"/>
  <c r="R15" i="26"/>
  <c r="T15" i="26" s="1"/>
  <c r="AD30" i="32"/>
  <c r="AH30" i="32"/>
  <c r="AG30" i="32"/>
  <c r="R30" i="32"/>
  <c r="AH24" i="26" l="1"/>
  <c r="AG24" i="26"/>
  <c r="AG16" i="26"/>
  <c r="AH16" i="26"/>
  <c r="S15" i="26"/>
  <c r="S30" i="32"/>
  <c r="T30" i="32"/>
  <c r="AC60" i="32" l="1"/>
  <c r="AF60" i="32" s="1"/>
  <c r="O60" i="32"/>
  <c r="P60" i="32" s="1"/>
  <c r="AC58" i="32"/>
  <c r="AF58" i="32" s="1"/>
  <c r="O58" i="32"/>
  <c r="P58" i="32" s="1"/>
  <c r="AC59" i="32"/>
  <c r="AF59" i="32" s="1"/>
  <c r="O59" i="32"/>
  <c r="P59" i="32" s="1"/>
  <c r="AC57" i="32"/>
  <c r="AD57" i="32" s="1"/>
  <c r="O57" i="32"/>
  <c r="R57" i="32" s="1"/>
  <c r="AB37" i="32"/>
  <c r="AC37" i="32" s="1"/>
  <c r="O37" i="32"/>
  <c r="R37" i="32" s="1"/>
  <c r="AC22" i="32"/>
  <c r="AF22" i="32" s="1"/>
  <c r="O22" i="32"/>
  <c r="P22" i="32" s="1"/>
  <c r="AC16" i="32"/>
  <c r="AF16" i="32" s="1"/>
  <c r="O16" i="32"/>
  <c r="P16" i="32" s="1"/>
  <c r="AB31" i="32"/>
  <c r="AC31" i="32" s="1"/>
  <c r="O31" i="32"/>
  <c r="R31" i="32" s="1"/>
  <c r="AD60" i="32" l="1"/>
  <c r="AH60" i="32"/>
  <c r="AG60" i="32"/>
  <c r="R60" i="32"/>
  <c r="P57" i="32"/>
  <c r="AD58" i="32"/>
  <c r="AH58" i="32"/>
  <c r="AG58" i="32"/>
  <c r="R58" i="32"/>
  <c r="AD16" i="32"/>
  <c r="P37" i="32"/>
  <c r="AD59" i="32"/>
  <c r="AH59" i="32"/>
  <c r="AG59" i="32"/>
  <c r="R59" i="32"/>
  <c r="T57" i="32"/>
  <c r="S57" i="32"/>
  <c r="AF57" i="32"/>
  <c r="T37" i="32"/>
  <c r="S37" i="32"/>
  <c r="AF37" i="32"/>
  <c r="AD37" i="32"/>
  <c r="P31" i="32"/>
  <c r="AD22" i="32"/>
  <c r="AH22" i="32"/>
  <c r="AG22" i="32"/>
  <c r="R22" i="32"/>
  <c r="AH16" i="32"/>
  <c r="AG16" i="32"/>
  <c r="R16" i="32"/>
  <c r="T31" i="32"/>
  <c r="S31" i="32"/>
  <c r="AF31" i="32"/>
  <c r="AD31" i="32"/>
  <c r="AB26" i="32"/>
  <c r="AC26" i="32" s="1"/>
  <c r="O26" i="32"/>
  <c r="R26" i="32" s="1"/>
  <c r="AB25" i="32"/>
  <c r="AC25" i="32" s="1"/>
  <c r="AD25" i="32" s="1"/>
  <c r="O25" i="32"/>
  <c r="P25" i="32" s="1"/>
  <c r="AB24" i="32"/>
  <c r="AC24" i="32" s="1"/>
  <c r="O24" i="32"/>
  <c r="R24" i="32" s="1"/>
  <c r="AB23" i="32"/>
  <c r="AC23" i="32" s="1"/>
  <c r="AD23" i="32" s="1"/>
  <c r="O23" i="32"/>
  <c r="P23" i="32" s="1"/>
  <c r="AB21" i="32"/>
  <c r="AC21" i="32" s="1"/>
  <c r="O21" i="32"/>
  <c r="R21" i="32" s="1"/>
  <c r="AB20" i="32"/>
  <c r="AC20" i="32" s="1"/>
  <c r="AD20" i="32" s="1"/>
  <c r="O20" i="32"/>
  <c r="P20" i="32" s="1"/>
  <c r="AB19" i="32"/>
  <c r="AC19" i="32" s="1"/>
  <c r="O19" i="32"/>
  <c r="R19" i="32" s="1"/>
  <c r="AB18" i="32"/>
  <c r="AC18" i="32" s="1"/>
  <c r="AD18" i="32" s="1"/>
  <c r="O18" i="32"/>
  <c r="P18" i="32" s="1"/>
  <c r="AC17" i="32"/>
  <c r="AF17" i="32" s="1"/>
  <c r="O17" i="32"/>
  <c r="R17" i="32" s="1"/>
  <c r="AB15" i="32"/>
  <c r="AC15" i="32" s="1"/>
  <c r="O15" i="32"/>
  <c r="R15" i="32" s="1"/>
  <c r="AB14" i="32"/>
  <c r="AC14" i="32" s="1"/>
  <c r="AD14" i="32" s="1"/>
  <c r="O14" i="32"/>
  <c r="P14" i="32" s="1"/>
  <c r="AB13" i="32"/>
  <c r="AC13" i="32" s="1"/>
  <c r="O13" i="32"/>
  <c r="R13" i="32" s="1"/>
  <c r="AB12" i="32"/>
  <c r="AC12" i="32" s="1"/>
  <c r="AD12" i="32" s="1"/>
  <c r="O12" i="32"/>
  <c r="P12" i="32" s="1"/>
  <c r="AC53" i="32"/>
  <c r="AF53" i="32" s="1"/>
  <c r="AH53" i="32" s="1"/>
  <c r="O53" i="32"/>
  <c r="P53" i="32" s="1"/>
  <c r="AC52" i="32"/>
  <c r="AF52" i="32" s="1"/>
  <c r="AH52" i="32" s="1"/>
  <c r="O52" i="32"/>
  <c r="P52" i="32" s="1"/>
  <c r="AC51" i="32"/>
  <c r="AF51" i="32" s="1"/>
  <c r="AH51" i="32" s="1"/>
  <c r="O51" i="32"/>
  <c r="P51" i="32" s="1"/>
  <c r="AB50" i="32"/>
  <c r="AC50" i="32" s="1"/>
  <c r="AF50" i="32" s="1"/>
  <c r="AH50" i="32" s="1"/>
  <c r="O50" i="32"/>
  <c r="R50" i="32" s="1"/>
  <c r="T50" i="32" s="1"/>
  <c r="AC49" i="32"/>
  <c r="AD49" i="32" s="1"/>
  <c r="O49" i="32"/>
  <c r="R49" i="32" s="1"/>
  <c r="T49" i="32" s="1"/>
  <c r="AC55" i="32"/>
  <c r="AD55" i="32" s="1"/>
  <c r="O55" i="32"/>
  <c r="R55" i="32" s="1"/>
  <c r="T55" i="32" s="1"/>
  <c r="AC54" i="32"/>
  <c r="AD54" i="32" s="1"/>
  <c r="O54" i="32"/>
  <c r="R54" i="32" s="1"/>
  <c r="T54" i="32" s="1"/>
  <c r="AC38" i="32"/>
  <c r="AD38" i="32" s="1"/>
  <c r="O38" i="32"/>
  <c r="R38" i="32" s="1"/>
  <c r="T38" i="32" s="1"/>
  <c r="AC36" i="32"/>
  <c r="AD36" i="32" s="1"/>
  <c r="O36" i="32"/>
  <c r="R36" i="32" s="1"/>
  <c r="T36" i="32" s="1"/>
  <c r="AC35" i="32"/>
  <c r="AD35" i="32" s="1"/>
  <c r="O35" i="32"/>
  <c r="R35" i="32" s="1"/>
  <c r="T35" i="32" s="1"/>
  <c r="AC29" i="32"/>
  <c r="AF29" i="32" s="1"/>
  <c r="O29" i="32"/>
  <c r="P29" i="32" s="1"/>
  <c r="AC28" i="32"/>
  <c r="AF28" i="32" s="1"/>
  <c r="O28" i="32"/>
  <c r="P28" i="32" s="1"/>
  <c r="AC48" i="32"/>
  <c r="AF48" i="32" s="1"/>
  <c r="O48" i="32"/>
  <c r="P48" i="32" s="1"/>
  <c r="AC47" i="32"/>
  <c r="AF47" i="32" s="1"/>
  <c r="O47" i="32"/>
  <c r="P47" i="32" s="1"/>
  <c r="AC46" i="32"/>
  <c r="AF46" i="32" s="1"/>
  <c r="O46" i="32"/>
  <c r="P46" i="32" s="1"/>
  <c r="AC11" i="32"/>
  <c r="O11" i="32"/>
  <c r="R11" i="32" s="1"/>
  <c r="AB9" i="32"/>
  <c r="AC9" i="32" s="1"/>
  <c r="AD9" i="32" s="1"/>
  <c r="O9" i="32"/>
  <c r="P9" i="32" s="1"/>
  <c r="S60" i="32" l="1"/>
  <c r="T60" i="32"/>
  <c r="S58" i="32"/>
  <c r="T58" i="32"/>
  <c r="AD52" i="32"/>
  <c r="P17" i="32"/>
  <c r="AD17" i="32"/>
  <c r="S59" i="32"/>
  <c r="T59" i="32"/>
  <c r="AG57" i="32"/>
  <c r="AH57" i="32"/>
  <c r="AH37" i="32"/>
  <c r="AG37" i="32"/>
  <c r="S22" i="32"/>
  <c r="T22" i="32"/>
  <c r="S16" i="32"/>
  <c r="T16" i="32"/>
  <c r="AD29" i="32"/>
  <c r="P11" i="32"/>
  <c r="AD47" i="32"/>
  <c r="P35" i="32"/>
  <c r="AF35" i="32"/>
  <c r="AG35" i="32" s="1"/>
  <c r="P36" i="32"/>
  <c r="AF36" i="32"/>
  <c r="AG36" i="32" s="1"/>
  <c r="P38" i="32"/>
  <c r="AF38" i="32"/>
  <c r="AG38" i="32" s="1"/>
  <c r="P54" i="32"/>
  <c r="AF54" i="32"/>
  <c r="AG54" i="32" s="1"/>
  <c r="P55" i="32"/>
  <c r="AF55" i="32"/>
  <c r="AG55" i="32" s="1"/>
  <c r="P49" i="32"/>
  <c r="AF49" i="32"/>
  <c r="AG49" i="32" s="1"/>
  <c r="P50" i="32"/>
  <c r="AD50" i="32"/>
  <c r="P13" i="32"/>
  <c r="P15" i="32"/>
  <c r="P19" i="32"/>
  <c r="P21" i="32"/>
  <c r="P24" i="32"/>
  <c r="P26" i="32"/>
  <c r="AH31" i="32"/>
  <c r="AG31" i="32"/>
  <c r="T24" i="32"/>
  <c r="S24" i="32"/>
  <c r="AF24" i="32"/>
  <c r="AD24" i="32"/>
  <c r="T26" i="32"/>
  <c r="S26" i="32"/>
  <c r="AF26" i="32"/>
  <c r="AD26" i="32"/>
  <c r="R23" i="32"/>
  <c r="AF23" i="32"/>
  <c r="R25" i="32"/>
  <c r="AF25" i="32"/>
  <c r="T19" i="32"/>
  <c r="S19" i="32"/>
  <c r="AF19" i="32"/>
  <c r="AD19" i="32"/>
  <c r="T21" i="32"/>
  <c r="S21" i="32"/>
  <c r="AF21" i="32"/>
  <c r="AD21" i="32"/>
  <c r="R18" i="32"/>
  <c r="AF18" i="32"/>
  <c r="R20" i="32"/>
  <c r="AF20" i="32"/>
  <c r="AH17" i="32"/>
  <c r="AG17" i="32"/>
  <c r="T17" i="32"/>
  <c r="S17" i="32"/>
  <c r="T13" i="32"/>
  <c r="S13" i="32"/>
  <c r="AF13" i="32"/>
  <c r="AD13" i="32"/>
  <c r="T15" i="32"/>
  <c r="S15" i="32"/>
  <c r="AF15" i="32"/>
  <c r="AD15" i="32"/>
  <c r="R12" i="32"/>
  <c r="AF12" i="32"/>
  <c r="R14" i="32"/>
  <c r="AF14" i="32"/>
  <c r="AD51" i="32"/>
  <c r="AD53" i="32"/>
  <c r="AD46" i="32"/>
  <c r="AD48" i="32"/>
  <c r="AD28" i="32"/>
  <c r="T11" i="32"/>
  <c r="S11" i="32"/>
  <c r="AF11" i="32"/>
  <c r="AD11" i="32"/>
  <c r="AH46" i="32"/>
  <c r="AG46" i="32"/>
  <c r="AH48" i="32"/>
  <c r="AG48" i="32"/>
  <c r="AH28" i="32"/>
  <c r="AG28" i="32"/>
  <c r="AH47" i="32"/>
  <c r="AG47" i="32"/>
  <c r="AH29" i="32"/>
  <c r="AG29" i="32"/>
  <c r="R9" i="32"/>
  <c r="AF9" i="32"/>
  <c r="R46" i="32"/>
  <c r="R47" i="32"/>
  <c r="R48" i="32"/>
  <c r="R28" i="32"/>
  <c r="R29" i="32"/>
  <c r="S35" i="32"/>
  <c r="S36" i="32"/>
  <c r="S38" i="32"/>
  <c r="S54" i="32"/>
  <c r="S55" i="32"/>
  <c r="S49" i="32"/>
  <c r="S50" i="32"/>
  <c r="AG50" i="32"/>
  <c r="R51" i="32"/>
  <c r="AG51" i="32"/>
  <c r="R52" i="32"/>
  <c r="AG52" i="32"/>
  <c r="R53" i="32"/>
  <c r="AG53" i="32"/>
  <c r="AH35" i="32" l="1"/>
  <c r="AH55" i="32"/>
  <c r="AH38" i="32"/>
  <c r="AH49" i="32"/>
  <c r="AH54" i="32"/>
  <c r="AH36" i="32"/>
  <c r="AG25" i="32"/>
  <c r="AH25" i="32"/>
  <c r="AG23" i="32"/>
  <c r="AH23" i="32"/>
  <c r="S25" i="32"/>
  <c r="T25" i="32"/>
  <c r="S23" i="32"/>
  <c r="T23" i="32"/>
  <c r="AH26" i="32"/>
  <c r="AG26" i="32"/>
  <c r="AH24" i="32"/>
  <c r="AG24" i="32"/>
  <c r="AG20" i="32"/>
  <c r="AH20" i="32"/>
  <c r="AG18" i="32"/>
  <c r="AH18" i="32"/>
  <c r="S20" i="32"/>
  <c r="T20" i="32"/>
  <c r="S18" i="32"/>
  <c r="T18" i="32"/>
  <c r="AH21" i="32"/>
  <c r="AG21" i="32"/>
  <c r="AH19" i="32"/>
  <c r="AG19" i="32"/>
  <c r="AG14" i="32"/>
  <c r="AH14" i="32"/>
  <c r="AG12" i="32"/>
  <c r="AH12" i="32"/>
  <c r="S14" i="32"/>
  <c r="T14" i="32"/>
  <c r="S12" i="32"/>
  <c r="T12" i="32"/>
  <c r="AH15" i="32"/>
  <c r="AG15" i="32"/>
  <c r="AH13" i="32"/>
  <c r="AG13" i="32"/>
  <c r="S29" i="32"/>
  <c r="T29" i="32"/>
  <c r="AG9" i="32"/>
  <c r="AH9" i="32"/>
  <c r="S47" i="32"/>
  <c r="T47" i="32"/>
  <c r="S53" i="32"/>
  <c r="T53" i="32"/>
  <c r="S52" i="32"/>
  <c r="T52" i="32"/>
  <c r="S51" i="32"/>
  <c r="T51" i="32"/>
  <c r="S28" i="32"/>
  <c r="T28" i="32"/>
  <c r="S48" i="32"/>
  <c r="T48" i="32"/>
  <c r="S46" i="32"/>
  <c r="T46" i="32"/>
  <c r="S9" i="32"/>
  <c r="T9" i="32"/>
  <c r="AH11" i="32"/>
  <c r="AG11" i="32"/>
  <c r="O8" i="27" l="1"/>
  <c r="P8" i="27" s="1"/>
  <c r="AC12" i="27" l="1"/>
  <c r="AF12" i="27" s="1"/>
  <c r="O12" i="27"/>
  <c r="P12" i="27" l="1"/>
  <c r="R12" i="27"/>
  <c r="T12" i="27" s="1"/>
  <c r="AD12" i="27"/>
  <c r="AH12" i="27"/>
  <c r="AG12" i="27"/>
  <c r="S12" i="27" l="1"/>
  <c r="AC10" i="27" l="1"/>
  <c r="AD10" i="27" s="1"/>
  <c r="O10" i="27"/>
  <c r="P10" i="27" l="1"/>
  <c r="R10" i="27"/>
  <c r="T10" i="27" s="1"/>
  <c r="AF10" i="27"/>
  <c r="AC14" i="26"/>
  <c r="AF14" i="26" s="1"/>
  <c r="O14" i="26"/>
  <c r="R14" i="26" s="1"/>
  <c r="AC13" i="26"/>
  <c r="AD13" i="26" s="1"/>
  <c r="O13" i="26"/>
  <c r="P13" i="26" s="1"/>
  <c r="AC12" i="26"/>
  <c r="AF12" i="26" s="1"/>
  <c r="O12" i="26"/>
  <c r="P12" i="26" s="1"/>
  <c r="AC11" i="26"/>
  <c r="AF11" i="26" s="1"/>
  <c r="AH11" i="26" s="1"/>
  <c r="O11" i="26"/>
  <c r="P11" i="26" s="1"/>
  <c r="AC13" i="27"/>
  <c r="AD13" i="27" s="1"/>
  <c r="O13" i="27"/>
  <c r="R13" i="27" s="1"/>
  <c r="T13" i="27" s="1"/>
  <c r="AC11" i="27"/>
  <c r="AD11" i="27" s="1"/>
  <c r="O11" i="27"/>
  <c r="R11" i="27" s="1"/>
  <c r="T11" i="27" s="1"/>
  <c r="AC9" i="27"/>
  <c r="AD9" i="27" s="1"/>
  <c r="O9" i="27"/>
  <c r="R9" i="27" s="1"/>
  <c r="T9" i="27" s="1"/>
  <c r="AC8" i="27"/>
  <c r="AD8" i="27" s="1"/>
  <c r="AC7" i="27"/>
  <c r="AF7" i="27" s="1"/>
  <c r="AH7" i="27" s="1"/>
  <c r="O7" i="27"/>
  <c r="AC10" i="26"/>
  <c r="AF10" i="26" s="1"/>
  <c r="AC9" i="26"/>
  <c r="AD9" i="26" s="1"/>
  <c r="AC8" i="26"/>
  <c r="AF8" i="26" s="1"/>
  <c r="AC7" i="26"/>
  <c r="AF7" i="26" s="1"/>
  <c r="O10" i="26"/>
  <c r="R10" i="26" s="1"/>
  <c r="O9" i="26"/>
  <c r="P9" i="26" s="1"/>
  <c r="O8" i="26"/>
  <c r="R8" i="26" s="1"/>
  <c r="O7" i="26"/>
  <c r="P7" i="26" s="1"/>
  <c r="P7" i="27" l="1"/>
  <c r="R7" i="27"/>
  <c r="P14" i="26"/>
  <c r="P11" i="27"/>
  <c r="S10" i="27"/>
  <c r="R11" i="26"/>
  <c r="S11" i="26" s="1"/>
  <c r="AG10" i="27"/>
  <c r="AH10" i="27"/>
  <c r="P13" i="27"/>
  <c r="P9" i="27"/>
  <c r="R8" i="27"/>
  <c r="T8" i="27" s="1"/>
  <c r="AD11" i="26"/>
  <c r="AF13" i="26"/>
  <c r="AH13" i="26" s="1"/>
  <c r="R7" i="26"/>
  <c r="S7" i="26" s="1"/>
  <c r="R13" i="26"/>
  <c r="S13" i="26" s="1"/>
  <c r="T14" i="26"/>
  <c r="S14" i="26"/>
  <c r="AH12" i="26"/>
  <c r="AG12" i="26"/>
  <c r="AH14" i="26"/>
  <c r="AG14" i="26"/>
  <c r="AG11" i="26"/>
  <c r="R12" i="26"/>
  <c r="AD12" i="26"/>
  <c r="AD14" i="26"/>
  <c r="AH8" i="26"/>
  <c r="AG8" i="26"/>
  <c r="AD8" i="26"/>
  <c r="AF9" i="26"/>
  <c r="AH9" i="26" s="1"/>
  <c r="AD7" i="27"/>
  <c r="AF13" i="27"/>
  <c r="AH13" i="27" s="1"/>
  <c r="AF11" i="27"/>
  <c r="AH11" i="27" s="1"/>
  <c r="AG7" i="27"/>
  <c r="AF8" i="27"/>
  <c r="AF9" i="27"/>
  <c r="AD10" i="26"/>
  <c r="AH10" i="26"/>
  <c r="AG10" i="26"/>
  <c r="AG7" i="26"/>
  <c r="AH7" i="26"/>
  <c r="AD7" i="26"/>
  <c r="T8" i="26"/>
  <c r="S8" i="26"/>
  <c r="T10" i="26"/>
  <c r="S10" i="26"/>
  <c r="T7" i="26"/>
  <c r="R9" i="26"/>
  <c r="P10" i="26"/>
  <c r="P8" i="26"/>
  <c r="AC12" i="25"/>
  <c r="AF12" i="25" s="1"/>
  <c r="O12" i="25"/>
  <c r="P12" i="25" l="1"/>
  <c r="R12" i="25"/>
  <c r="AG13" i="26"/>
  <c r="T11" i="26"/>
  <c r="S11" i="27"/>
  <c r="S9" i="27"/>
  <c r="S7" i="27"/>
  <c r="T7" i="27"/>
  <c r="S8" i="27"/>
  <c r="AG11" i="27"/>
  <c r="T13" i="26"/>
  <c r="S12" i="26"/>
  <c r="T12" i="26"/>
  <c r="AG9" i="26"/>
  <c r="AG13" i="27"/>
  <c r="S13" i="27"/>
  <c r="AH9" i="27"/>
  <c r="AG9" i="27"/>
  <c r="AG8" i="27"/>
  <c r="AH8" i="27"/>
  <c r="T9" i="26"/>
  <c r="S9" i="26"/>
  <c r="AH12" i="25"/>
  <c r="AG12" i="25"/>
  <c r="AD12" i="25"/>
  <c r="T12" i="25"/>
  <c r="S12" i="25" l="1"/>
  <c r="O7" i="21" l="1"/>
  <c r="AB9" i="25" l="1"/>
  <c r="AC9" i="25" s="1"/>
  <c r="O9" i="25"/>
  <c r="AB11" i="25"/>
  <c r="AC11" i="25" s="1"/>
  <c r="O11" i="25"/>
  <c r="R11" i="25" s="1"/>
  <c r="AB10" i="25"/>
  <c r="AC10" i="25" s="1"/>
  <c r="O10" i="25"/>
  <c r="R10" i="25" s="1"/>
  <c r="AB8" i="25"/>
  <c r="AC8" i="25" s="1"/>
  <c r="O8" i="25"/>
  <c r="P8" i="25" s="1"/>
  <c r="R9" i="25" l="1"/>
  <c r="T9" i="25" s="1"/>
  <c r="P9" i="25"/>
  <c r="AF9" i="25"/>
  <c r="AD9" i="25"/>
  <c r="S9" i="25"/>
  <c r="R8" i="25"/>
  <c r="T8" i="25" s="1"/>
  <c r="AF8" i="25"/>
  <c r="AG8" i="25" s="1"/>
  <c r="AD8" i="25"/>
  <c r="T10" i="25"/>
  <c r="S10" i="25"/>
  <c r="T11" i="25"/>
  <c r="S11" i="25"/>
  <c r="AD10" i="25"/>
  <c r="AF10" i="25"/>
  <c r="AF11" i="25"/>
  <c r="AD11" i="25"/>
  <c r="P10" i="25"/>
  <c r="P11" i="25"/>
  <c r="S8" i="25" l="1"/>
  <c r="AH9" i="25"/>
  <c r="AG9" i="25"/>
  <c r="AH11" i="25"/>
  <c r="AG11" i="25"/>
  <c r="AH10" i="25"/>
  <c r="AG10" i="25"/>
  <c r="AH8" i="25"/>
  <c r="AB7" i="21" l="1"/>
  <c r="AC7" i="21" s="1"/>
  <c r="R7" i="21"/>
  <c r="AC11" i="21"/>
  <c r="AD11" i="21" s="1"/>
  <c r="O11" i="21"/>
  <c r="R11" i="21" s="1"/>
  <c r="AB10" i="21"/>
  <c r="AC10" i="21" s="1"/>
  <c r="AF10" i="21" s="1"/>
  <c r="O10" i="21"/>
  <c r="P10" i="21" s="1"/>
  <c r="AB9" i="21"/>
  <c r="AC9" i="21" s="1"/>
  <c r="O9" i="21"/>
  <c r="R9" i="21" s="1"/>
  <c r="AB8" i="21"/>
  <c r="AC8" i="21" s="1"/>
  <c r="AD8" i="21" s="1"/>
  <c r="O8" i="21"/>
  <c r="R8" i="21" s="1"/>
  <c r="P7" i="21" l="1"/>
  <c r="AF7" i="21"/>
  <c r="AD7" i="21"/>
  <c r="T7" i="21"/>
  <c r="S7" i="21"/>
  <c r="T11" i="21"/>
  <c r="S11" i="21"/>
  <c r="AD9" i="21"/>
  <c r="AF9" i="21"/>
  <c r="AH9" i="21" s="1"/>
  <c r="AF8" i="21"/>
  <c r="AH8" i="21" s="1"/>
  <c r="R10" i="21"/>
  <c r="T10" i="21" s="1"/>
  <c r="P11" i="21"/>
  <c r="AF11" i="21"/>
  <c r="AH11" i="21" s="1"/>
  <c r="S9" i="21"/>
  <c r="T9" i="21"/>
  <c r="S8" i="21"/>
  <c r="T8" i="21"/>
  <c r="AG10" i="21"/>
  <c r="AH10" i="21"/>
  <c r="P8" i="21"/>
  <c r="P9" i="21"/>
  <c r="AD10" i="21"/>
  <c r="AH7" i="21" l="1"/>
  <c r="AG7" i="21"/>
  <c r="AG9" i="21"/>
  <c r="S10" i="21"/>
  <c r="AG8" i="21"/>
  <c r="AG11" i="21"/>
</calcChain>
</file>

<file path=xl/sharedStrings.xml><?xml version="1.0" encoding="utf-8"?>
<sst xmlns="http://schemas.openxmlformats.org/spreadsheetml/2006/main" count="1658" uniqueCount="541">
  <si>
    <t>Descripción</t>
  </si>
  <si>
    <t>Clasificación</t>
  </si>
  <si>
    <t>Fuente</t>
  </si>
  <si>
    <t>Medio</t>
  </si>
  <si>
    <t>Individuo</t>
  </si>
  <si>
    <t>Nivel de Deficiencia</t>
  </si>
  <si>
    <t>Nivel de Exposición</t>
  </si>
  <si>
    <t>Interpretación del Nivel de Probabilidad</t>
  </si>
  <si>
    <t>Nivel de Consecuencia</t>
  </si>
  <si>
    <t>Nivel de Riesgo (NR) o Intervención</t>
  </si>
  <si>
    <t>Interpretación del NR</t>
  </si>
  <si>
    <t>Valoración del Riesgo</t>
  </si>
  <si>
    <t>Aceptabilidad del Riesgo</t>
  </si>
  <si>
    <t>Criterios para  Establecer Controles</t>
  </si>
  <si>
    <t>Numero de Expuestos</t>
  </si>
  <si>
    <t>Medidas de Intervención</t>
  </si>
  <si>
    <t xml:space="preserve">Eliminación </t>
  </si>
  <si>
    <t>Sustitución</t>
  </si>
  <si>
    <t>Controles de Ingeniería</t>
  </si>
  <si>
    <t>Controles Administrativos, Señalización, Advertencia</t>
  </si>
  <si>
    <t>Equipos / Elementos de Protección Personal</t>
  </si>
  <si>
    <t>Z o n a / L u g a r</t>
  </si>
  <si>
    <t>A c t i v i d a d e s</t>
  </si>
  <si>
    <t>P e l i g r o</t>
  </si>
  <si>
    <t>Controles Existentes</t>
  </si>
  <si>
    <t>Evaluación   de    Riesgos</t>
  </si>
  <si>
    <t>E f e c t o s  P o s i b l e s</t>
  </si>
  <si>
    <t>Ninguno</t>
  </si>
  <si>
    <t>Nivel de Probabilidad (NDxNE)</t>
  </si>
  <si>
    <t>SI</t>
  </si>
  <si>
    <t>NIVEL DE DEFICIENCIA</t>
  </si>
  <si>
    <t>Muy alto</t>
  </si>
  <si>
    <t>Alto</t>
  </si>
  <si>
    <t>Bajo</t>
  </si>
  <si>
    <t>NIVEL DE EXPOSICIÓN</t>
  </si>
  <si>
    <t>Frecuente</t>
  </si>
  <si>
    <t>Ocasional</t>
  </si>
  <si>
    <t>NIVEL DE CONSECUENCIA</t>
  </si>
  <si>
    <t>Mortal</t>
  </si>
  <si>
    <t>Muy grave</t>
  </si>
  <si>
    <t>Grave</t>
  </si>
  <si>
    <t>Leve</t>
  </si>
  <si>
    <t>Evaluación del riesgo residual</t>
  </si>
  <si>
    <t>OBSERVACIONES</t>
  </si>
  <si>
    <t>MATRIZ DE IDENTIFICACION  DE PELIGROS, VALORACION  DE RIESGOS Y DETERMINACION DE CONTROLES.</t>
  </si>
  <si>
    <t>1.1. Biológico: Virus</t>
  </si>
  <si>
    <t>1.2. Biológico: Bacterias</t>
  </si>
  <si>
    <t>1.3.Biológico:  Hongos</t>
  </si>
  <si>
    <t>1.4. Biológico: Ricketsias</t>
  </si>
  <si>
    <t>1.6. Biológico: Picaduras</t>
  </si>
  <si>
    <t>1.6. Biológico: Mordedura</t>
  </si>
  <si>
    <t>1.7. Biológico: Fluidos y Excrementos</t>
  </si>
  <si>
    <t>2.1. Físico: Ruido</t>
  </si>
  <si>
    <t>2.2. Físico: Iluminación</t>
  </si>
  <si>
    <t>2.3. Físico: Vibración</t>
  </si>
  <si>
    <t>2.4. Físico: Temperaturas</t>
  </si>
  <si>
    <t>2.5. Físico: Presión Atmosférica</t>
  </si>
  <si>
    <t>2.6. Físico: Radiaciones Ionizantes</t>
  </si>
  <si>
    <t>2.7. Físico: Radiaciones No Ionizantes</t>
  </si>
  <si>
    <t>4.1. Psicosocial: Gestión Organizacional</t>
  </si>
  <si>
    <t>4.4. Psicosocial: Condiciones de la tarea</t>
  </si>
  <si>
    <t>4.5. Psicosocial: Interfaeses tarea persona</t>
  </si>
  <si>
    <t>4.6. Psicosocial: Jornada de trabajo</t>
  </si>
  <si>
    <t>5.1. Biomecánico: Posturas</t>
  </si>
  <si>
    <t>5.2. Biomecánico: Movimientos repetitivos</t>
  </si>
  <si>
    <t>5.3. Biomecánico: Esfuerzo</t>
  </si>
  <si>
    <t>5.4. Biomecánico: Manipulación manual de cargas</t>
  </si>
  <si>
    <t>6.1. Condiciones de Seguridad: Mecánico</t>
  </si>
  <si>
    <t>6.2. Condiciones de Seguridad: Eléctrico</t>
  </si>
  <si>
    <t>6.3. Condiciones de Seguridad: Locativo</t>
  </si>
  <si>
    <t>6.4. Condiciones de Seguridad: Tecnológico</t>
  </si>
  <si>
    <t>6.5. Condiciones de Seguridad: Accidente de transito</t>
  </si>
  <si>
    <t>6.6. Condiciones de Seguridad: Público</t>
  </si>
  <si>
    <t>6.7. Condiciones de Seguridad: Trabajo en alturas</t>
  </si>
  <si>
    <t>6.8. Condiciones de Seguridad: Espacios confinados</t>
  </si>
  <si>
    <t>5.5. Factores Humanos</t>
  </si>
  <si>
    <t>Movimientos repetitivos por trabajo con video-terminales (uso de teclado) sin apoyo de los miembros superiores y muñeca.</t>
  </si>
  <si>
    <t>Proceso / Cargos</t>
  </si>
  <si>
    <t>Molestias visuales, destellos, insolación, etc.</t>
  </si>
  <si>
    <t>---</t>
  </si>
  <si>
    <t>Ninguna</t>
  </si>
  <si>
    <t>Si</t>
  </si>
  <si>
    <t>EPP</t>
  </si>
  <si>
    <t>Golpes, traumas</t>
  </si>
  <si>
    <t>Autocuidado</t>
  </si>
  <si>
    <t>Estrés</t>
  </si>
  <si>
    <t>Diagnostico de clima organizacional</t>
  </si>
  <si>
    <t>3. Químico:</t>
  </si>
  <si>
    <t>3.3 Químico: Fibras</t>
  </si>
  <si>
    <t>3.4. Químico: Gases y Vapores</t>
  </si>
  <si>
    <t>3.6. Químico: Material Particulado</t>
  </si>
  <si>
    <t>6. Condiciones de Seguridad</t>
  </si>
  <si>
    <t>4. Psicosocial</t>
  </si>
  <si>
    <t>2.Fisico</t>
  </si>
  <si>
    <t>1.Biologico</t>
  </si>
  <si>
    <t>Esporádica</t>
  </si>
  <si>
    <t>3.2 Químico: Polvos orgánicos, inorgánicos</t>
  </si>
  <si>
    <t>3.5. Químico: Humos metálicos, no metálicos</t>
  </si>
  <si>
    <t>4.2. Psicosocial: Características de la organización del trabajo</t>
  </si>
  <si>
    <t>4.3. Psicosocial: Características del grupo social de trabajo</t>
  </si>
  <si>
    <t>5. Biomecánicos</t>
  </si>
  <si>
    <t>7. Fenómenos Naturales</t>
  </si>
  <si>
    <t>7.1. Fenómenos naturales: Sismos</t>
  </si>
  <si>
    <t>7.2. Fenómenos naturales: Terremotos</t>
  </si>
  <si>
    <t>7.3. Fenómenos naturales: Vendaval</t>
  </si>
  <si>
    <t>7.4 Fenómenos naturales: Inundación</t>
  </si>
  <si>
    <t>7.5 Fenómenos naturales: Derrumbe</t>
  </si>
  <si>
    <t xml:space="preserve">7.6 Fenómenos naturales: Precipitaciones </t>
  </si>
  <si>
    <t>1.5. Biológico: Parásitos</t>
  </si>
  <si>
    <t>Continua</t>
  </si>
  <si>
    <t xml:space="preserve"> 3.1 Químico: Liquidos, nieblas, rocíos</t>
  </si>
  <si>
    <t>Estrés, daños fisicos y mentales, muerte.</t>
  </si>
  <si>
    <t>Tipo de Actividad
R u t i n a r i o ( Si / No)</t>
  </si>
  <si>
    <t>CONTROL DE CAMBIOS</t>
  </si>
  <si>
    <t>FECHA</t>
  </si>
  <si>
    <t>DESCRIPCIÓN DEL CAMBIO</t>
  </si>
  <si>
    <t>RESPONSABLE</t>
  </si>
  <si>
    <t xml:space="preserve">Cortinas que no permitan el acceso de radiación solar al ambiente de trabajo </t>
  </si>
  <si>
    <t>Altos niveles de concentración, demandas cualitativas de la labor.</t>
  </si>
  <si>
    <t>Actividades de Bienestar</t>
  </si>
  <si>
    <t>Adopción de posturas (Bípeda) desplazamiento por las diferentes areas de la Entidad.</t>
  </si>
  <si>
    <t>Fatiga Muscular</t>
  </si>
  <si>
    <t>Atentados terroristas.</t>
  </si>
  <si>
    <t>Personal de Vigilancia y Seguridad Fisica</t>
  </si>
  <si>
    <t>Procedimiento Operativo Normalizado.</t>
  </si>
  <si>
    <t>Uso no adecuado de mobiliario, posición sedente inadecuada en sillas de oficina.</t>
  </si>
  <si>
    <t>Entrega de comunicaciones y publicaciones</t>
  </si>
  <si>
    <t>Control en el equipo del Nivel de Ruido</t>
  </si>
  <si>
    <t>Pausas Activas</t>
  </si>
  <si>
    <t>Autocuidado;</t>
  </si>
  <si>
    <t>Equipos con limitador de ruido</t>
  </si>
  <si>
    <t>Comunicación e intercambio de información con grupo de trabajo diferente al Habitual</t>
  </si>
  <si>
    <t>Bienvenida y Saludo Ameno.</t>
  </si>
  <si>
    <t>Enfermedades Respiratorias</t>
  </si>
  <si>
    <t>Muerte</t>
  </si>
  <si>
    <t>Edificio Sismo resistente</t>
  </si>
  <si>
    <t>Inducción Protocolo de Emergencias</t>
  </si>
  <si>
    <t>Plan de Emergencias
Brigada de Emergencias</t>
  </si>
  <si>
    <t>Mobiliario y ambientes de Trabajo Saludables;
Pausas Activas</t>
  </si>
  <si>
    <t>No</t>
  </si>
  <si>
    <t>Movimiento telúrico</t>
  </si>
  <si>
    <t>Mecanismos de Autorreporte de Condiciones adversas de Seguridad y Salud.</t>
  </si>
  <si>
    <t>Campañas de Comunicación Asertiva con los visitantes.</t>
  </si>
  <si>
    <t>Golpes Contusiones</t>
  </si>
  <si>
    <t>Acceso Restringido</t>
  </si>
  <si>
    <t>Quemaduras</t>
  </si>
  <si>
    <t>Acopio de Residuos</t>
  </si>
  <si>
    <t>Presencia de Vectores Y roedores</t>
  </si>
  <si>
    <t>Intoxicaciones</t>
  </si>
  <si>
    <t>EJECUCIÓN DE LABORES DE ASEO Y CAFETERIA</t>
  </si>
  <si>
    <t>----------</t>
  </si>
  <si>
    <t>ACTIVIDADES DE MANTENIMIENTO LOCATIVO</t>
  </si>
  <si>
    <t>NO</t>
  </si>
  <si>
    <t>ACTIVIDADES DE CONTROL DE PLAGAS Y LAVADO Y DESINFECCIÓN DE TANQUES</t>
  </si>
  <si>
    <t>Intoxicaciones, muerte</t>
  </si>
  <si>
    <t>Superficies deslizantes por labores de limpieza</t>
  </si>
  <si>
    <t>Ambiente contaminado con plaguicidas</t>
  </si>
  <si>
    <t>Manejo de cargas, movimientos repetitivos</t>
  </si>
  <si>
    <t>Hernias, lesiones al sistema osteomuscular</t>
  </si>
  <si>
    <t>Uso y manejo de sustancias químicas</t>
  </si>
  <si>
    <t>Contacto dérmico, intoxicaciones</t>
  </si>
  <si>
    <t xml:space="preserve"> 3.1 Químico: Líquidos, nieblas, rocíos</t>
  </si>
  <si>
    <t>Contacto con productos químicos desinfectantes.</t>
  </si>
  <si>
    <t>Contaminación del suelo, intoxicación dérmica</t>
  </si>
  <si>
    <t>Caídas, golpes, traumas</t>
  </si>
  <si>
    <t>Uso de elementos de protección personal</t>
  </si>
  <si>
    <t>Uso de elementos de protección personal calzado antideslizante</t>
  </si>
  <si>
    <t>Criterios de Selección y seguimiento a proveedores y actividades tercerizadas.
Procedimiento de trabajo seguro para actividades de limpieza de instalaciones.
Señalización del área deslizante.
Inducción basica
Control Operacional HSE</t>
  </si>
  <si>
    <t>Actividad realizadas por terceros contratados por proveedor de servicios de arrendamiento.
Aplicar criterios de selección y seguimiento a proveedores, contratistas y actividades tercerizadas</t>
  </si>
  <si>
    <t>Actividad realizadas por terceros contratados por proveedor de servicios de aseo y cafetería.
Aplicar criterios de selección y seguimiento a proveedores, contratistas y actividades tercerizadas.</t>
  </si>
  <si>
    <t>Ajuste y dotación de persianas</t>
  </si>
  <si>
    <t>____</t>
  </si>
  <si>
    <t>Golpes en extremidades inferiores, electrocución</t>
  </si>
  <si>
    <t>__</t>
  </si>
  <si>
    <t>Síndromes dolorosos: STC, Tendinitis, etc.</t>
  </si>
  <si>
    <t>Pad mouse, teclado externo, etc.,.</t>
  </si>
  <si>
    <t>Equipos Informático de gran Volumen y UPS, en áreas administrativas</t>
  </si>
  <si>
    <t>Inducción Básica Visitantes en Recepción, escarapela, registros de visitantes</t>
  </si>
  <si>
    <t>Inducción básica visitantes, Plan de preparación y respuesta a emergencias</t>
  </si>
  <si>
    <t>Señalización de Áreas</t>
  </si>
  <si>
    <t>Movimiento y Transito de Personal y de Vehículos</t>
  </si>
  <si>
    <t>Planta Eléctrica y Subestación</t>
  </si>
  <si>
    <t>Ejecutar capacitación Posturas Higiénicas.</t>
  </si>
  <si>
    <t>Disminución de capacidad auditiva</t>
  </si>
  <si>
    <t>Lesiones, perdida de equipo y/o herramienta.</t>
  </si>
  <si>
    <t>Atracos, agresiones, atentados.</t>
  </si>
  <si>
    <t>Excesos de velocidad, Infracciones a normas por peatones , No estar atento a las condiciones del tránsito, Adelantamientos indebidos, fallas mecánicas.</t>
  </si>
  <si>
    <t>Estrés, Lesiones físicas, muerte.</t>
  </si>
  <si>
    <t xml:space="preserve">Mtto de Vehículos.
</t>
  </si>
  <si>
    <t>Mantenimiento preventivo, vehículo dotado de AIRBAGS, cinturones de seguridad.</t>
  </si>
  <si>
    <t>Uso obligatorio de Cinturón de seguridad</t>
  </si>
  <si>
    <t>Lesiones, perdida de documentos de la entidad y documentos personales</t>
  </si>
  <si>
    <t>Diagnostico de clima organizacional, Actividades de Bienestar</t>
  </si>
  <si>
    <t>Sensibilización riesgo publico, autocuidado.</t>
  </si>
  <si>
    <t>Actividades de sensibilización en seguridad vial, Autocuidado.</t>
  </si>
  <si>
    <t>Bandas antideslizantes, pasamanos continuos</t>
  </si>
  <si>
    <t>Condiciones limitadas para el acceso</t>
  </si>
  <si>
    <t>Emergencias por sismo</t>
  </si>
  <si>
    <t>UAE CONTADURIA GENERAL DE LA NACIÓN
TRABAJOS EN MISIÓN</t>
  </si>
  <si>
    <t>EXTERNAS</t>
  </si>
  <si>
    <t>BIENESTAR SOCIAL, ESTIMULOS Y CAPACITACIÓN</t>
  </si>
  <si>
    <t>ACTIVIDADES INCLUIDAS EN EL PLAN DE BIENESTAR Y EN EL PLAN INSTITUCIONAL DE CAPACITACIONES.</t>
  </si>
  <si>
    <t>Interactuar con partes interesadas en mesas de trabajo, capacitación en materia de normalización e investigación , consolidación y centralización CONTABLE</t>
  </si>
  <si>
    <t>Seguimiento a Cronograma de actividades PVE Psicosocial
Sensibilización en SIGI Necesidad de reporte de COMISIONES.</t>
  </si>
  <si>
    <t>Desarrollo de actividades deportivas o de bienestar en representación o por solicitud de la CGN.</t>
  </si>
  <si>
    <t>Uso de escenarios adecuados</t>
  </si>
  <si>
    <t>Divulgación peligros y controles previo al desarrollo de la actividad.
Verificación de Condiciones Minimas del escenario
Verificación de Plan de preparación y respuesta a emergencias del Escenario.</t>
  </si>
  <si>
    <t>COMISIÓN DE  SERVICIOS</t>
  </si>
  <si>
    <t>Abril de 2018</t>
  </si>
  <si>
    <t>Julio de 2018</t>
  </si>
  <si>
    <t>Se revisa matriz respecto evento ocurrido en sotanos con motocicletas</t>
  </si>
  <si>
    <t>Contacto con superficies y materiales calientes en la  Preparación del café y manipulación de la greca</t>
  </si>
  <si>
    <t>Quemaduras, heridas, laceraciones</t>
  </si>
  <si>
    <t>Autocuidado.</t>
  </si>
  <si>
    <t>Agosto de 2018</t>
  </si>
  <si>
    <t>Se revisa y actualiza matriz de peligros, se incluyen peligros asociados al uso de microondas en la cafetería, uso de grecas y peligros asociados a fallas del ascensor.</t>
  </si>
  <si>
    <t>Se revisa matriz, se evidencia controles frente al evento ocurrido por caidas al mismo nivel ocurrido en el mes de julio. Sin embargo se registra observaciones para proveedores de estos servicios</t>
  </si>
  <si>
    <t>Divulgación peligros y controles en inducción.</t>
  </si>
  <si>
    <t>Mantenimiento de Luminarias</t>
  </si>
  <si>
    <t>Inspecciones de control Operacional por parte de GIT de Servicios Generales</t>
  </si>
  <si>
    <t>Caídas, golpes, traumas, esguinces y otras lesiones osteomusculares.</t>
  </si>
  <si>
    <t>Reportar fecha y hora de la actividad a la Administradora de Riesgos Laborales.</t>
  </si>
  <si>
    <t>Estacionamiento de vehículos</t>
  </si>
  <si>
    <t>COPASST</t>
  </si>
  <si>
    <t>COORD TH.</t>
  </si>
  <si>
    <t>PROYECTADO</t>
  </si>
  <si>
    <t>APROBADO</t>
  </si>
  <si>
    <t>Mayo de 2019</t>
  </si>
  <si>
    <t>Se unifican criterios de situaciones de emergencia con SGA y se incluyen en la matriz peligros y riesgos por actividades externas de vecinas o del entorno. Se adicionan a las actividades de bienestar realizadas externamente el desarrollo de actividades de bienestar en las instalaciones de la CGN</t>
  </si>
  <si>
    <t xml:space="preserve">Transito de Vehículos </t>
  </si>
  <si>
    <t>Acopio de residuos en área cerrada del sótano (administración del edificio)</t>
  </si>
  <si>
    <t xml:space="preserve">Componentes mecánicos </t>
  </si>
  <si>
    <t xml:space="preserve">ACCESO A PARQUEADEROS 
Transito (Subir y bajar) por ascensores o escaleras y pasillos demarcados .
Uso de calzado alto o con tacón .
</t>
  </si>
  <si>
    <t>PISO 3</t>
  </si>
  <si>
    <t>Actividad realizadas por terceros contratados por proveedor de servicios de arrendamiento</t>
  </si>
  <si>
    <t>Piso 15, Torre 1 Edificio Elemento</t>
  </si>
  <si>
    <t>Secado de Manos</t>
  </si>
  <si>
    <t>Señalizar Peligro</t>
  </si>
  <si>
    <t>Reubicar equipo de secado de manos</t>
  </si>
  <si>
    <t>Transporte Directivos</t>
  </si>
  <si>
    <t>Cafetería</t>
  </si>
  <si>
    <t>Electrocución.
Caídas, golpes</t>
  </si>
  <si>
    <t>Figurar y organizar cableado</t>
  </si>
  <si>
    <t>Ubicación de dispensadores de agua potable en planos de trabajo</t>
  </si>
  <si>
    <t>Electrocución.
Golpes</t>
  </si>
  <si>
    <t>Puntos de Hidratación</t>
  </si>
  <si>
    <t>Solicitar reubicación de Puntos de Hidratación</t>
  </si>
  <si>
    <t>Hornos Microondas</t>
  </si>
  <si>
    <t>Inestabilidad de Hornos Microondas y Grecas</t>
  </si>
  <si>
    <t>Televisores, Pantallas</t>
  </si>
  <si>
    <t>Cableado suelto de televisores  Salida de Secretaría General y Despacho</t>
  </si>
  <si>
    <t>Matriz de criterios de selección y seguimiento de proveedores y actividades tercerizadas</t>
  </si>
  <si>
    <t>Mantenimiento de Instalaciones Proveedor MTS CiTY Parking</t>
  </si>
  <si>
    <t>Control químico de plagas vectores y roedores Firma Administrador del Edificio Elemento MTS</t>
  </si>
  <si>
    <t>Realizar inspección con Firma MTS a las áreas comunes, Verificar cumplimiento de Condiciones minimas de Seguridad, salud en el Trabajo y Ambiente</t>
  </si>
  <si>
    <t>Protocolo Seguro de actividades físicas (Precalentamiento, enfriamiento y estiramiento)
Uso de calzado deportivo y/o antideslizante.</t>
  </si>
  <si>
    <t>Áreas comunes Piso 15</t>
  </si>
  <si>
    <t>Sensibilización Riesgo Público</t>
  </si>
  <si>
    <t>Transito (Subir y bajar) por escaleras de emergencia</t>
  </si>
  <si>
    <t>Incluir Actividad en Plan de Intervención ARL</t>
  </si>
  <si>
    <t>Evaluaciones médicas Ocupacionales
Audiometría</t>
  </si>
  <si>
    <t>Actividades Lúdicas, Pausas, etc.</t>
  </si>
  <si>
    <t xml:space="preserve">Desarrollo de actividades esporádicas que impliquen esfuerzo físico asociadas a juegos, lúdicas teatrales,  bailes,  etc. </t>
  </si>
  <si>
    <t>Mecanismos de Auto reporte de Condiciones adversas de Seguridad y Salud</t>
  </si>
  <si>
    <t>Medición Higiénica de Confort térmico.</t>
  </si>
  <si>
    <t>Inducción básica visitantes</t>
  </si>
  <si>
    <t>Diciembre de 2019</t>
  </si>
  <si>
    <t xml:space="preserve">Se actualiza matriz de IPVRDC, en atención a la nueva sede. </t>
  </si>
  <si>
    <t>Suministro de calentador
Ventilador</t>
  </si>
  <si>
    <t>Protocolo de Emergencias CGN y MTS</t>
  </si>
  <si>
    <t>Cronograma de PVE Psicosocial Conforme a resultados de mediciones</t>
  </si>
  <si>
    <t>Situaciones de emergencia</t>
  </si>
  <si>
    <t>Sobre carga de la red electrica</t>
  </si>
  <si>
    <t>Solicitar a Proveedor de Arrendamiento Informe de Inspección Bomberos</t>
  </si>
  <si>
    <t>Instalaciones con dispositivos de control de acceso, vigilancia y seguridad física.</t>
  </si>
  <si>
    <t>Actualizar Matriz de Criterios de selección y evaluación de Proveedores y Contratistas</t>
  </si>
  <si>
    <t>Secador de manos ubicado  junto a la puerta del baño de hombres y mujeres</t>
  </si>
  <si>
    <t xml:space="preserve">Fátiga muscular, Síndromes dolorosos, lumbalgías, Epicondilitis. Afecciones circulatorias como  várices. Discopatías. </t>
  </si>
  <si>
    <t>Sillas ergonomicas
Elementos ergonomicos (Descansapies, bases monitor, porta documentos, entre otros)</t>
  </si>
  <si>
    <t>Pausas activas
Capacitación en Higiene Postural</t>
  </si>
  <si>
    <t xml:space="preserve">Ubicación de extintores en todas las áreas , adecuacion de los cables de energia.
</t>
  </si>
  <si>
    <t>Infecciones respiratorias agudas, graves, dificultad para respirar, alteraciones del sistemas del cuerpo humano, muerte.</t>
  </si>
  <si>
    <t>Programar Medición Confort térmico.</t>
  </si>
  <si>
    <t>Señalización distanciamiento físico</t>
  </si>
  <si>
    <t>Protocolos de desinfección de superficies de equipos, electrónicos.
Ubicación de puntos de desinfección.
Protocolos de distanciamiento físico</t>
  </si>
  <si>
    <t>Uso obligatorio de tapabocas</t>
  </si>
  <si>
    <t>Aprobación protocolos de bioseguridad ARL Positiva</t>
  </si>
  <si>
    <t>Contagio o propagación de Covid-19, por contacto con personas portadoras del virus por la proximidad de puestos de trabajo.</t>
  </si>
  <si>
    <t>Restringir el uso de los puestos de trabajo con distanciamiento inferior a 1,50 metros</t>
  </si>
  <si>
    <t>Mantenerse sentado por largas jornadas en puestos de trabajo de oficina</t>
  </si>
  <si>
    <t>Emergencia sanitaria</t>
  </si>
  <si>
    <t>Ambiente de trabajo</t>
  </si>
  <si>
    <t>Reuniones, aglomeraciones, atención a público en espacios reducidos o con baja ventilación</t>
  </si>
  <si>
    <t>Restringir reuniones preenciales</t>
  </si>
  <si>
    <t>Establecer uso de las TIC</t>
  </si>
  <si>
    <t>Seguimiento periodico proveedor de aseo y cafetería</t>
  </si>
  <si>
    <t>Publicación instructivo uso seguro de hornos Microondas y Greca</t>
  </si>
  <si>
    <t>Figurar y organizar cableado 
Área de soporte</t>
  </si>
  <si>
    <t>Acumulación de personas</t>
  </si>
  <si>
    <t>Instalaciones conforme RETIE</t>
  </si>
  <si>
    <t>Superficies deslizantes</t>
  </si>
  <si>
    <t>Señalización del área deslizante.
Autocuidado. Lecciones aprendidas tránsito a velocidad segura</t>
  </si>
  <si>
    <t>Tránsito por pasillos</t>
  </si>
  <si>
    <t>Emergencias médicas por personas con complicaciones y/o sintomatología compatible o asociada con Covid-19.</t>
  </si>
  <si>
    <t>Dotación EPP</t>
  </si>
  <si>
    <t>Exposición a radiaciones no ionizantes por incidencia de radiación solar por ventanales costado sur. Incidencia en GIT Comunicación y Prensa.</t>
  </si>
  <si>
    <t>Salud pública</t>
  </si>
  <si>
    <t>Emergencias Potenciales</t>
  </si>
  <si>
    <t>Procesos de: Comunicación Pública y Despacho</t>
  </si>
  <si>
    <t>Desarrollo de actividades de ofimática en función del objetivo del proceso</t>
  </si>
  <si>
    <t>Vías Distritales</t>
  </si>
  <si>
    <t>Desarrollo de actividades de apoyo en función del objetivo de cada proceso</t>
  </si>
  <si>
    <t>Planeación Integral, Gestión Humana, Gestión Administrativa, Gestión Recursos Financieros, Gestión Jurídica  yControl y Evaluación</t>
  </si>
  <si>
    <t>Piso 15, Costado Norte Torre 1 Edificio Elemento</t>
  </si>
  <si>
    <t>GIT de Apoyo informático</t>
  </si>
  <si>
    <t>Data Center</t>
  </si>
  <si>
    <t>Respuesta atención a llamadas telefónicas de servidores públicos, contratistas, entidades, ciudadanos</t>
  </si>
  <si>
    <t>Manipulación permanente de equipos y redes eléctricas</t>
  </si>
  <si>
    <t>Soporte</t>
  </si>
  <si>
    <t>Salas de Juntas</t>
  </si>
  <si>
    <t>Ambiente Sala</t>
  </si>
  <si>
    <t>Exposición a radiaciones no ionizantes por incidencia de radiación solar por ventanales costado sur. Incidencia en GIT Salón de juntas</t>
  </si>
  <si>
    <t>Baños</t>
  </si>
  <si>
    <t>Contagio o propagación de Covid 19 en el uso de sanitarios</t>
  </si>
  <si>
    <t>Equipos eléctricos</t>
  </si>
  <si>
    <t>Pantallas TIC´S</t>
  </si>
  <si>
    <t>Molestias visuales, Estrés, estimulación directa de nervios, modulación de la actividad del sistema nervioso, cambios del metabolismo, electrizacion, shock, fatiga, irritabilidad.</t>
  </si>
  <si>
    <t>Monitoreo de sistema Data Center a través de pantallas LED.</t>
  </si>
  <si>
    <t>Contratación de personal competente. Autocuidado.
Sistema de control de Incendios.
Plan de emergencias</t>
  </si>
  <si>
    <t>MATRIZ DE IDENTIFICACIÓN  DE PELIGROS, VALORACION  DE RIESGOS Y DETERMINACION DE CONTROLES.</t>
  </si>
  <si>
    <t>Uso de transporte publico, exposición constante al tráfico vehicular como peatón y pasajero,no cruzar por las esquinas, no uso de cebras, no uso de àreas peatonales puentes peatonales, aceras, andenes, etc.</t>
  </si>
  <si>
    <t>Centros de recreación, parques, complejos deportivos, etc.</t>
  </si>
  <si>
    <t>Desarrollo de funciones u obligaciones contractuales</t>
  </si>
  <si>
    <t>Movimientos repetitivos por trabajo con video-terminales (uso de teclado) en puestos de trabajo temporales</t>
  </si>
  <si>
    <t>Mantenerse sentado por largas jornadas en sillas o puestos de trabajo temporales</t>
  </si>
  <si>
    <t>Divulgación peligros y controles previo al desarrollo de la actividad.
Verificación de Condiciones Mínimas del escenario
Verificación de Plan de preparación y respuesta a emergencias del Escenario.</t>
  </si>
  <si>
    <t>Desarrollo de actividades laborales o contractuales en alternancia con actividades familiares</t>
  </si>
  <si>
    <t>Divulgación de directrices internas.
Proyección de protocolos de bioseguridad.
Establecer actividades de intervención con proveedor de Apoyo a la Gestión en SST y ARL Positiva</t>
  </si>
  <si>
    <t>Establecer actividades de intervención con proveedor de Apoyo a la Gestión en SST</t>
  </si>
  <si>
    <t>Contagio o propagación de Covid-19, contacto con personas portadoras del virus al salir de casa</t>
  </si>
  <si>
    <t>Divulgación de directrices internas para la atención de visitantes.
Proyección de protocolos de bioseguridad.
Priorizar atención virtual de entidades y ciudadanos</t>
  </si>
  <si>
    <t>ZONAS COMUNES ADMINISTRACIÓN MTS</t>
  </si>
  <si>
    <t>ÁREAS COMUNES EDIFICIO ELEMENTO</t>
  </si>
  <si>
    <t>Contagio o propagación de Covid-19, contacto con personas portadoras del virus  en el uso de ascensores y otras áreas comunes</t>
  </si>
  <si>
    <t>Campañas de intervención en salud pública a traves de las TIC. Protocolos de Bioseguridad Edificio Elemento, administración MTS Para zonas y áreas comunes</t>
  </si>
  <si>
    <t>Protocolos de bioseguridad edificio Elemento.
Seguimiento a signos y síntomas antes del ingreso en recepción y parqueaderos.</t>
  </si>
  <si>
    <t>Junio de 2020</t>
  </si>
  <si>
    <t>Se realiza actualización de Identificación de Peligros, Valoración de Riesgos y Determinación de controles, de acuerdo a distribución de procesos en Pisos 3 y 15 de Ediificio Elemento Torre 1. tambien se incluye aspectos relacionados con la emergencia sanitaria por COVID-19.</t>
  </si>
  <si>
    <t>ANDRES FELIPE MORA MORA</t>
  </si>
  <si>
    <t>Salas de Juntas Piso 15</t>
  </si>
  <si>
    <t>Emergencias Potenciales Piso 15</t>
  </si>
  <si>
    <t>Riesgos en Salud pública Piso 15</t>
  </si>
  <si>
    <t>Cafetería Piso 15</t>
  </si>
  <si>
    <t>Protocolo de Bioseguridad, aforo de sala que asegure distanciamiento físico</t>
  </si>
  <si>
    <t>Manejo de residuos COVID-19</t>
  </si>
  <si>
    <t>Contagio COVID-19, Infecciones respiratorias agudas, graves, dificultad para respirar, alteraciones del sistemas del cuerpo humano, muerte.</t>
  </si>
  <si>
    <t>Criterios de selección y evaluación a proveedores</t>
  </si>
  <si>
    <t>20(Promedio de Visitantes)</t>
  </si>
  <si>
    <t xml:space="preserve">Contagio o propagación de Covid-19, por contacto con personas portadoras del virus </t>
  </si>
  <si>
    <t>Elvira Barreto</t>
  </si>
  <si>
    <t>W/Restrepo</t>
  </si>
  <si>
    <t>Marzo de 2020</t>
  </si>
  <si>
    <t>Oscar Blanco</t>
  </si>
  <si>
    <t>Se verifica en reazón al accidente reportado en el mes de febrero. NO se requiere actualización</t>
  </si>
  <si>
    <t>Restringir reuniones presenciales. Identificar Aforo bioseguridad</t>
  </si>
  <si>
    <t>Abril de 2021</t>
  </si>
  <si>
    <t>Karina Bahos</t>
  </si>
  <si>
    <t>Se actualiza medidas de intervención al peligro biológico de acuerdo a nuevas directrices del Ministerio de Salud y Protección Social (Res 223 y 392 de 2021).</t>
  </si>
  <si>
    <t xml:space="preserve">Mediciones ambientales
Ajustes en el Ambiente (termico e iluminación)
</t>
  </si>
  <si>
    <t>Uso regular de horno microondas</t>
  </si>
  <si>
    <t>Para el frío cuentan con calentadores de ambiente.
Señalización sobre superficies calientes</t>
  </si>
  <si>
    <t>Recorridos puesto a puesto para ajustes y recomendaciones
Mantenimiento de equipoa y mobiliario</t>
  </si>
  <si>
    <t>Uso de seguridad pasiva del Vehículo</t>
  </si>
  <si>
    <t>Realización de simulacros
PONS en caso de emergencias</t>
  </si>
  <si>
    <t>Control de tiempo de exposición
Rotación de actividades para disminuir el contacto con la radiación no ionizante de las pantallas LED 
Pausas Activas visuales</t>
  </si>
  <si>
    <t>Hidratación 
Pausas Activas</t>
  </si>
  <si>
    <t>Cableado suelto de neveras y equipos electricos de la cafetería</t>
  </si>
  <si>
    <t xml:space="preserve">Gel antibacterial
Lavado de manos cada 3 horas
</t>
  </si>
  <si>
    <t>Ventilación natural que permite circulación de aire</t>
  </si>
  <si>
    <t>Protocolo de bioseguridad</t>
  </si>
  <si>
    <r>
      <t xml:space="preserve">Procedimiento Operativo Normalizado de emergencias por Incendio
Sistema de Control de Incendios
</t>
    </r>
    <r>
      <rPr>
        <sz val="11"/>
        <color rgb="FFFF0000"/>
        <rFont val="Century Gothic"/>
        <family val="2"/>
      </rPr>
      <t>Se recomienda reemplazar extintor solkaflan por CO2</t>
    </r>
  </si>
  <si>
    <t>Manual uso adecuado de secador</t>
  </si>
  <si>
    <t>Uso de canaletas, espirales para amarrar cableado suelto</t>
  </si>
  <si>
    <t>Presencia de cableado suelto de los equipos de computo</t>
  </si>
  <si>
    <t>Caidas, golpes, electrocución</t>
  </si>
  <si>
    <t>Mantenimiento preventivo a equipos de computo, cableado eléctrico</t>
  </si>
  <si>
    <t>Programa de inspecciones (locativas, equipos de emergencias)</t>
  </si>
  <si>
    <t>Bodega piso 15</t>
  </si>
  <si>
    <t>Oficinas provisionales como bodega</t>
  </si>
  <si>
    <t>Almacen</t>
  </si>
  <si>
    <t>Bodega y almacen</t>
  </si>
  <si>
    <t>Puestos de Trabajo ergonómicos.
Suministro y uso de Elementos de Confort Ergonómico.</t>
  </si>
  <si>
    <t>Almacen y bodega</t>
  </si>
  <si>
    <t>Virus SARS-CoV-2 (contacto por gotas,   
Contacto indirecto con superficies contaminadas, 
Contacto por transmisión por vía aérea (aerosoles)</t>
  </si>
  <si>
    <t>Protocolos de desinfección de superficies de mayor contacto.
Ubicación de puntos de desinfección.
Protocolos de distanciamiento físico
Esquema de vacunación</t>
  </si>
  <si>
    <t>Circulares internas, protocolo de Bioseguridad  y anexo técnico. Establecer directrices para asegurar condiciones de ventilación y distanciamiento físico, adopción de la alternancia. 
Esquema de vacunación</t>
  </si>
  <si>
    <t>no</t>
  </si>
  <si>
    <t>Golpes, contusiones, cortaduras</t>
  </si>
  <si>
    <t>Uso de puertas en estantes de almacenaje</t>
  </si>
  <si>
    <t>Formación en almacenamiento adecuado
Programa riesgo locativo</t>
  </si>
  <si>
    <t xml:space="preserve">Estantes inestables en área de almacén. </t>
  </si>
  <si>
    <t>Golpes, contusiones, fracturas, cortaduras</t>
  </si>
  <si>
    <t>Uso de puertas en estantes de almacenaje
Asegurar los estantes de forma que no presenten movimiento</t>
  </si>
  <si>
    <t>Digitación  de información en equipos de computo</t>
  </si>
  <si>
    <t>Alteraciones Osteomusculares</t>
  </si>
  <si>
    <t>Mantenimiento preventivo a los elementos de oficina (teclado, mause, cosedora, perforadora, etc)</t>
  </si>
  <si>
    <t xml:space="preserve">Uso de elementos de confort
</t>
  </si>
  <si>
    <t>Derrumbamiento de objetos almacenados de forma inadecuada como equipos y archivo</t>
  </si>
  <si>
    <t>Levantamiento de cargas, manejo de cajas, electrodomésticos, mobiliario, equipos de computo</t>
  </si>
  <si>
    <t xml:space="preserve">Ayudas mecánicas </t>
  </si>
  <si>
    <t>Programa de riesgo locativo
Examenes médicos periódicos
Capacitación en levantamiento de cargas
PVE Osteomuscular
Reporte de condiciones inseguras</t>
  </si>
  <si>
    <t>Durante el traslado de mobiliario, equipos, cajas, etc.</t>
  </si>
  <si>
    <t>Resfriados, Afecciones respiratorias leves</t>
  </si>
  <si>
    <t>Programa riesgo químico
Orden y aseo en las áreas de bodega y almacen</t>
  </si>
  <si>
    <t>Seguimiento al diseño del PESV según lo indicado en la resolución 40595 de 2022</t>
  </si>
  <si>
    <t>Teletrabajo</t>
  </si>
  <si>
    <t>Puesto de trabajo en casa</t>
  </si>
  <si>
    <t>Golpes, contusiones, fracturas</t>
  </si>
  <si>
    <t>Inspección de puesto de trabajo
Apoyo COPASST para la identificación de riesgos y peligros
Reporte por parte de los teletrabajadores en condiciones inseguras al interior y exterior de la vivienda</t>
  </si>
  <si>
    <t>Orden y aseo al interior de la vivienda</t>
  </si>
  <si>
    <t>Inspección de puesto de trabajo
Apoyo COPASST para la identificación de riesgos y peligros
Reporte por parte de los teletrabajadores en condiciones inseguras al interior y exterior de la vivienda
Programa orden y aseo en lugares de trabajo (teletrabajo)</t>
  </si>
  <si>
    <t>Caídas a nivel por tránsito en las viviendas de los teletrabajadores</t>
  </si>
  <si>
    <t>Inspección de puesto de trabajo
Apoyo COPASST para la identificación de riesgos y peligros
Reporte por parte de los teletrabajadores en condiciones inseguras al interior y exterior de la vivienda
Capacitación riesgo locativo
Identificación de peligros y riesgos en cada una de las viviendas de los teletrabajadores</t>
  </si>
  <si>
    <t>Riesgo de sismo en los lugares de trabajo en casa (teletrabajo)</t>
  </si>
  <si>
    <t>Identificar punto de encuentro en cada una de las viviendas de los teletrabajadores
Socialización política de SST, política de emergencias
Solicitar extintor, botiquín en caso de ser necesario en cada una de las viviendas de los teletrabajadores
Indicar procedimiento en caso de accidente laboral
Capacitación de identificación de riesgos y peligros. Procedimiento de reporte de AT y/o incidente.</t>
  </si>
  <si>
    <t>Falla de internet
Problemas con equipo de computo</t>
  </si>
  <si>
    <t xml:space="preserve">Retroceso en procesos
Falla en comunicación
</t>
  </si>
  <si>
    <t>Inspección de puesto de trabajo Mantenimiento preventivo a equipos de computo
Conexión a internet establecida por la empresa (capacidad en MB)</t>
  </si>
  <si>
    <t>Conexiones eléctricas (equipos de computo, tomas eléctricas, tableros eléctricos)</t>
  </si>
  <si>
    <t>Inspección de puesto de trabajo Mantenimiento preventivo a equipos de computo
Inspección de tomas eléctricas y reporte de condiciones inseguras con apoyo de COPASST</t>
  </si>
  <si>
    <t>PISOS 15 EDIFICIO ELEMENTO TORRE 1 AIRE</t>
  </si>
  <si>
    <t>Señallización de cuidado piso húmedo</t>
  </si>
  <si>
    <t>Uso de guantes de caucho
Gafas de seguridad
Tapabocas para sustancias químicas</t>
  </si>
  <si>
    <t>Pausas activas</t>
  </si>
  <si>
    <t>Mantenimiento preventivo a cafeteras, hornos microondas, neveras, sanducheras, etc</t>
  </si>
  <si>
    <t>Mantener y garantizar la circulación de aire</t>
  </si>
  <si>
    <t>Tapabocas
en caso de estado gripal</t>
  </si>
  <si>
    <t>Manejo de residuos ordinarios</t>
  </si>
  <si>
    <t>Manejo de residuos ordinarios en oficina</t>
  </si>
  <si>
    <t>Contaminación, dermatitis, infecciones respiratorias</t>
  </si>
  <si>
    <t>Clasificación de residuos en canecas de colores</t>
  </si>
  <si>
    <t>Uso de guantes de caucho
Tapabocas
Lavado de manos después de manipular estos residuos</t>
  </si>
  <si>
    <t xml:space="preserve">Programa manejo de residuos dentro de la empresa
Capacitación en manejo de residuos, clasificación y disposición final
Programa orden y aseo
</t>
  </si>
  <si>
    <t>Tapabocas
Guantes</t>
  </si>
  <si>
    <t>UAE CONTADURIA GENERAL DE LA NACIÓN (PISO 15)</t>
  </si>
  <si>
    <t>PISOS 15</t>
  </si>
  <si>
    <t>Ciudadanos representantes de entidades que reportan al CHIP, estudiantes, otros grupos de valor  que requieren ingreso al piso 15 de UAE CGN</t>
  </si>
  <si>
    <t>Gel antibacterial
Lavado de manos</t>
  </si>
  <si>
    <t>Campañas de intervención en salud pública a traves de las TIC. Protocolos de Bioseguridad 
Capacitación Generalidades COVID-19, patologías de base, vulnerabilidad y factores de riesgo, pánico por contagio, retorno al trabajo presencial, autocuidado y protocolos de bioseguridad. Prevención y contención.</t>
  </si>
  <si>
    <t>SOTANO 1 - 2  
PARQUEADEROS Y ALMACEN DE RESIDUOS</t>
  </si>
  <si>
    <t>Esquema de vacunación
Lavado de manos</t>
  </si>
  <si>
    <t>EJECUCIÓN DE LABORES POR FUERA DE LA EMPRESA</t>
  </si>
  <si>
    <t>Fracturas, lesiones incapacitantes, muerte</t>
  </si>
  <si>
    <t>Seguridad pasiva del vehículo</t>
  </si>
  <si>
    <t>Durante la jornada laboral</t>
  </si>
  <si>
    <t>Dificultad respiratoria, problemas respiratorios</t>
  </si>
  <si>
    <t>Contacto con superficies y materiales calientes en la inspección del vehículo</t>
  </si>
  <si>
    <t>Mantenimiento preventivo a vehículos</t>
  </si>
  <si>
    <t xml:space="preserve">Instructivo uso seguro de greca y manipulación de bebidas calientes.
Criterios de Selección y seguimiento a proveedores y actividades tercerizadas.
Instructivos de seguridad en manejo y uso adecuado de los electrodomésticos
Verificación de mantenimiento preventivo de los electrodomésticos en cafetería
</t>
  </si>
  <si>
    <t xml:space="preserve">EXCESO DE  VELOCIDAD            
OMITIR LAS NORMAS Y SEÑALES DE TRÁNSITO
CONDICIONES ADVRSAS DEL CLIMA                    INTOLERANCIA DE PARTE DEL CONDUCTOR        
MAL ESTADO DE LA VIA
NO USO DE ELEMENTOS DE PROTECCIÓN PERSONAL
IMPRUDENCIA
</t>
  </si>
  <si>
    <t xml:space="preserve">Shock eléctrico, quemaduras de 1 o 2 grado, electrocución, Conato de incendio </t>
  </si>
  <si>
    <t xml:space="preserve">Sensibilización riesgo publico, autocuidado.
</t>
  </si>
  <si>
    <t>Cronograma Intervención  PVE Biomecánico a través de las TIC.</t>
  </si>
  <si>
    <t>Uso de escaleras en apto, casa, edificios, etc.</t>
  </si>
  <si>
    <t xml:space="preserve">Fatiga muscular, Síndromes dolorosos, lumbalgias, Epicondilitis. Afecciones circulatorias como  várices. Discopatías. </t>
  </si>
  <si>
    <t>Solicitar actividades de prevención a través de ARL Positiva y CCF</t>
  </si>
  <si>
    <t>Seguimiento al diseño e implementación del PESV según lo indicado en la resolución 40595 de 2022</t>
  </si>
  <si>
    <t xml:space="preserve">Mantener flujo de aire y buena ventilación en las áreas de trabajo </t>
  </si>
  <si>
    <r>
      <t xml:space="preserve">Fortalecer el uso de las TIC. Protocolos de Bioseguridad  y sus modificaciones. 
Vinculación de actividades de capacitación en PG Estilos de vida y trabajo saludable en Generalidades COVID-19 conforme resolución 223 y 392 de 2021, retorno al trabajo presencial y alternancia. Reporte y monitoreo a las condiciones de salud
</t>
    </r>
    <r>
      <rPr>
        <sz val="12"/>
        <color theme="1"/>
        <rFont val="Century Gothic"/>
        <family val="2"/>
      </rPr>
      <t xml:space="preserve">Reporte de condiciones de salud
Esquema de vacunación completa
</t>
    </r>
  </si>
  <si>
    <t>Uso de transporte publico y vehiculos de la CGN, exposición constante al trafico vehicular como conductor, peatón y pasajero,no respetar los limites de velocidad no cruzar por las esquinas, no uso de cebras, no uso de àreas peatonales puentes peatonales,  aceras, andenes, etc.</t>
  </si>
  <si>
    <t>Actividades de sensibilización en seguridad vial, Autocuidado.
Diseño e implementación de PESV</t>
  </si>
  <si>
    <t>Gestionar para el 2023 Sensibilización Riesgo Publico</t>
  </si>
  <si>
    <t>identificar las diferentes actividades de participación e Indicar a la ARL las actividades recreativas y culturales que se llevaran a cabo, hora, fecha y listado de personal</t>
  </si>
  <si>
    <t>Lesiones personales, perdida de documentos de la entidad y documentos propios</t>
  </si>
  <si>
    <t>Atracos, agresiones, atentados, protestas</t>
  </si>
  <si>
    <t>Protocolo de atención al ciudadano
PVE Psicosocial.
Notificaciones de Coordinadores de Grupos Internos de Trabajo a Talento Humano de Comisiones. 
Programa riesgo público</t>
  </si>
  <si>
    <t xml:space="preserve">Golpes, contusiones, fracturas, caidas a mismo nivel </t>
  </si>
  <si>
    <t>Señallización preventiva de (cuidado piso húmedo)</t>
  </si>
  <si>
    <t xml:space="preserve">"Criterios de Selección y seguimiento a proveedores y actividades tercerizadas".
Mantenimiento electrico y otros Criterios de Control de Proveedores servicios de arrendamiento
Solicitud certificación de escalera para el mantenimiento de luminarias
Certificación trabajo en alturas para los trabajadores que realizan la actividad según lo establecido en la resolucion 4272 de 2021
Certificado médico de aptitud para realizar trabajos en alturas
Diligenciamiento de permisos de trabajo en escaleras, firmado por coordinador de trabajo en alturas y avalado por el área de HSE
</t>
  </si>
  <si>
    <t xml:space="preserve">"Criterios de Selección y seguimiento a proveedores y actividades tercerizadas". Capacitación higiene postural. Capacitación manejo de sustancias quimicas. 
Revisión de programa riesgo químico, bajo el Sistema Globalmente Armonizado
Socialización hojas de seguridad de los productos químicos
Capacitación trabajo en alturas nivel basico o nivel avanzado según actividad.
Inducción Básica.
Control Operacional HSE
</t>
  </si>
  <si>
    <t>Criterios de Selección y seguimiento a proveedores y actividades tercerizadas.  Procedimiento de trabajo seguro para actividades de limpieza de instalaciones.
Revisión de programa riesgo químico, bajo el Sistema Globalmente Armonizado
Socialización hojas de seguridad de los productos químicos
Capacitación manejo de sustancias quimicas, derrames.
Inducción Básica.
Control Operacional HSE</t>
  </si>
  <si>
    <t xml:space="preserve">Calzado antideslizante </t>
  </si>
  <si>
    <t>ficha de seguridad de sustancias quimicas e identificación del producto</t>
  </si>
  <si>
    <r>
      <t xml:space="preserve">Criterios de Selección y seguimiento a proveedores y actividades tercerizadas.
Capacitación higiene postural y manejo de cargas.
Inducción Básica.
Control Operacional HSE
</t>
    </r>
    <r>
      <rPr>
        <sz val="12"/>
        <color theme="1"/>
        <rFont val="Century Gothic"/>
        <family val="2"/>
      </rPr>
      <t>Reporte de parte del contratista en incidencia por ausentismo y/o accidentes laborales (indicadores de gestión)
Socialización manual de contratistas.</t>
    </r>
  </si>
  <si>
    <t>El personal debe tener la capacidad para manipular cargas sin exceder el peso permitido, el autocuidado será una herramienta fundamental para evitar incidentes o accidentes de trabajo</t>
  </si>
  <si>
    <t>Grecas ancladas, buena ubicación de los hornos</t>
  </si>
  <si>
    <r>
      <t xml:space="preserve">Instructivo uso seguro de greca y manipulación de bebidas calientes.
Criterios de Selección y seguimiento a proveedores y actividades tercerizadas.
</t>
    </r>
    <r>
      <rPr>
        <sz val="12"/>
        <color theme="1"/>
        <rFont val="Century Gothic"/>
        <family val="2"/>
      </rPr>
      <t xml:space="preserve">Instructivos de seguridad en manejo y uso adecuado de los electrodomésticos
Verificación de mantenimiento preventivo de los electrodomésticos en cafetería
</t>
    </r>
  </si>
  <si>
    <t>Uso de elementos de protección personal
&lt;Establecidos en la matriz de epp del contratista)</t>
  </si>
  <si>
    <t>"Criterios de Selección y seguimiento a proveedores y actividades tercerizadas".
Concepto sanitario vigente.
Carné aplicador de plaguicidas
Programar actividad, en día no laboral.
Actividad desarrollada en horario no laboral.
Revisión programa riesgo químico para los trabajadores
Socialización manual de contratistas
Certificación para espacios confinados según la resolución 491 de 2021 (cumplimiento de los requisitos mínimos establecidos en el manual de contratistas)
Contar con los equipos de protección contra caídas si aplica dentro de los tanques
Diligenciar permisos de trabajo en espacios confinados 
Diligenciar permiso de trabajo en alturas (si aplica)</t>
  </si>
  <si>
    <t xml:space="preserve">Protocolos de Bioseguridad manejo de residuos COVID-19.
*Esquema de vacunación y reporte de condición de salud (uso obligatorio de tapabocas en estados gripales)
Reporte de condiciones de salud
</t>
  </si>
  <si>
    <t xml:space="preserve">EPP
Esquema de vacunación </t>
  </si>
  <si>
    <t xml:space="preserve">OMISIÓN DE LAS NORMAS Y SEÑALES DE TRÁNSITO PARA CONDUCTOR DE VEHICULO LIVIANO
DISTRACCION, SUEÑO, FATIGA  
EXCESO DE VELOCIDAD.                 
CONDICIONES ADVERSAS DEL CLIMA                          AUSENCIA DE SEÑALES.                 
MAL ESTADO DE LA VIA.                                  PROPIA CONDUCCION (IMPRUDENCIA) 
MAL ESTADO DE VEHICULO
FALTA DE MANTENIMIENTO EN EL VEHICULO
CONDUCCIÓN BAJO EL ESTADO DE SUSTANCIAS PSICOACTIVAS
VOLCAMIENTOS
FUGAS Y DERRAMES DE COMBUSTIBLE Y ACEITES
ROBOS, ATRACOS, IMPRUDENCIAS DE TERCEROS </t>
  </si>
  <si>
    <t xml:space="preserve">Establecer actividades de intervención Del plan estrategico de seguridad vial, comité de seguridad vial y con proveedor de Apoyo a la Gestión en SST </t>
  </si>
  <si>
    <t xml:space="preserve">Cerrar ventanas del vehículo, apagar el motor en caso de estar estacionado </t>
  </si>
  <si>
    <t>Definir plan de formación prioritario específico para conductor de vehículo
Capacitaciones y sensibilizaciones específicas para conductores de automóvil enfocado a manejo preventivo y riesgo público
Implementación del programa de prevención del consumo de alcohol y drogas
Construcción y divulgación de planes protocolos de emergencia o contingencia
Diseño e implementación del PESV</t>
  </si>
  <si>
    <r>
      <rPr>
        <sz val="12"/>
        <color theme="1"/>
        <rFont val="Century Gothic"/>
        <family val="2"/>
      </rPr>
      <t>uso de cinturón de seguridad</t>
    </r>
    <r>
      <rPr>
        <sz val="12"/>
        <color rgb="FFFF0000"/>
        <rFont val="Century Gothic"/>
        <family val="2"/>
      </rPr>
      <t xml:space="preserve"> </t>
    </r>
  </si>
  <si>
    <t>Definir plan de formación prioritario específico para conductor de vehículo.
Capacitaciones y sensibilizaciones específicas para conductores de automóvil enfocado a manejo preventivo y riesgo público
Implementación del programa de prevención del consumo de alcohol y drogas
Construcción y divulgación de planes protocolos de emergencia o contingencia
Diseño e implementación del PESV</t>
  </si>
  <si>
    <r>
      <t xml:space="preserve">Criterios de Selección y seguimiento a proveedores y actividades tercerizadas.
Capacitación higiene postural y manejo de cargas.
Inducción Básica.
Control Operacional HSE
</t>
    </r>
    <r>
      <rPr>
        <sz val="12"/>
        <color theme="1"/>
        <rFont val="Century Gothic"/>
        <family val="2"/>
      </rPr>
      <t>Reporte de parte del contratista en incidencia por ausentismo y/o accidentes laborales (indicadores de gestión)</t>
    </r>
    <r>
      <rPr>
        <sz val="12"/>
        <color rgb="FFFF0000"/>
        <rFont val="Century Gothic"/>
        <family val="2"/>
      </rPr>
      <t xml:space="preserve">
</t>
    </r>
  </si>
  <si>
    <t>Autocuidado, uso de casco para moto certificado y abrochado</t>
  </si>
  <si>
    <t>Señalización de Áreas
Encendido de luces en los sótanos</t>
  </si>
  <si>
    <t>FREDDY RODRIGUEZ</t>
  </si>
  <si>
    <t>ARTURO DUQUE</t>
  </si>
  <si>
    <t>Cambios Extremos de Temperatura.
Frío en el área de las oficinas (Ventilación natural por ductos diseño de las estructura del edificio)</t>
  </si>
  <si>
    <t xml:space="preserve">Mantener ropa adecuada para bajas temperaturas, pausas activas </t>
  </si>
  <si>
    <t xml:space="preserve">controles en las rejillas de los ductos de aire para graduar el ingreso de este. </t>
  </si>
  <si>
    <t>Diagnostico de clima organizacional
Evaluación riesgo Psicosocial.
Programa de Vigilancia Psicosocial
Comité de Convivencia Laboral
Continuar con Plan de Bienestar
Realizar bateria de riesgo psicosocial a los funcionarios que lleven mas de 6 meses con la organización</t>
  </si>
  <si>
    <t>Cronograma Intervención  PVE Biomecánico
Capacitación Riesgo Biomecánico: Diseño del puesto, uso de descansapies, pausas activas y ejercicios de estiramiento</t>
  </si>
  <si>
    <t xml:space="preserve">Capacitación en manejo defensivo, Examen de aptitud Psicosensométrica, consulta periódica al SIMIT. Actividades de sensibilización en seguridad vial.
Diseño e implementación del PESV </t>
  </si>
  <si>
    <t>Programar examen de Aptitud médica con criterio Sensométrico. Programar implementación PESV
Seguimiento al diseño del PESV según lo indicado en la resolución 40595 de 2022</t>
  </si>
  <si>
    <t>Cronograma Intervención  PVE Biomecánico
Exámenes médicos periódicos
Diagnóstico de condiciones de salud
Reporte de condiciones de salud</t>
  </si>
  <si>
    <t xml:space="preserve">Ejecutar capacitación En Higiene Postural </t>
  </si>
  <si>
    <t>Cableado figurado y aislado
Detección de humo
Sistema de aspersores en caso de incendio</t>
  </si>
  <si>
    <t>Procedimiento Operativo Normalizado de emergencias por Incendio
Sistema de Control de Incendios independiente. Monitoreo permanente
Extintor en caso de emergencia</t>
  </si>
  <si>
    <t>Golpes, y contusiones, quemaduras
Discomfort termico
Cansancio, fatiga
Quemaduras</t>
  </si>
  <si>
    <t>Organización o figurado de cableado
Uso de canaletas</t>
  </si>
  <si>
    <t>Fortalecer el uso de las TIC. Protocolos de Bioseguridad y anexo técnico. 
Vinculación de actividades de capacitación en PG Estilos de vida y trabajo saludable en Generalidades COVID-19 conforme resolución 223 y 392 de 2021, retorno al trabajo presencial y alternancia. Reporte y monitoreo a las condiciones de salud
Esquema Vacunación</t>
  </si>
  <si>
    <t>Cableado figurado y aislado
Extintor</t>
  </si>
  <si>
    <t>Ataques a las instalaciones de la CGN, Atracos, agresiones, atentados.
Problemas de protestas públicas en rutas de trasmilenio</t>
  </si>
  <si>
    <t>Protocolo de ingreso a las instalaciones para usuarios y visitantes.
Criterios de selección proveedor de arrendamiento
PONS en caso de emergencia (riesgo público)</t>
  </si>
  <si>
    <t>Plan de emergencias.
Protocolos de bioseguridad Manejo casos positivos o sospechosos de COVID-19
Esquema de vacunación</t>
  </si>
  <si>
    <t>Establecer restricción para ubicar puntos de Hidratación en puestos de Trabajo
Manual uso adecuado del punto de hidratación</t>
  </si>
  <si>
    <t xml:space="preserve">Cronograma de intervención riesgo Psicosocial a través de las TIC. Campañas de prevención estrés, desconexión laboral.
Aplicación batería de riesgo psicosocial al personal que lleve mas de 6 meses trabajando en la compañía
Actualizar programa gestión del cambio
</t>
  </si>
  <si>
    <t>Protocolo de atención al ciudadano
PVE Psicosocial.
Notificaciones de Coordinadores de Grupos Internos de Trabajo a Talento Humano de Comisiones. 
Bateria de riesgo psicosocial para funcionarios que lleven mas de 6 meses en la empresa</t>
  </si>
  <si>
    <t>Manipualaciòn de limpiadores liquidos de equipos de computo</t>
  </si>
  <si>
    <t xml:space="preserve">alergias, dermatitis e irritaciones </t>
  </si>
  <si>
    <t xml:space="preserve">Àreas ventiladas </t>
  </si>
  <si>
    <t xml:space="preserve">uso de epp, hoja de seguridad del producto legible
</t>
  </si>
  <si>
    <t>se deben establecer las medidas de seguridad y la información y formación apropiadas al personal expuesto.</t>
  </si>
  <si>
    <t xml:space="preserve">Hojas de seguridad, Productos rotulados, Almacenamiento seguro Reporte de condiciones de salud </t>
  </si>
  <si>
    <t xml:space="preserve">Uso de Guantes de latex, protecciòn respiratoria y visual </t>
  </si>
  <si>
    <t xml:space="preserve">ejecutar capacitaciòn en riesgo quimico por manipulaciòn de productos </t>
  </si>
  <si>
    <t xml:space="preserve">Derrame de sustancias durante el transporte y almacenamiento </t>
  </si>
  <si>
    <t xml:space="preserve">
corrosión, intoxicación, derrames, irritación, dermatitis</t>
  </si>
  <si>
    <t xml:space="preserve">áreas asignadas para el almacenamiento </t>
  </si>
  <si>
    <t xml:space="preserve">Manipualaciòn de Productos de aseo </t>
  </si>
  <si>
    <t xml:space="preserve">Uso de Guantes de caucho, protecciòn respiratoria y visual </t>
  </si>
  <si>
    <t xml:space="preserve">Por derrames de combustible o liquidos del vehiculo </t>
  </si>
  <si>
    <t xml:space="preserve">
contacto directo e indirecto con la piel irritación, dermatitis, intoxicación</t>
  </si>
  <si>
    <t xml:space="preserve">identificación de la fuga, aplicar barreras de restricción </t>
  </si>
  <si>
    <t>Se actualiza medidas de intervención de todos los riesgos identificados en la matriz, se indican recomendaciones para mejoramiento continuo del sistema de gestión. 
Se incluye riesgos en bodega y almacen                                                                    Se aumenta la valoración del riesgo quimico en las diferentes actividades que se tienen en la CGN 
Se anexa riesgo en conductores, mensajeros                                                                 Se realiza ajustes de los riesgos en piso 15 teniendo en cuenta que se entrego piso 3 y la aplicaciòn de teletrabajo</t>
  </si>
  <si>
    <t>octubre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</si>
</sst>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2"/>
      <color indexed="8"/>
      <name val="Arial Narrow"/>
      <family val="2"/>
    </font>
    <font>
      <u/>
      <sz val="11"/>
      <color theme="10"/>
      <name val="Calibri"/>
      <family val="2"/>
      <scheme val="minor"/>
    </font>
    <font>
      <u/>
      <sz val="11"/>
      <color theme="11"/>
      <name val="Calibri"/>
      <family val="2"/>
      <scheme val="minor"/>
    </font>
    <font>
      <sz val="14"/>
      <color theme="0" tint="-0.499984740745262"/>
      <name val="Arial Narrow"/>
      <family val="2"/>
    </font>
    <font>
      <sz val="11"/>
      <color theme="1"/>
      <name val="Arial Narrow"/>
      <family val="2"/>
    </font>
    <font>
      <b/>
      <sz val="11"/>
      <color theme="1"/>
      <name val="Arial Narrow"/>
      <family val="2"/>
    </font>
    <font>
      <b/>
      <sz val="11"/>
      <name val="Arial Narrow"/>
      <family val="2"/>
    </font>
    <font>
      <sz val="11"/>
      <name val="Arial Narrow"/>
      <family val="2"/>
    </font>
    <font>
      <sz val="11"/>
      <color theme="1"/>
      <name val="Calibri"/>
      <family val="2"/>
      <scheme val="minor"/>
    </font>
    <font>
      <b/>
      <sz val="14"/>
      <color theme="1"/>
      <name val="Arial Narrow"/>
      <family val="2"/>
    </font>
    <font>
      <sz val="20"/>
      <name val="Arial Narrow"/>
      <family val="2"/>
    </font>
    <font>
      <b/>
      <sz val="9"/>
      <color theme="1"/>
      <name val="Arial Narrow"/>
      <family val="2"/>
    </font>
    <font>
      <b/>
      <sz val="9"/>
      <name val="Arial Narrow"/>
      <family val="2"/>
    </font>
    <font>
      <b/>
      <sz val="10"/>
      <color theme="1"/>
      <name val="Arial Narrow"/>
      <family val="2"/>
    </font>
    <font>
      <sz val="14"/>
      <color theme="1"/>
      <name val="Arial Narrow"/>
      <family val="2"/>
    </font>
    <font>
      <b/>
      <sz val="18"/>
      <color theme="1"/>
      <name val="Arial Narrow"/>
      <family val="2"/>
    </font>
    <font>
      <sz val="10"/>
      <name val="Arial"/>
      <family val="2"/>
    </font>
    <font>
      <sz val="12"/>
      <color theme="1"/>
      <name val="Arial Narrow"/>
      <family val="2"/>
    </font>
    <font>
      <b/>
      <sz val="8"/>
      <color theme="1"/>
      <name val="Arial Narrow"/>
      <family val="2"/>
    </font>
    <font>
      <sz val="12"/>
      <name val="Arial Narrow"/>
      <family val="2"/>
    </font>
    <font>
      <sz val="12"/>
      <color theme="1"/>
      <name val="Century Gothic"/>
      <family val="2"/>
    </font>
    <font>
      <b/>
      <sz val="12"/>
      <name val="Arial Narrow"/>
      <family val="2"/>
    </font>
    <font>
      <b/>
      <sz val="12"/>
      <color theme="1"/>
      <name val="Arial Narrow"/>
      <family val="2"/>
    </font>
    <font>
      <b/>
      <sz val="16"/>
      <name val="Arial Narrow"/>
      <family val="2"/>
    </font>
    <font>
      <b/>
      <sz val="16"/>
      <color theme="1"/>
      <name val="Arial Narrow"/>
      <family val="2"/>
    </font>
    <font>
      <b/>
      <sz val="14"/>
      <color theme="1"/>
      <name val="Century Gothic"/>
      <family val="2"/>
    </font>
    <font>
      <b/>
      <sz val="18"/>
      <color theme="1"/>
      <name val="Century Gothic"/>
      <family val="2"/>
    </font>
    <font>
      <sz val="14"/>
      <name val="Century Gothic"/>
      <family val="2"/>
    </font>
    <font>
      <sz val="11"/>
      <name val="Century Gothic"/>
      <family val="2"/>
    </font>
    <font>
      <sz val="11"/>
      <color theme="1"/>
      <name val="Century Gothic"/>
      <family val="2"/>
    </font>
    <font>
      <b/>
      <sz val="11"/>
      <name val="Century Gothic"/>
      <family val="2"/>
    </font>
    <font>
      <sz val="12"/>
      <name val="Century Gothic"/>
      <family val="2"/>
    </font>
    <font>
      <b/>
      <sz val="12"/>
      <color theme="1"/>
      <name val="Century Gothic"/>
      <family val="2"/>
    </font>
    <font>
      <b/>
      <sz val="12"/>
      <name val="Century Gothic"/>
      <family val="2"/>
    </font>
    <font>
      <sz val="14"/>
      <color theme="0" tint="-0.499984740745262"/>
      <name val="Century Gothic"/>
      <family val="2"/>
    </font>
    <font>
      <sz val="20"/>
      <name val="Century Gothic"/>
      <family val="2"/>
    </font>
    <font>
      <b/>
      <sz val="10"/>
      <color theme="1"/>
      <name val="Century Gothic"/>
      <family val="2"/>
    </font>
    <font>
      <b/>
      <sz val="9"/>
      <color theme="1"/>
      <name val="Century Gothic"/>
      <family val="2"/>
    </font>
    <font>
      <b/>
      <sz val="8"/>
      <color theme="1"/>
      <name val="Century Gothic"/>
      <family val="2"/>
    </font>
    <font>
      <b/>
      <sz val="9"/>
      <name val="Century Gothic"/>
      <family val="2"/>
    </font>
    <font>
      <sz val="16"/>
      <color theme="1"/>
      <name val="Century Gothic"/>
      <family val="2"/>
    </font>
    <font>
      <sz val="10"/>
      <color theme="1"/>
      <name val="Century Gothic"/>
      <family val="2"/>
    </font>
    <font>
      <sz val="14"/>
      <color theme="1"/>
      <name val="Century Gothic"/>
      <family val="2"/>
    </font>
    <font>
      <b/>
      <sz val="20"/>
      <name val="Century Gothic"/>
      <family val="2"/>
    </font>
    <font>
      <sz val="8"/>
      <color theme="1"/>
      <name val="Century Gothic"/>
      <family val="2"/>
    </font>
    <font>
      <sz val="10"/>
      <name val="Century Gothic"/>
      <family val="2"/>
    </font>
    <font>
      <b/>
      <sz val="11"/>
      <color theme="1"/>
      <name val="Century Gothic"/>
      <family val="2"/>
    </font>
    <font>
      <b/>
      <sz val="16"/>
      <color theme="1"/>
      <name val="Century Gothic"/>
      <family val="2"/>
    </font>
    <font>
      <sz val="11"/>
      <color theme="0" tint="-0.499984740745262"/>
      <name val="Century Gothic"/>
      <family val="2"/>
    </font>
    <font>
      <sz val="12"/>
      <color theme="0" tint="-0.499984740745262"/>
      <name val="Century Gothic"/>
      <family val="2"/>
    </font>
    <font>
      <sz val="11"/>
      <color rgb="FFFF0000"/>
      <name val="Century Gothic"/>
      <family val="2"/>
    </font>
    <font>
      <sz val="12"/>
      <color rgb="FFFF0000"/>
      <name val="Century Gothic"/>
      <family val="2"/>
    </font>
    <font>
      <b/>
      <sz val="16"/>
      <name val="Century Gothic"/>
      <family val="2"/>
    </font>
    <font>
      <sz val="9"/>
      <color theme="1"/>
      <name val="Century Gothic"/>
      <family val="2"/>
    </font>
    <font>
      <sz val="12"/>
      <color rgb="FF202124"/>
      <name val="Century Gothic"/>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D9D9D9"/>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09">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17" fillId="0" borderId="0"/>
    <xf numFmtId="0" fontId="9" fillId="0" borderId="0"/>
  </cellStyleXfs>
  <cellXfs count="234">
    <xf numFmtId="0" fontId="0" fillId="0" borderId="0" xfId="0"/>
    <xf numFmtId="0" fontId="5" fillId="0" borderId="0" xfId="0" applyFont="1" applyAlignment="1">
      <alignment horizontal="left" vertical="center"/>
    </xf>
    <xf numFmtId="0" fontId="5" fillId="0" borderId="0" xfId="0" applyFont="1" applyAlignment="1">
      <alignment horizontal="center" vertical="center"/>
    </xf>
    <xf numFmtId="0" fontId="7" fillId="0" borderId="1" xfId="0" quotePrefix="1" applyFont="1" applyBorder="1" applyAlignment="1">
      <alignment horizontal="center" vertical="center" wrapText="1"/>
    </xf>
    <xf numFmtId="0" fontId="6" fillId="0" borderId="1" xfId="0" applyFont="1" applyBorder="1" applyAlignment="1">
      <alignment horizontal="center" vertical="center" wrapText="1"/>
    </xf>
    <xf numFmtId="0" fontId="21" fillId="0" borderId="0" xfId="0" applyFont="1"/>
    <xf numFmtId="0" fontId="23" fillId="0" borderId="1" xfId="0" applyFont="1" applyBorder="1" applyAlignment="1">
      <alignment horizontal="center" vertical="center" wrapText="1"/>
    </xf>
    <xf numFmtId="0" fontId="25" fillId="0" borderId="1" xfId="0" applyFont="1" applyBorder="1" applyAlignment="1">
      <alignment horizontal="center" vertical="center"/>
    </xf>
    <xf numFmtId="0" fontId="20" fillId="0" borderId="1" xfId="0" quotePrefix="1"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xf>
    <xf numFmtId="0" fontId="28" fillId="0" borderId="1" xfId="0" applyFont="1" applyBorder="1" applyAlignment="1">
      <alignment horizontal="justify" vertical="top"/>
    </xf>
    <xf numFmtId="0" fontId="2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textRotation="90" wrapText="1"/>
    </xf>
    <xf numFmtId="0" fontId="13" fillId="3" borderId="1" xfId="0" applyFont="1" applyFill="1" applyBorder="1" applyAlignment="1">
      <alignment horizontal="center" vertical="center" textRotation="90" wrapText="1"/>
    </xf>
    <xf numFmtId="0" fontId="14" fillId="4" borderId="1" xfId="0" applyFont="1" applyFill="1" applyBorder="1" applyAlignment="1">
      <alignment horizontal="center" vertical="center" textRotation="90" wrapText="1"/>
    </xf>
    <xf numFmtId="0" fontId="19" fillId="3" borderId="1" xfId="0" applyFont="1" applyFill="1" applyBorder="1" applyAlignment="1">
      <alignment horizontal="center" vertical="center" wrapText="1"/>
    </xf>
    <xf numFmtId="0" fontId="19" fillId="4" borderId="1" xfId="0" applyFont="1" applyFill="1" applyBorder="1" applyAlignment="1">
      <alignment horizontal="center" vertical="center" textRotation="90" wrapText="1"/>
    </xf>
    <xf numFmtId="0" fontId="15" fillId="0" borderId="1" xfId="0" applyFont="1" applyBorder="1" applyAlignment="1">
      <alignment horizontal="center" vertical="center" textRotation="90" wrapText="1"/>
    </xf>
    <xf numFmtId="0" fontId="15" fillId="2" borderId="1" xfId="0" applyFont="1" applyFill="1" applyBorder="1" applyAlignment="1">
      <alignment vertical="center" textRotation="90"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textRotation="90"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2" fillId="0" borderId="1" xfId="0" quotePrefix="1" applyFont="1" applyBorder="1" applyAlignment="1">
      <alignment horizontal="center" vertical="center" wrapText="1"/>
    </xf>
    <xf numFmtId="0" fontId="29" fillId="0" borderId="1" xfId="0" applyFont="1" applyBorder="1" applyAlignment="1">
      <alignment horizontal="left" vertical="center" wrapText="1"/>
    </xf>
    <xf numFmtId="0" fontId="31" fillId="0" borderId="1" xfId="0" applyFont="1" applyBorder="1" applyAlignment="1">
      <alignment horizontal="center" vertical="center" wrapText="1"/>
    </xf>
    <xf numFmtId="0" fontId="29" fillId="0" borderId="1" xfId="0" quotePrefix="1" applyFont="1" applyBorder="1" applyAlignment="1">
      <alignment horizontal="center" vertical="center" wrapText="1"/>
    </xf>
    <xf numFmtId="0" fontId="32" fillId="0" borderId="1" xfId="0" applyFont="1" applyBorder="1" applyAlignment="1">
      <alignment horizontal="left" vertical="center" wrapText="1"/>
    </xf>
    <xf numFmtId="0" fontId="2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1" xfId="0" applyFont="1" applyBorder="1" applyAlignment="1">
      <alignment horizontal="center" vertical="center" textRotation="90" wrapText="1"/>
    </xf>
    <xf numFmtId="0" fontId="34" fillId="0" borderId="1" xfId="0" quotePrefix="1" applyFont="1" applyBorder="1" applyAlignment="1">
      <alignment horizontal="center" vertical="center" wrapText="1"/>
    </xf>
    <xf numFmtId="0" fontId="30" fillId="0" borderId="0" xfId="0" applyFont="1" applyAlignment="1">
      <alignment horizontal="center" vertical="center"/>
    </xf>
    <xf numFmtId="0" fontId="39"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8" fillId="3" borderId="1" xfId="0" applyFont="1" applyFill="1" applyBorder="1" applyAlignment="1">
      <alignment horizontal="center" vertical="center" textRotation="90" wrapText="1"/>
    </xf>
    <xf numFmtId="0" fontId="38" fillId="5" borderId="1" xfId="0" applyFont="1" applyFill="1" applyBorder="1" applyAlignment="1">
      <alignment horizontal="center" vertical="center" textRotation="90" wrapText="1"/>
    </xf>
    <xf numFmtId="0" fontId="40" fillId="3" borderId="1" xfId="0" applyFont="1" applyFill="1" applyBorder="1" applyAlignment="1">
      <alignment horizontal="center" vertical="center" textRotation="90" wrapText="1"/>
    </xf>
    <xf numFmtId="0" fontId="37" fillId="4" borderId="1" xfId="0" applyFont="1" applyFill="1" applyBorder="1" applyAlignment="1">
      <alignment horizontal="center" vertical="center" textRotation="90" wrapText="1"/>
    </xf>
    <xf numFmtId="0" fontId="39" fillId="4" borderId="1" xfId="0" applyFont="1" applyFill="1" applyBorder="1" applyAlignment="1">
      <alignment horizontal="center" vertical="center" textRotation="90" wrapText="1"/>
    </xf>
    <xf numFmtId="0" fontId="32" fillId="2" borderId="1" xfId="0" applyFont="1" applyFill="1" applyBorder="1" applyAlignment="1">
      <alignment horizontal="left" vertical="center" wrapText="1"/>
    </xf>
    <xf numFmtId="0" fontId="30" fillId="0" borderId="0" xfId="0" applyFont="1" applyAlignment="1">
      <alignment horizontal="left" vertical="center"/>
    </xf>
    <xf numFmtId="0" fontId="32" fillId="0" borderId="1" xfId="0" applyFont="1" applyBorder="1" applyAlignment="1">
      <alignment horizontal="justify" vertical="center" wrapText="1"/>
    </xf>
    <xf numFmtId="0" fontId="32" fillId="0" borderId="1" xfId="0" applyFont="1" applyBorder="1" applyAlignment="1">
      <alignment vertical="center" wrapText="1"/>
    </xf>
    <xf numFmtId="0" fontId="44" fillId="0" borderId="1" xfId="0" applyFont="1" applyBorder="1" applyAlignment="1">
      <alignment horizontal="center" vertical="center" wrapText="1"/>
    </xf>
    <xf numFmtId="0" fontId="21" fillId="0" borderId="1" xfId="0" applyFont="1" applyBorder="1" applyAlignment="1">
      <alignment horizontal="center" vertical="center"/>
    </xf>
    <xf numFmtId="0" fontId="30" fillId="0" borderId="1" xfId="0" applyFont="1" applyBorder="1" applyAlignment="1">
      <alignment vertical="center" wrapText="1"/>
    </xf>
    <xf numFmtId="0" fontId="21" fillId="0" borderId="0" xfId="0" applyFont="1" applyAlignment="1">
      <alignment horizontal="center" vertical="center"/>
    </xf>
    <xf numFmtId="0" fontId="30" fillId="0" borderId="1" xfId="0" applyFont="1" applyBorder="1" applyAlignment="1">
      <alignment horizontal="center" vertical="center" wrapText="1"/>
    </xf>
    <xf numFmtId="0" fontId="33" fillId="3" borderId="1" xfId="0" applyFont="1" applyFill="1" applyBorder="1" applyAlignment="1">
      <alignment horizontal="center" vertical="center" textRotation="90" wrapText="1"/>
    </xf>
    <xf numFmtId="0" fontId="42" fillId="0" borderId="0" xfId="0" applyFont="1"/>
    <xf numFmtId="0" fontId="42" fillId="4" borderId="0" xfId="0" applyFont="1" applyFill="1"/>
    <xf numFmtId="0" fontId="42" fillId="2" borderId="0" xfId="0" applyFont="1" applyFill="1" applyAlignment="1">
      <alignment horizontal="left" vertical="center"/>
    </xf>
    <xf numFmtId="0" fontId="33" fillId="5" borderId="1" xfId="0" applyFont="1" applyFill="1" applyBorder="1" applyAlignment="1">
      <alignment horizontal="center" vertical="center" textRotation="90" wrapText="1"/>
    </xf>
    <xf numFmtId="0" fontId="45" fillId="0" borderId="0" xfId="0" applyFont="1" applyAlignment="1">
      <alignment horizontal="left" vertical="center"/>
    </xf>
    <xf numFmtId="0" fontId="46" fillId="0" borderId="1" xfId="0" applyFont="1" applyBorder="1" applyAlignment="1">
      <alignment horizontal="justify" vertical="top" wrapText="1"/>
    </xf>
    <xf numFmtId="0" fontId="46" fillId="0" borderId="1" xfId="0" quotePrefix="1" applyFont="1" applyBorder="1" applyAlignment="1">
      <alignment horizontal="center" vertical="center" wrapText="1"/>
    </xf>
    <xf numFmtId="0" fontId="47" fillId="3" borderId="1" xfId="0" applyFont="1" applyFill="1" applyBorder="1" applyAlignment="1">
      <alignment horizontal="center" vertical="center" wrapText="1"/>
    </xf>
    <xf numFmtId="0" fontId="30" fillId="0" borderId="1" xfId="0" applyFont="1" applyBorder="1" applyAlignment="1">
      <alignment horizontal="justify" vertical="top" wrapText="1"/>
    </xf>
    <xf numFmtId="0" fontId="5" fillId="0" borderId="1" xfId="0" applyFont="1" applyBorder="1" applyAlignment="1">
      <alignment vertical="center" wrapText="1"/>
    </xf>
    <xf numFmtId="0" fontId="24" fillId="0" borderId="1" xfId="0" applyFont="1" applyBorder="1" applyAlignment="1">
      <alignment vertical="center" wrapText="1"/>
    </xf>
    <xf numFmtId="0" fontId="33" fillId="2" borderId="1" xfId="0" applyFont="1" applyFill="1" applyBorder="1" applyAlignment="1">
      <alignment vertical="center" textRotation="90" wrapText="1"/>
    </xf>
    <xf numFmtId="0" fontId="33" fillId="0" borderId="0" xfId="0" applyFont="1" applyAlignment="1">
      <alignment horizontal="center" vertical="center"/>
    </xf>
    <xf numFmtId="0" fontId="33" fillId="0" borderId="1" xfId="0" applyFont="1" applyBorder="1" applyAlignment="1">
      <alignment horizontal="center" vertical="center" textRotation="90" wrapText="1"/>
    </xf>
    <xf numFmtId="0" fontId="29" fillId="0" borderId="1" xfId="0" applyFont="1" applyBorder="1" applyAlignment="1">
      <alignment horizontal="justify" vertical="top" wrapText="1"/>
    </xf>
    <xf numFmtId="0" fontId="33" fillId="2" borderId="1" xfId="0" applyFont="1" applyFill="1" applyBorder="1" applyAlignment="1">
      <alignment horizontal="center" vertical="center" textRotation="90" wrapText="1"/>
    </xf>
    <xf numFmtId="0" fontId="33" fillId="0" borderId="1" xfId="0" applyFont="1" applyBorder="1" applyAlignment="1">
      <alignment horizontal="center" vertical="center" wrapText="1"/>
    </xf>
    <xf numFmtId="0" fontId="30" fillId="0" borderId="1" xfId="0" applyFont="1" applyBorder="1" applyAlignment="1">
      <alignment horizontal="center" vertical="center"/>
    </xf>
    <xf numFmtId="0" fontId="29" fillId="2" borderId="1" xfId="0" applyFont="1" applyFill="1" applyBorder="1" applyAlignment="1">
      <alignment horizontal="left" vertical="center" wrapText="1"/>
    </xf>
    <xf numFmtId="0" fontId="33" fillId="0" borderId="1" xfId="0" applyFont="1" applyBorder="1" applyAlignment="1">
      <alignment vertical="center" textRotation="90" wrapText="1"/>
    </xf>
    <xf numFmtId="0" fontId="31" fillId="0" borderId="1" xfId="0" quotePrefix="1" applyFont="1" applyBorder="1" applyAlignment="1">
      <alignment horizontal="center" vertical="center" wrapText="1"/>
    </xf>
    <xf numFmtId="0" fontId="48" fillId="0" borderId="1" xfId="0" applyFont="1" applyBorder="1" applyAlignment="1">
      <alignment horizontal="center" vertical="center"/>
    </xf>
    <xf numFmtId="0" fontId="47" fillId="5" borderId="1" xfId="0" applyFont="1" applyFill="1" applyBorder="1" applyAlignment="1">
      <alignment horizontal="center" vertical="center" wrapText="1"/>
    </xf>
    <xf numFmtId="0" fontId="47" fillId="3" borderId="1" xfId="0" applyFont="1" applyFill="1" applyBorder="1" applyAlignment="1">
      <alignment horizontal="center" vertical="center" textRotation="90" wrapText="1"/>
    </xf>
    <xf numFmtId="0" fontId="47" fillId="5" borderId="1" xfId="0" applyFont="1" applyFill="1" applyBorder="1" applyAlignment="1">
      <alignment horizontal="center" vertical="center" textRotation="90" wrapText="1"/>
    </xf>
    <xf numFmtId="0" fontId="31" fillId="3" borderId="1" xfId="0" applyFont="1" applyFill="1" applyBorder="1" applyAlignment="1">
      <alignment horizontal="center" vertical="center" textRotation="90" wrapText="1"/>
    </xf>
    <xf numFmtId="0" fontId="47" fillId="4" borderId="1" xfId="0" applyFont="1" applyFill="1" applyBorder="1" applyAlignment="1">
      <alignment horizontal="center" vertical="center" textRotation="90" wrapText="1"/>
    </xf>
    <xf numFmtId="0" fontId="47" fillId="0" borderId="1" xfId="0" applyFont="1" applyBorder="1" applyAlignment="1">
      <alignment horizontal="center" vertical="center" wrapText="1"/>
    </xf>
    <xf numFmtId="0" fontId="29" fillId="0" borderId="1" xfId="0" applyFont="1" applyBorder="1" applyAlignment="1">
      <alignment horizontal="center" vertical="center" textRotation="90" wrapText="1"/>
    </xf>
    <xf numFmtId="0" fontId="32" fillId="0" borderId="1" xfId="0" applyFont="1" applyBorder="1" applyAlignment="1">
      <alignment horizontal="justify" vertical="top" wrapText="1"/>
    </xf>
    <xf numFmtId="0" fontId="32" fillId="0" borderId="1" xfId="0" applyFont="1" applyBorder="1" applyAlignment="1">
      <alignment vertical="top" wrapText="1"/>
    </xf>
    <xf numFmtId="0" fontId="42" fillId="2" borderId="1" xfId="0" applyFont="1" applyFill="1" applyBorder="1" applyAlignment="1">
      <alignment vertical="center" textRotation="90" wrapText="1"/>
    </xf>
    <xf numFmtId="0" fontId="43" fillId="0" borderId="1" xfId="0" applyFont="1" applyBorder="1" applyAlignment="1">
      <alignment horizontal="center" vertical="center" textRotation="90" wrapText="1"/>
    </xf>
    <xf numFmtId="0" fontId="52" fillId="0" borderId="1" xfId="0" quotePrefix="1" applyFont="1" applyBorder="1" applyAlignment="1">
      <alignment horizontal="center" vertical="center" wrapText="1"/>
    </xf>
    <xf numFmtId="0" fontId="33" fillId="0" borderId="1" xfId="0" applyFont="1" applyBorder="1" applyAlignment="1">
      <alignment horizontal="center" vertical="center" textRotation="90" wrapText="1"/>
    </xf>
    <xf numFmtId="0" fontId="33" fillId="0" borderId="3" xfId="0" applyFont="1" applyBorder="1" applyAlignment="1">
      <alignment horizontal="center" vertical="center" textRotation="90" wrapText="1"/>
    </xf>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2" fillId="0" borderId="3" xfId="0" applyFont="1" applyBorder="1" applyAlignment="1">
      <alignment horizontal="justify" vertical="top" wrapText="1"/>
    </xf>
    <xf numFmtId="0" fontId="47" fillId="0" borderId="1" xfId="0" applyFont="1" applyBorder="1" applyAlignment="1">
      <alignment horizontal="center" vertical="center" textRotation="90" wrapText="1"/>
    </xf>
    <xf numFmtId="0" fontId="21" fillId="0" borderId="1" xfId="0" applyFont="1" applyBorder="1" applyAlignment="1">
      <alignment horizontal="center" vertical="center"/>
    </xf>
    <xf numFmtId="0" fontId="33" fillId="2" borderId="3" xfId="0" applyFont="1" applyFill="1" applyBorder="1" applyAlignment="1">
      <alignment horizontal="center" vertical="center" textRotation="90" wrapText="1"/>
    </xf>
    <xf numFmtId="0" fontId="21" fillId="0" borderId="1" xfId="0" applyFont="1" applyBorder="1" applyAlignment="1">
      <alignment horizontal="center" vertical="center" wrapText="1"/>
    </xf>
    <xf numFmtId="0" fontId="30"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51" fillId="0" borderId="0" xfId="0" applyFont="1" applyAlignment="1">
      <alignment horizontal="center" vertical="center"/>
    </xf>
    <xf numFmtId="0" fontId="32" fillId="0" borderId="3" xfId="0" applyFont="1" applyBorder="1" applyAlignment="1">
      <alignment vertical="center" wrapText="1"/>
    </xf>
    <xf numFmtId="0" fontId="32" fillId="0" borderId="2" xfId="0" applyFont="1" applyBorder="1" applyAlignment="1">
      <alignment vertical="center" wrapText="1"/>
    </xf>
    <xf numFmtId="0" fontId="21" fillId="0" borderId="0" xfId="0" applyFont="1" applyAlignment="1">
      <alignment horizontal="center" vertical="center" wrapText="1"/>
    </xf>
    <xf numFmtId="0" fontId="32" fillId="0" borderId="3" xfId="0" quotePrefix="1"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vertical="top" wrapText="1"/>
    </xf>
    <xf numFmtId="0" fontId="21" fillId="0" borderId="1" xfId="0" quotePrefix="1" applyFont="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justify" vertical="center" wrapText="1"/>
    </xf>
    <xf numFmtId="0" fontId="30" fillId="0" borderId="1" xfId="0" quotePrefix="1" applyFont="1" applyBorder="1" applyAlignment="1">
      <alignment horizontal="center" vertical="center" wrapText="1"/>
    </xf>
    <xf numFmtId="0" fontId="21" fillId="0" borderId="1" xfId="0" applyFont="1" applyBorder="1" applyAlignment="1">
      <alignment horizontal="center" vertical="center" textRotation="90" wrapText="1"/>
    </xf>
    <xf numFmtId="0" fontId="42" fillId="0" borderId="1" xfId="0" applyFont="1" applyBorder="1" applyAlignment="1">
      <alignment horizontal="left" vertical="center" wrapText="1"/>
    </xf>
    <xf numFmtId="0" fontId="21" fillId="0" borderId="1" xfId="0" applyFont="1" applyBorder="1" applyAlignment="1">
      <alignment vertical="center" wrapText="1"/>
    </xf>
    <xf numFmtId="0" fontId="7" fillId="0" borderId="1" xfId="0" applyFont="1" applyBorder="1" applyAlignment="1">
      <alignment horizontal="center" vertical="center" textRotation="90" wrapText="1"/>
    </xf>
    <xf numFmtId="0" fontId="24" fillId="0" borderId="1" xfId="0" applyFont="1" applyBorder="1" applyAlignment="1">
      <alignment horizontal="center" vertical="center" wrapText="1"/>
    </xf>
    <xf numFmtId="0" fontId="8" fillId="0" borderId="1"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22" fillId="0" borderId="1" xfId="0" applyFont="1" applyBorder="1" applyAlignment="1">
      <alignment horizontal="center" vertical="center" wrapText="1"/>
    </xf>
    <xf numFmtId="0" fontId="20" fillId="0" borderId="1" xfId="0" applyFont="1" applyBorder="1" applyAlignment="1">
      <alignment horizontal="center" vertical="center" textRotation="90" wrapText="1"/>
    </xf>
    <xf numFmtId="0" fontId="28" fillId="0" borderId="1" xfId="0" applyFont="1" applyBorder="1" applyAlignment="1">
      <alignment horizontal="center" vertical="center"/>
    </xf>
    <xf numFmtId="0" fontId="43" fillId="0" borderId="1" xfId="0" applyFont="1" applyBorder="1" applyAlignment="1">
      <alignment horizontal="center" vertical="center"/>
    </xf>
    <xf numFmtId="0" fontId="30" fillId="0" borderId="1" xfId="0" applyFont="1" applyBorder="1" applyAlignment="1">
      <alignment horizontal="left" vertical="center" wrapText="1"/>
    </xf>
    <xf numFmtId="0" fontId="42" fillId="0" borderId="1" xfId="0" applyFont="1" applyBorder="1" applyAlignment="1">
      <alignment horizontal="center" vertical="center" wrapText="1"/>
    </xf>
    <xf numFmtId="0" fontId="21" fillId="0" borderId="1" xfId="0" quotePrefix="1" applyFont="1" applyBorder="1" applyAlignment="1">
      <alignment vertical="center" wrapText="1"/>
    </xf>
    <xf numFmtId="0" fontId="46" fillId="0" borderId="1" xfId="0" applyFont="1" applyBorder="1" applyAlignment="1">
      <alignment horizontal="center" vertical="center" wrapText="1"/>
    </xf>
    <xf numFmtId="0" fontId="42" fillId="0" borderId="1" xfId="0" quotePrefix="1" applyFont="1" applyBorder="1" applyAlignment="1">
      <alignment horizontal="center" vertical="center" wrapText="1"/>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 xfId="0" applyFont="1" applyFill="1" applyBorder="1" applyAlignment="1">
      <alignment horizontal="left" vertical="center" wrapText="1"/>
    </xf>
    <xf numFmtId="0" fontId="21" fillId="0" borderId="2" xfId="0" applyFont="1" applyBorder="1" applyAlignment="1">
      <alignment horizontal="justify" vertical="top" wrapText="1"/>
    </xf>
    <xf numFmtId="0" fontId="31" fillId="0" borderId="1" xfId="0" applyFont="1" applyBorder="1" applyAlignment="1">
      <alignment horizontal="center" vertical="center" textRotation="90" wrapText="1"/>
    </xf>
    <xf numFmtId="0" fontId="54"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50" fillId="0" borderId="1" xfId="0" applyFont="1" applyBorder="1" applyAlignment="1">
      <alignment horizontal="center"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5" fillId="2" borderId="1" xfId="0" applyFont="1" applyFill="1" applyBorder="1" applyAlignment="1">
      <alignment horizontal="center" vertical="center"/>
    </xf>
    <xf numFmtId="0" fontId="47" fillId="3" borderId="1" xfId="0" applyFont="1" applyFill="1" applyBorder="1" applyAlignment="1">
      <alignment horizontal="center" vertical="center" textRotation="90" wrapText="1"/>
    </xf>
    <xf numFmtId="0" fontId="37" fillId="3" borderId="1" xfId="0" applyFont="1" applyFill="1" applyBorder="1" applyAlignment="1">
      <alignment horizontal="center" vertical="center" textRotation="90" wrapText="1"/>
    </xf>
    <xf numFmtId="0" fontId="47"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3" borderId="1" xfId="0" applyFont="1" applyFill="1" applyBorder="1" applyAlignment="1">
      <alignment horizontal="center" vertical="center" textRotation="90" wrapText="1"/>
    </xf>
    <xf numFmtId="0" fontId="37" fillId="3" borderId="1" xfId="0" applyFont="1" applyFill="1" applyBorder="1" applyAlignment="1">
      <alignment horizontal="center" vertical="center" wrapText="1"/>
    </xf>
    <xf numFmtId="0" fontId="38" fillId="3" borderId="1" xfId="0" applyFont="1" applyFill="1" applyBorder="1" applyAlignment="1">
      <alignment horizontal="center" vertical="center" textRotation="90"/>
    </xf>
    <xf numFmtId="0" fontId="33" fillId="0" borderId="1" xfId="0" applyFont="1" applyBorder="1" applyAlignment="1">
      <alignment horizontal="center" vertical="center" textRotation="90" wrapText="1"/>
    </xf>
    <xf numFmtId="0" fontId="33" fillId="2" borderId="1" xfId="0" applyFont="1" applyFill="1" applyBorder="1" applyAlignment="1">
      <alignment horizontal="center" vertical="center" textRotation="90" wrapText="1"/>
    </xf>
    <xf numFmtId="0" fontId="30" fillId="0" borderId="1" xfId="0" applyFont="1" applyBorder="1" applyAlignment="1">
      <alignment horizontal="center" vertical="center"/>
    </xf>
    <xf numFmtId="0" fontId="3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justify" vertical="top" wrapText="1"/>
    </xf>
    <xf numFmtId="0" fontId="30" fillId="0" borderId="1" xfId="0" applyFont="1" applyBorder="1" applyAlignment="1">
      <alignment horizontal="justify" vertical="center" wrapText="1"/>
    </xf>
    <xf numFmtId="0" fontId="32" fillId="0" borderId="1" xfId="0" applyFont="1" applyBorder="1" applyAlignment="1">
      <alignment horizontal="center" vertical="center" wrapText="1"/>
    </xf>
    <xf numFmtId="0" fontId="33" fillId="0" borderId="3" xfId="0" applyFont="1" applyBorder="1" applyAlignment="1">
      <alignment horizontal="center" vertical="center" textRotation="90" wrapText="1"/>
    </xf>
    <xf numFmtId="0" fontId="33" fillId="0" borderId="4" xfId="0" applyFont="1" applyBorder="1" applyAlignment="1">
      <alignment horizontal="center" vertical="center" textRotation="90" wrapText="1"/>
    </xf>
    <xf numFmtId="0" fontId="33" fillId="0" borderId="2" xfId="0" applyFont="1" applyBorder="1" applyAlignment="1">
      <alignment horizontal="center" vertical="center" textRotation="90" wrapText="1"/>
    </xf>
    <xf numFmtId="0" fontId="32"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0" fillId="0" borderId="1" xfId="0" quotePrefix="1" applyFont="1" applyBorder="1" applyAlignment="1">
      <alignment horizontal="center" vertical="top" wrapText="1"/>
    </xf>
    <xf numFmtId="0" fontId="29" fillId="0" borderId="1" xfId="0" applyFont="1" applyBorder="1" applyAlignment="1">
      <alignment horizontal="center" vertical="center" wrapText="1"/>
    </xf>
    <xf numFmtId="0" fontId="21" fillId="0" borderId="1" xfId="0" applyFont="1" applyBorder="1" applyAlignment="1">
      <alignment horizontal="center" vertical="center"/>
    </xf>
    <xf numFmtId="0" fontId="49" fillId="0" borderId="1" xfId="0" applyFont="1" applyBorder="1" applyAlignment="1">
      <alignment horizontal="center" vertical="center"/>
    </xf>
    <xf numFmtId="0" fontId="47" fillId="0" borderId="3" xfId="0" applyFont="1" applyBorder="1" applyAlignment="1">
      <alignment horizontal="center" vertical="center" textRotation="90" wrapText="1"/>
    </xf>
    <xf numFmtId="0" fontId="47" fillId="0" borderId="4" xfId="0" applyFont="1" applyBorder="1" applyAlignment="1">
      <alignment horizontal="center" vertical="center" textRotation="90" wrapText="1"/>
    </xf>
    <xf numFmtId="0" fontId="47" fillId="0" borderId="2" xfId="0" applyFont="1" applyBorder="1" applyAlignment="1">
      <alignment horizontal="center" vertical="center" textRotation="90" wrapText="1"/>
    </xf>
    <xf numFmtId="0" fontId="47" fillId="0" borderId="1" xfId="0" applyFont="1" applyBorder="1" applyAlignment="1">
      <alignment horizontal="center" vertical="center" textRotation="90"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53" fillId="0" borderId="1" xfId="0" applyFont="1" applyBorder="1" applyAlignment="1">
      <alignment horizontal="center" vertical="center"/>
    </xf>
    <xf numFmtId="0" fontId="49" fillId="2" borderId="1" xfId="0" applyFont="1" applyFill="1" applyBorder="1" applyAlignment="1">
      <alignment horizontal="center" vertical="center"/>
    </xf>
    <xf numFmtId="0" fontId="47" fillId="3" borderId="1" xfId="0" applyFont="1" applyFill="1" applyBorder="1" applyAlignment="1">
      <alignment horizontal="center" vertical="center" textRotation="90"/>
    </xf>
    <xf numFmtId="0" fontId="30" fillId="0" borderId="1" xfId="0" applyFont="1" applyBorder="1" applyAlignment="1">
      <alignment horizontal="center" vertical="center" textRotation="90" wrapText="1"/>
    </xf>
    <xf numFmtId="0" fontId="30" fillId="2" borderId="1" xfId="0" applyFont="1" applyFill="1" applyBorder="1" applyAlignment="1">
      <alignment horizontal="center" vertical="center" textRotation="90" wrapText="1"/>
    </xf>
    <xf numFmtId="0" fontId="27" fillId="0" borderId="1" xfId="0" applyFont="1" applyBorder="1" applyAlignment="1">
      <alignment horizontal="center" vertical="center" textRotation="90" wrapText="1"/>
    </xf>
    <xf numFmtId="0" fontId="35" fillId="0" borderId="1" xfId="0" applyFont="1" applyBorder="1" applyAlignment="1">
      <alignment horizontal="center" vertical="center"/>
    </xf>
    <xf numFmtId="0" fontId="48" fillId="0" borderId="1" xfId="0" applyFont="1" applyBorder="1" applyAlignment="1">
      <alignment horizontal="center" vertical="center" textRotation="90" wrapText="1"/>
    </xf>
    <xf numFmtId="0" fontId="41" fillId="2" borderId="1" xfId="0" applyFont="1" applyFill="1" applyBorder="1" applyAlignment="1">
      <alignment horizontal="center" vertical="center" textRotation="90" wrapText="1"/>
    </xf>
    <xf numFmtId="0" fontId="32" fillId="0" borderId="4" xfId="0" applyFont="1" applyBorder="1" applyAlignment="1">
      <alignment horizontal="center" vertical="center" wrapText="1"/>
    </xf>
    <xf numFmtId="0" fontId="48" fillId="0" borderId="3" xfId="0" applyFont="1" applyBorder="1" applyAlignment="1">
      <alignment horizontal="center" vertical="center" textRotation="90" wrapText="1"/>
    </xf>
    <xf numFmtId="0" fontId="48" fillId="0" borderId="4" xfId="0" applyFont="1" applyBorder="1" applyAlignment="1">
      <alignment horizontal="center" vertical="center" textRotation="90" wrapText="1"/>
    </xf>
    <xf numFmtId="0" fontId="48" fillId="0" borderId="2" xfId="0" applyFont="1" applyBorder="1" applyAlignment="1">
      <alignment horizontal="center" vertical="center" textRotation="90" wrapText="1"/>
    </xf>
    <xf numFmtId="0" fontId="32" fillId="0" borderId="1" xfId="0" applyFont="1" applyBorder="1" applyAlignment="1">
      <alignment horizontal="justify" vertical="top" wrapText="1"/>
    </xf>
    <xf numFmtId="0" fontId="48" fillId="2" borderId="1" xfId="0" applyFont="1" applyFill="1" applyBorder="1" applyAlignment="1">
      <alignment horizontal="center" vertical="center" textRotation="90" wrapText="1"/>
    </xf>
    <xf numFmtId="0" fontId="32" fillId="0" borderId="3" xfId="0" quotePrefix="1" applyFont="1" applyBorder="1" applyAlignment="1">
      <alignment horizontal="justify" vertical="top" wrapText="1"/>
    </xf>
    <xf numFmtId="0" fontId="32" fillId="0" borderId="2" xfId="0" quotePrefix="1" applyFont="1" applyBorder="1" applyAlignment="1">
      <alignment horizontal="justify" vertical="top" wrapText="1"/>
    </xf>
    <xf numFmtId="0" fontId="15" fillId="2" borderId="1" xfId="0" applyFont="1" applyFill="1" applyBorder="1" applyAlignment="1">
      <alignment horizontal="center" vertical="center" textRotation="90"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12" fillId="3" borderId="1" xfId="0" applyFont="1" applyFill="1" applyBorder="1" applyAlignment="1">
      <alignment horizontal="center" vertical="center" textRotation="90"/>
    </xf>
    <xf numFmtId="0" fontId="16" fillId="0" borderId="1"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center" vertical="center"/>
    </xf>
    <xf numFmtId="0" fontId="4" fillId="2" borderId="1" xfId="0" applyFont="1" applyFill="1" applyBorder="1" applyAlignment="1">
      <alignment horizontal="center" vertical="center"/>
    </xf>
    <xf numFmtId="0" fontId="14" fillId="3" borderId="1" xfId="0" applyFont="1" applyFill="1" applyBorder="1" applyAlignment="1">
      <alignment horizontal="center" vertical="center" textRotation="90"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textRotation="90" wrapText="1"/>
    </xf>
    <xf numFmtId="0" fontId="14" fillId="3" borderId="1" xfId="0" applyFont="1" applyFill="1" applyBorder="1" applyAlignment="1">
      <alignment horizontal="center" vertical="center" wrapText="1"/>
    </xf>
    <xf numFmtId="0" fontId="27" fillId="0" borderId="1" xfId="0" applyFont="1" applyBorder="1" applyAlignment="1">
      <alignment horizontal="center"/>
    </xf>
    <xf numFmtId="0" fontId="26" fillId="6" borderId="1" xfId="0" applyFont="1" applyFill="1" applyBorder="1" applyAlignment="1">
      <alignment horizontal="center" vertical="center"/>
    </xf>
    <xf numFmtId="0" fontId="26" fillId="6" borderId="1" xfId="0" applyFont="1" applyFill="1" applyBorder="1" applyAlignment="1">
      <alignment horizontal="center"/>
    </xf>
    <xf numFmtId="0" fontId="28" fillId="0" borderId="1" xfId="0" applyFont="1" applyBorder="1" applyAlignment="1">
      <alignment horizontal="justify" vertical="top"/>
    </xf>
    <xf numFmtId="0" fontId="28" fillId="0" borderId="1" xfId="0" applyFont="1" applyBorder="1" applyAlignment="1">
      <alignment horizontal="justify" vertical="top" wrapText="1"/>
    </xf>
    <xf numFmtId="0" fontId="2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center" vertical="center" textRotation="90" wrapText="1"/>
    </xf>
    <xf numFmtId="0" fontId="21" fillId="0" borderId="1" xfId="0" quotePrefix="1" applyFont="1" applyFill="1" applyBorder="1" applyAlignment="1">
      <alignment horizontal="center" vertical="center" wrapText="1"/>
    </xf>
    <xf numFmtId="0" fontId="21" fillId="0" borderId="1" xfId="0" applyFont="1" applyFill="1" applyBorder="1" applyAlignment="1">
      <alignment horizontal="justify" vertical="center" wrapText="1"/>
    </xf>
    <xf numFmtId="0" fontId="52" fillId="0" borderId="1" xfId="0" quotePrefix="1" applyFont="1" applyFill="1" applyBorder="1" applyAlignment="1">
      <alignment horizontal="center" vertical="center" wrapText="1"/>
    </xf>
    <xf numFmtId="0" fontId="21" fillId="0" borderId="1" xfId="0" applyFont="1" applyFill="1" applyBorder="1" applyAlignment="1">
      <alignment horizontal="center" vertical="center" textRotation="90" wrapText="1"/>
    </xf>
    <xf numFmtId="0" fontId="21"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2" fillId="0" borderId="1" xfId="0" quotePrefix="1" applyFont="1" applyFill="1" applyBorder="1" applyAlignment="1">
      <alignment horizontal="center" vertical="center" wrapText="1"/>
    </xf>
    <xf numFmtId="0" fontId="55" fillId="0" borderId="0" xfId="0" applyFont="1" applyFill="1" applyAlignment="1">
      <alignment wrapText="1"/>
    </xf>
    <xf numFmtId="0" fontId="34" fillId="0" borderId="1" xfId="0" quotePrefix="1" applyFont="1" applyFill="1" applyBorder="1" applyAlignment="1">
      <alignment horizontal="center" vertical="center" wrapText="1"/>
    </xf>
    <xf numFmtId="0" fontId="42" fillId="0" borderId="1" xfId="0" applyFont="1" applyFill="1" applyBorder="1" applyAlignment="1">
      <alignment horizontal="center" vertical="center" wrapText="1"/>
    </xf>
  </cellXfs>
  <cellStyles count="109">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Normal" xfId="0" builtinId="0"/>
    <cellStyle name="Normal 2" xfId="1" xr:uid="{00000000-0005-0000-0000-000069000000}"/>
    <cellStyle name="Normal 2 2" xfId="107" xr:uid="{00000000-0005-0000-0000-00006A000000}"/>
    <cellStyle name="Normal 2 3 3 2 3 3" xfId="108" xr:uid="{00000000-0005-0000-0000-00006B000000}"/>
    <cellStyle name="Normal 3" xfId="106" xr:uid="{00000000-0005-0000-0000-00006C000000}"/>
  </cellStyles>
  <dxfs count="424">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mruColors>
      <color rgb="FF71FB25"/>
      <color rgb="FF93CDDD"/>
      <color rgb="FF0BBE02"/>
      <color rgb="FF0066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683138</xdr:colOff>
      <xdr:row>2</xdr:row>
      <xdr:rowOff>83028</xdr:rowOff>
    </xdr:from>
    <xdr:to>
      <xdr:col>4</xdr:col>
      <xdr:colOff>136053</xdr:colOff>
      <xdr:row>4</xdr:row>
      <xdr:rowOff>246530</xdr:rowOff>
    </xdr:to>
    <xdr:pic>
      <xdr:nvPicPr>
        <xdr:cNvPr id="2" name="Picture 2033" descr="cont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03" y="531263"/>
          <a:ext cx="842444" cy="92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432707</xdr:colOff>
      <xdr:row>2</xdr:row>
      <xdr:rowOff>125186</xdr:rowOff>
    </xdr:from>
    <xdr:to>
      <xdr:col>34</xdr:col>
      <xdr:colOff>718457</xdr:colOff>
      <xdr:row>4</xdr:row>
      <xdr:rowOff>290946</xdr:rowOff>
    </xdr:to>
    <xdr:pic>
      <xdr:nvPicPr>
        <xdr:cNvPr id="3" name="Picture 4" descr="Logo-ARP">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188" t="4918" r="7780" b="4918"/>
        <a:stretch>
          <a:fillRect/>
        </a:stretch>
      </xdr:blipFill>
      <xdr:spPr bwMode="auto">
        <a:xfrm>
          <a:off x="32131907" y="563336"/>
          <a:ext cx="1009650" cy="927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899102</xdr:colOff>
      <xdr:row>1</xdr:row>
      <xdr:rowOff>57153</xdr:rowOff>
    </xdr:from>
    <xdr:to>
      <xdr:col>3</xdr:col>
      <xdr:colOff>865909</xdr:colOff>
      <xdr:row>3</xdr:row>
      <xdr:rowOff>314327</xdr:rowOff>
    </xdr:to>
    <xdr:pic>
      <xdr:nvPicPr>
        <xdr:cNvPr id="2" name="Picture 2033" descr="cont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102" y="282289"/>
          <a:ext cx="884671"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478848</xdr:colOff>
      <xdr:row>1</xdr:row>
      <xdr:rowOff>120361</xdr:rowOff>
    </xdr:from>
    <xdr:to>
      <xdr:col>34</xdr:col>
      <xdr:colOff>1550473</xdr:colOff>
      <xdr:row>3</xdr:row>
      <xdr:rowOff>338076</xdr:rowOff>
    </xdr:to>
    <xdr:pic>
      <xdr:nvPicPr>
        <xdr:cNvPr id="4" name="Picture 4" descr="Logo-ARP">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188" t="4918" r="7780" b="4918"/>
        <a:stretch>
          <a:fillRect/>
        </a:stretch>
      </xdr:blipFill>
      <xdr:spPr bwMode="auto">
        <a:xfrm>
          <a:off x="34942030" y="345497"/>
          <a:ext cx="1071625" cy="97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741507</xdr:colOff>
      <xdr:row>1</xdr:row>
      <xdr:rowOff>73027</xdr:rowOff>
    </xdr:from>
    <xdr:to>
      <xdr:col>4</xdr:col>
      <xdr:colOff>79356</xdr:colOff>
      <xdr:row>3</xdr:row>
      <xdr:rowOff>330201</xdr:rowOff>
    </xdr:to>
    <xdr:pic>
      <xdr:nvPicPr>
        <xdr:cNvPr id="2" name="Picture 2033" descr="cont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9257" y="295277"/>
          <a:ext cx="830099"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433387</xdr:colOff>
      <xdr:row>1</xdr:row>
      <xdr:rowOff>109538</xdr:rowOff>
    </xdr:from>
    <xdr:to>
      <xdr:col>34</xdr:col>
      <xdr:colOff>1515836</xdr:colOff>
      <xdr:row>3</xdr:row>
      <xdr:rowOff>327253</xdr:rowOff>
    </xdr:to>
    <xdr:pic>
      <xdr:nvPicPr>
        <xdr:cNvPr id="4" name="Picture 4" descr="Logo-ARP">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188" t="4918" r="7780" b="4918"/>
        <a:stretch>
          <a:fillRect/>
        </a:stretch>
      </xdr:blipFill>
      <xdr:spPr bwMode="auto">
        <a:xfrm>
          <a:off x="34651950" y="323851"/>
          <a:ext cx="1082449" cy="97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741507</xdr:colOff>
      <xdr:row>1</xdr:row>
      <xdr:rowOff>73027</xdr:rowOff>
    </xdr:from>
    <xdr:to>
      <xdr:col>4</xdr:col>
      <xdr:colOff>79356</xdr:colOff>
      <xdr:row>3</xdr:row>
      <xdr:rowOff>330201</xdr:rowOff>
    </xdr:to>
    <xdr:pic>
      <xdr:nvPicPr>
        <xdr:cNvPr id="2" name="Picture 2033" descr="cont2">
          <a:extLst>
            <a:ext uri="{FF2B5EF4-FFF2-40B4-BE49-F238E27FC236}">
              <a16:creationId xmlns:a16="http://schemas.microsoft.com/office/drawing/2014/main" id="{CA945442-A7CD-46CF-9200-68AD9F29A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7807" y="282577"/>
          <a:ext cx="766599"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433387</xdr:colOff>
      <xdr:row>1</xdr:row>
      <xdr:rowOff>109538</xdr:rowOff>
    </xdr:from>
    <xdr:to>
      <xdr:col>34</xdr:col>
      <xdr:colOff>1515836</xdr:colOff>
      <xdr:row>3</xdr:row>
      <xdr:rowOff>327253</xdr:rowOff>
    </xdr:to>
    <xdr:pic>
      <xdr:nvPicPr>
        <xdr:cNvPr id="3" name="Picture 4" descr="Logo-ARP">
          <a:extLst>
            <a:ext uri="{FF2B5EF4-FFF2-40B4-BE49-F238E27FC236}">
              <a16:creationId xmlns:a16="http://schemas.microsoft.com/office/drawing/2014/main" id="{6D76958C-4069-465A-A9B7-F905905095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188" t="4918" r="7780" b="4918"/>
        <a:stretch>
          <a:fillRect/>
        </a:stretch>
      </xdr:blipFill>
      <xdr:spPr bwMode="auto">
        <a:xfrm>
          <a:off x="29208412" y="319088"/>
          <a:ext cx="1082449" cy="97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561694</xdr:colOff>
      <xdr:row>1</xdr:row>
      <xdr:rowOff>73348</xdr:rowOff>
    </xdr:from>
    <xdr:to>
      <xdr:col>4</xdr:col>
      <xdr:colOff>142875</xdr:colOff>
      <xdr:row>3</xdr:row>
      <xdr:rowOff>330522</xdr:rowOff>
    </xdr:to>
    <xdr:pic>
      <xdr:nvPicPr>
        <xdr:cNvPr id="5" name="Picture 2033" descr="cont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1512" y="298484"/>
          <a:ext cx="897363"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163933</xdr:colOff>
      <xdr:row>1</xdr:row>
      <xdr:rowOff>64110</xdr:rowOff>
    </xdr:from>
    <xdr:to>
      <xdr:col>34</xdr:col>
      <xdr:colOff>508136</xdr:colOff>
      <xdr:row>3</xdr:row>
      <xdr:rowOff>281825</xdr:rowOff>
    </xdr:to>
    <xdr:pic>
      <xdr:nvPicPr>
        <xdr:cNvPr id="6" name="Picture 4" descr="Logo-ARP">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188" t="4918" r="7780" b="4918"/>
        <a:stretch>
          <a:fillRect/>
        </a:stretch>
      </xdr:blipFill>
      <xdr:spPr bwMode="auto">
        <a:xfrm>
          <a:off x="35073058" y="283185"/>
          <a:ext cx="1068103" cy="97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566695</xdr:colOff>
      <xdr:row>2</xdr:row>
      <xdr:rowOff>63875</xdr:rowOff>
    </xdr:from>
    <xdr:to>
      <xdr:col>4</xdr:col>
      <xdr:colOff>161006</xdr:colOff>
      <xdr:row>4</xdr:row>
      <xdr:rowOff>321049</xdr:rowOff>
    </xdr:to>
    <xdr:pic>
      <xdr:nvPicPr>
        <xdr:cNvPr id="2" name="Picture 2033" descr="cont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3831" y="496830"/>
          <a:ext cx="841220" cy="1019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159809</xdr:colOff>
      <xdr:row>2</xdr:row>
      <xdr:rowOff>97971</xdr:rowOff>
    </xdr:from>
    <xdr:to>
      <xdr:col>34</xdr:col>
      <xdr:colOff>676277</xdr:colOff>
      <xdr:row>4</xdr:row>
      <xdr:rowOff>250371</xdr:rowOff>
    </xdr:to>
    <xdr:pic>
      <xdr:nvPicPr>
        <xdr:cNvPr id="3" name="2 Imagen">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stretch>
          <a:fillRect/>
        </a:stretch>
      </xdr:blipFill>
      <xdr:spPr>
        <a:xfrm>
          <a:off x="34916534" y="317046"/>
          <a:ext cx="1240366" cy="9144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C3:AI60"/>
  <sheetViews>
    <sheetView view="pageBreakPreview" topLeftCell="F3" zoomScale="70" zoomScaleNormal="25" zoomScaleSheetLayoutView="70" zoomScalePageLayoutView="80" workbookViewId="0">
      <selection activeCell="F3" sqref="F3:AF5"/>
    </sheetView>
  </sheetViews>
  <sheetFormatPr baseColWidth="10" defaultColWidth="10.85546875" defaultRowHeight="17.25" x14ac:dyDescent="0.25"/>
  <cols>
    <col min="1" max="1" width="10.85546875" style="40"/>
    <col min="2" max="2" width="2.28515625" style="40" customWidth="1"/>
    <col min="3" max="4" width="10.42578125" style="56" customWidth="1"/>
    <col min="5" max="5" width="10.42578125" style="71" customWidth="1"/>
    <col min="6" max="6" width="9" style="40" customWidth="1"/>
    <col min="7" max="7" width="26.140625" style="50" customWidth="1"/>
    <col min="8" max="8" width="32.140625" style="40" customWidth="1"/>
    <col min="9" max="9" width="27.42578125" style="40" customWidth="1"/>
    <col min="10" max="10" width="18.85546875" style="40" customWidth="1"/>
    <col min="11" max="11" width="21.28515625" style="40" customWidth="1"/>
    <col min="12" max="12" width="25.28515625" style="40" customWidth="1"/>
    <col min="13" max="14" width="10.42578125" style="56" customWidth="1"/>
    <col min="15" max="16" width="10.42578125" style="40" customWidth="1"/>
    <col min="17" max="18" width="10.42578125" style="56" customWidth="1"/>
    <col min="19" max="19" width="8.7109375" style="40" customWidth="1"/>
    <col min="20" max="20" width="12.85546875" style="40" customWidth="1"/>
    <col min="21" max="21" width="12.42578125" style="40" customWidth="1"/>
    <col min="22" max="22" width="14.7109375" style="40" customWidth="1"/>
    <col min="23" max="23" width="11.28515625" style="40" customWidth="1"/>
    <col min="24" max="24" width="20.140625" style="40" customWidth="1"/>
    <col min="25" max="25" width="33.85546875" style="40" customWidth="1"/>
    <col min="26" max="26" width="14" style="40" customWidth="1"/>
    <col min="27" max="29" width="10.42578125" style="40" customWidth="1"/>
    <col min="30" max="34" width="10.85546875" style="40"/>
    <col min="35" max="35" width="23" style="40" customWidth="1"/>
    <col min="36" max="36" width="2.5703125" style="40" customWidth="1"/>
    <col min="37" max="16384" width="10.85546875" style="40"/>
  </cols>
  <sheetData>
    <row r="3" spans="3:35" ht="30" customHeight="1" x14ac:dyDescent="0.25">
      <c r="C3" s="146"/>
      <c r="D3" s="146"/>
      <c r="E3" s="146"/>
      <c r="F3" s="147" t="s">
        <v>44</v>
      </c>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9"/>
      <c r="AH3" s="149"/>
      <c r="AI3" s="149"/>
    </row>
    <row r="4" spans="3:35" ht="30" customHeight="1" x14ac:dyDescent="0.25">
      <c r="C4" s="146"/>
      <c r="D4" s="146"/>
      <c r="E4" s="146"/>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9"/>
      <c r="AH4" s="149"/>
      <c r="AI4" s="149"/>
    </row>
    <row r="5" spans="3:35" ht="30" customHeight="1" x14ac:dyDescent="0.25">
      <c r="C5" s="146"/>
      <c r="D5" s="146"/>
      <c r="E5" s="146"/>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9"/>
      <c r="AH5" s="149"/>
      <c r="AI5" s="149"/>
    </row>
    <row r="6" spans="3:35" ht="46.5" customHeight="1" x14ac:dyDescent="0.25">
      <c r="C6" s="150" t="s">
        <v>77</v>
      </c>
      <c r="D6" s="150" t="s">
        <v>21</v>
      </c>
      <c r="E6" s="150" t="s">
        <v>22</v>
      </c>
      <c r="F6" s="151" t="s">
        <v>112</v>
      </c>
      <c r="G6" s="152" t="s">
        <v>23</v>
      </c>
      <c r="H6" s="152"/>
      <c r="I6" s="152" t="s">
        <v>26</v>
      </c>
      <c r="J6" s="153" t="s">
        <v>24</v>
      </c>
      <c r="K6" s="153"/>
      <c r="L6" s="153"/>
      <c r="M6" s="153" t="s">
        <v>25</v>
      </c>
      <c r="N6" s="153"/>
      <c r="O6" s="153"/>
      <c r="P6" s="153"/>
      <c r="Q6" s="153"/>
      <c r="R6" s="153"/>
      <c r="S6" s="153"/>
      <c r="T6" s="154" t="s">
        <v>11</v>
      </c>
      <c r="U6" s="41" t="s">
        <v>13</v>
      </c>
      <c r="V6" s="155" t="s">
        <v>15</v>
      </c>
      <c r="W6" s="155"/>
      <c r="X6" s="155"/>
      <c r="Y6" s="155"/>
      <c r="Z6" s="155"/>
      <c r="AA6" s="153" t="s">
        <v>42</v>
      </c>
      <c r="AB6" s="153"/>
      <c r="AC6" s="153"/>
      <c r="AD6" s="153"/>
      <c r="AE6" s="153"/>
      <c r="AF6" s="153"/>
      <c r="AG6" s="153"/>
      <c r="AH6" s="42" t="s">
        <v>11</v>
      </c>
      <c r="AI6" s="156" t="s">
        <v>43</v>
      </c>
    </row>
    <row r="7" spans="3:35" ht="86.25" x14ac:dyDescent="0.25">
      <c r="C7" s="150"/>
      <c r="D7" s="150"/>
      <c r="E7" s="150"/>
      <c r="F7" s="151"/>
      <c r="G7" s="81" t="s">
        <v>1</v>
      </c>
      <c r="H7" s="66" t="s">
        <v>0</v>
      </c>
      <c r="I7" s="152"/>
      <c r="J7" s="44" t="s">
        <v>2</v>
      </c>
      <c r="K7" s="44" t="s">
        <v>3</v>
      </c>
      <c r="L7" s="44" t="s">
        <v>4</v>
      </c>
      <c r="M7" s="62" t="s">
        <v>5</v>
      </c>
      <c r="N7" s="62" t="s">
        <v>6</v>
      </c>
      <c r="O7" s="44" t="s">
        <v>28</v>
      </c>
      <c r="P7" s="44" t="s">
        <v>7</v>
      </c>
      <c r="Q7" s="58" t="s">
        <v>8</v>
      </c>
      <c r="R7" s="58" t="s">
        <v>9</v>
      </c>
      <c r="S7" s="44" t="s">
        <v>10</v>
      </c>
      <c r="T7" s="154"/>
      <c r="U7" s="46" t="s">
        <v>14</v>
      </c>
      <c r="V7" s="47" t="s">
        <v>16</v>
      </c>
      <c r="W7" s="47" t="s">
        <v>17</v>
      </c>
      <c r="X7" s="47" t="s">
        <v>18</v>
      </c>
      <c r="Y7" s="47" t="s">
        <v>19</v>
      </c>
      <c r="Z7" s="47" t="s">
        <v>20</v>
      </c>
      <c r="AA7" s="45" t="s">
        <v>5</v>
      </c>
      <c r="AB7" s="44" t="s">
        <v>6</v>
      </c>
      <c r="AC7" s="44" t="s">
        <v>28</v>
      </c>
      <c r="AD7" s="44" t="s">
        <v>7</v>
      </c>
      <c r="AE7" s="44" t="s">
        <v>8</v>
      </c>
      <c r="AF7" s="44" t="s">
        <v>9</v>
      </c>
      <c r="AG7" s="44" t="s">
        <v>10</v>
      </c>
      <c r="AH7" s="44" t="s">
        <v>12</v>
      </c>
      <c r="AI7" s="156"/>
    </row>
    <row r="8" spans="3:35" ht="85.5" customHeight="1" x14ac:dyDescent="0.25">
      <c r="C8" s="78"/>
      <c r="D8" s="78" t="s">
        <v>233</v>
      </c>
      <c r="E8" s="70"/>
      <c r="F8" s="55" t="s">
        <v>81</v>
      </c>
      <c r="G8" s="30"/>
      <c r="H8" s="14"/>
      <c r="I8" s="14"/>
      <c r="J8" s="14"/>
      <c r="K8" s="14"/>
      <c r="L8" s="14"/>
      <c r="M8" s="36"/>
      <c r="N8" s="36"/>
      <c r="O8" s="31"/>
      <c r="P8" s="31"/>
      <c r="Q8" s="36"/>
      <c r="R8" s="36"/>
      <c r="S8" s="31"/>
      <c r="T8" s="31"/>
      <c r="U8" s="53"/>
      <c r="V8" s="32"/>
      <c r="W8" s="32"/>
      <c r="X8" s="32"/>
      <c r="Y8" s="14"/>
      <c r="Z8" s="32"/>
      <c r="AA8" s="31"/>
      <c r="AB8" s="31"/>
      <c r="AC8" s="31"/>
      <c r="AD8" s="31"/>
      <c r="AE8" s="31"/>
      <c r="AF8" s="31"/>
      <c r="AG8" s="14"/>
      <c r="AH8" s="14"/>
      <c r="AI8" s="14"/>
    </row>
    <row r="9" spans="3:35" ht="85.5" customHeight="1" x14ac:dyDescent="0.25">
      <c r="C9" s="157" t="s">
        <v>308</v>
      </c>
      <c r="D9" s="157" t="s">
        <v>235</v>
      </c>
      <c r="E9" s="158" t="s">
        <v>291</v>
      </c>
      <c r="F9" s="160" t="s">
        <v>81</v>
      </c>
      <c r="G9" s="30" t="s">
        <v>58</v>
      </c>
      <c r="H9" s="73" t="s">
        <v>305</v>
      </c>
      <c r="I9" s="73" t="s">
        <v>78</v>
      </c>
      <c r="J9" s="64" t="s">
        <v>27</v>
      </c>
      <c r="K9" s="64" t="s">
        <v>117</v>
      </c>
      <c r="L9" s="64" t="s">
        <v>263</v>
      </c>
      <c r="M9" s="35">
        <v>2</v>
      </c>
      <c r="N9" s="35">
        <v>2</v>
      </c>
      <c r="O9" s="35">
        <f>M9*N9</f>
        <v>4</v>
      </c>
      <c r="P9" s="35" t="str">
        <f>IF(AND(O9&gt;=24,O9&lt;=40),"Muy Alto",IF(AND(20&gt;=O9,10&lt;=O9),"Alto",IF(AND(8&gt;=O9,6&lt;=O9),"Medio",IF(O9&lt;=4,"Bajo","-"))))</f>
        <v>Bajo</v>
      </c>
      <c r="Q9" s="35">
        <v>25</v>
      </c>
      <c r="R9" s="35">
        <f>O9*Q9</f>
        <v>100</v>
      </c>
      <c r="S9" s="36" t="str">
        <f>IF(AND(R9&gt;=600,R9&lt;=4000),"I",IF(AND(500&gt;=R9,150&lt;=R9),"II",IF(AND(120&gt;=R9,40&lt;=R9),"III",IF(R9&lt;=20,"IV","-"))))</f>
        <v>III</v>
      </c>
      <c r="T9" s="38" t="str">
        <f>IF(R9&gt;=360,"No Aceptable","Aceptable")</f>
        <v>Aceptable</v>
      </c>
      <c r="U9" s="35">
        <v>8</v>
      </c>
      <c r="V9" s="37" t="s">
        <v>79</v>
      </c>
      <c r="W9" s="37" t="s">
        <v>79</v>
      </c>
      <c r="X9" s="37" t="s">
        <v>170</v>
      </c>
      <c r="Y9" s="73" t="s">
        <v>282</v>
      </c>
      <c r="Z9" s="37" t="s">
        <v>79</v>
      </c>
      <c r="AA9" s="35">
        <v>2</v>
      </c>
      <c r="AB9" s="35">
        <f t="shared" ref="AB9:AB15" si="0">N9</f>
        <v>2</v>
      </c>
      <c r="AC9" s="35">
        <f t="shared" ref="AC9" si="1">AA9*AB9</f>
        <v>4</v>
      </c>
      <c r="AD9" s="35" t="str">
        <f t="shared" ref="AD9" si="2">IF(AND(AC9&gt;=24,AC9&lt;=40),"Muy Alto",IF(AND(20&gt;=AC9,10&lt;=AC9),"Alto",IF(AND(8&gt;=AC9,6&lt;=AC9),"Medio",IF(AC9&lt;=4,"Bajo","-"))))</f>
        <v>Bajo</v>
      </c>
      <c r="AE9" s="35">
        <v>10</v>
      </c>
      <c r="AF9" s="35">
        <f t="shared" ref="AF9" si="3">AC9*AE9</f>
        <v>40</v>
      </c>
      <c r="AG9" s="35" t="str">
        <f t="shared" ref="AG9" si="4">IF(AND(AF9&gt;=600,AF9&lt;=4000),"I",IF(AND(500&gt;=AF9,150&lt;=AF9),"II",IF(AND(120&gt;=AF9,40&lt;=AF9),"III",IF(AF9&lt;=20,"IV","-"))))</f>
        <v>III</v>
      </c>
      <c r="AH9" s="38" t="str">
        <f t="shared" ref="AH9:AH40" si="5">IF(AF9&gt;=360,"No Aceptable","Aceptable")</f>
        <v>Aceptable</v>
      </c>
      <c r="AI9" s="164" t="s">
        <v>259</v>
      </c>
    </row>
    <row r="10" spans="3:35" ht="85.5" customHeight="1" x14ac:dyDescent="0.25">
      <c r="C10" s="157"/>
      <c r="D10" s="157"/>
      <c r="E10" s="158"/>
      <c r="F10" s="160"/>
      <c r="G10" s="130" t="s">
        <v>69</v>
      </c>
      <c r="H10" s="98" t="s">
        <v>383</v>
      </c>
      <c r="I10" s="98" t="s">
        <v>384</v>
      </c>
      <c r="J10" s="131" t="s">
        <v>27</v>
      </c>
      <c r="K10" s="131" t="s">
        <v>27</v>
      </c>
      <c r="L10" s="131" t="s">
        <v>27</v>
      </c>
      <c r="M10" s="35">
        <v>2</v>
      </c>
      <c r="N10" s="35">
        <v>3</v>
      </c>
      <c r="O10" s="35">
        <f t="shared" ref="O10" si="6">M10*N10</f>
        <v>6</v>
      </c>
      <c r="P10" s="35" t="str">
        <f t="shared" ref="P10" si="7">IF(AND(O10&gt;=24,O10&lt;=40),"Muy Alto",IF(AND(20&gt;=O10,10&lt;=O10),"Alto",IF(AND(8&gt;=O10,6&lt;=O10),"Medio",IF(O10&lt;=4,"Bajo","-"))))</f>
        <v>Medio</v>
      </c>
      <c r="Q10" s="35">
        <v>10</v>
      </c>
      <c r="R10" s="35">
        <f t="shared" ref="R10" si="8">O10*Q10</f>
        <v>60</v>
      </c>
      <c r="S10" s="36" t="str">
        <f t="shared" ref="S10" si="9">IF(AND(R10&gt;=600,R10&lt;=4000),"I",IF(AND(500&gt;=R10,150&lt;=R10),"II",IF(AND(120&gt;=R10,40&lt;=R10),"III",IF(R10&lt;=20,"IV","-"))))</f>
        <v>III</v>
      </c>
      <c r="T10" s="38" t="str">
        <f t="shared" ref="T10" si="10">IF(R10&gt;=360,"No Aceptable","Aceptable")</f>
        <v>Aceptable</v>
      </c>
      <c r="U10" s="35">
        <v>123</v>
      </c>
      <c r="V10" s="37" t="s">
        <v>79</v>
      </c>
      <c r="W10" s="37" t="s">
        <v>79</v>
      </c>
      <c r="X10" s="132" t="s">
        <v>385</v>
      </c>
      <c r="Y10" s="55" t="s">
        <v>386</v>
      </c>
      <c r="Z10" s="39" t="s">
        <v>79</v>
      </c>
      <c r="AA10" s="36">
        <v>2</v>
      </c>
      <c r="AB10" s="36">
        <v>3</v>
      </c>
      <c r="AC10" s="36">
        <f>AA10*AB10</f>
        <v>6</v>
      </c>
      <c r="AD10" s="36" t="str">
        <f>IF(AND(AC10&gt;=24,AC10&lt;=40),"Muy Alto",IF(AND(20&gt;=AC10,10&lt;=AC10),"Alto",IF(AND(8&gt;=AC10,6&lt;=AC10),"Medio",IF(AC10&lt;=4,"Bajo","-"))))</f>
        <v>Medio</v>
      </c>
      <c r="AE10" s="36">
        <v>25</v>
      </c>
      <c r="AF10" s="36">
        <f>AC10*AE10</f>
        <v>150</v>
      </c>
      <c r="AG10" s="35" t="str">
        <f>IF(AND(AF10&gt;=600,AF10&lt;=4000),"I",IF(AND(500&gt;=AF10,150&lt;=AF10),"II",IF(AND(120&gt;=AF10,40&lt;=AF10),"III",IF(AF10&lt;=20,"IV","-"))))</f>
        <v>II</v>
      </c>
      <c r="AH10" s="38" t="str">
        <f t="shared" si="5"/>
        <v>Aceptable</v>
      </c>
      <c r="AI10" s="164"/>
    </row>
    <row r="11" spans="3:35" ht="111.75" customHeight="1" x14ac:dyDescent="0.25">
      <c r="C11" s="157"/>
      <c r="D11" s="157"/>
      <c r="E11" s="158"/>
      <c r="F11" s="160"/>
      <c r="G11" s="30" t="s">
        <v>55</v>
      </c>
      <c r="H11" s="98" t="s">
        <v>502</v>
      </c>
      <c r="I11" s="14" t="s">
        <v>133</v>
      </c>
      <c r="J11" s="98" t="s">
        <v>368</v>
      </c>
      <c r="K11" s="133" t="s">
        <v>504</v>
      </c>
      <c r="L11" s="98" t="s">
        <v>503</v>
      </c>
      <c r="M11" s="35">
        <v>2</v>
      </c>
      <c r="N11" s="35">
        <v>2</v>
      </c>
      <c r="O11" s="35">
        <f>M11*N11</f>
        <v>4</v>
      </c>
      <c r="P11" s="35" t="str">
        <f>IF(AND(O11&gt;=24,O11&lt;=40),"Muy Alto",IF(AND(20&gt;=O11,10&lt;=O11),"Alto",IF(AND(8&gt;=O11,6&lt;=O11),"Medio",IF(O11&lt;=4,"Bajo","-"))))</f>
        <v>Bajo</v>
      </c>
      <c r="Q11" s="35">
        <v>25</v>
      </c>
      <c r="R11" s="35">
        <f>O11*Q11</f>
        <v>100</v>
      </c>
      <c r="S11" s="36" t="str">
        <f>IF(AND(R11&gt;=600,R11&lt;=4000),"I",IF(AND(500&gt;=R11,150&lt;=R11),"II",IF(AND(120&gt;=R11,40&lt;=R11),"III",IF(R11&lt;=20,"IV","-"))))</f>
        <v>III</v>
      </c>
      <c r="T11" s="38" t="str">
        <f>IF(R11&gt;=360,"No Aceptable","Aceptable")</f>
        <v>Aceptable</v>
      </c>
      <c r="U11" s="35">
        <v>123</v>
      </c>
      <c r="V11" s="37" t="s">
        <v>79</v>
      </c>
      <c r="W11" s="39" t="s">
        <v>79</v>
      </c>
      <c r="X11" s="37" t="s">
        <v>268</v>
      </c>
      <c r="Y11" s="14" t="s">
        <v>264</v>
      </c>
      <c r="Z11" s="39" t="s">
        <v>79</v>
      </c>
      <c r="AA11" s="36">
        <v>2</v>
      </c>
      <c r="AB11" s="36">
        <v>3</v>
      </c>
      <c r="AC11" s="36">
        <f>AA11*AB11</f>
        <v>6</v>
      </c>
      <c r="AD11" s="36" t="str">
        <f>IF(AND(AC11&gt;=24,AC11&lt;=40),"Muy Alto",IF(AND(20&gt;=AC11,10&lt;=AC11),"Alto",IF(AND(8&gt;=AC11,6&lt;=AC11),"Medio",IF(AC11&lt;=4,"Bajo","-"))))</f>
        <v>Medio</v>
      </c>
      <c r="AE11" s="36">
        <v>25</v>
      </c>
      <c r="AF11" s="36">
        <f>AC11*AE11</f>
        <v>150</v>
      </c>
      <c r="AG11" s="35" t="str">
        <f>IF(AND(AF11&gt;=600,AF11&lt;=4000),"I",IF(AND(500&gt;=AF11,150&lt;=AF11),"II",IF(AND(120&gt;=AF11,40&lt;=AF11),"III",IF(AF11&lt;=20,"IV","-"))))</f>
        <v>II</v>
      </c>
      <c r="AH11" s="38" t="str">
        <f>IF(AF11&gt;=360,"No Aceptable","Aceptable")</f>
        <v>Aceptable</v>
      </c>
      <c r="AI11" s="164"/>
    </row>
    <row r="12" spans="3:35" ht="98.25" customHeight="1" x14ac:dyDescent="0.25">
      <c r="C12" s="157"/>
      <c r="D12" s="157"/>
      <c r="E12" s="157" t="s">
        <v>309</v>
      </c>
      <c r="F12" s="160" t="s">
        <v>81</v>
      </c>
      <c r="G12" s="30" t="s">
        <v>99</v>
      </c>
      <c r="H12" s="14" t="s">
        <v>126</v>
      </c>
      <c r="I12" s="14" t="s">
        <v>85</v>
      </c>
      <c r="J12" s="133" t="s">
        <v>27</v>
      </c>
      <c r="K12" s="133" t="s">
        <v>27</v>
      </c>
      <c r="L12" s="133" t="s">
        <v>86</v>
      </c>
      <c r="M12" s="35">
        <v>2</v>
      </c>
      <c r="N12" s="35">
        <v>3</v>
      </c>
      <c r="O12" s="35">
        <f t="shared" ref="O12:O17" si="11">M12*N12</f>
        <v>6</v>
      </c>
      <c r="P12" s="35" t="str">
        <f t="shared" ref="P12:P17" si="12">IF(AND(O12&gt;=24,O12&lt;=40),"Muy Alto",IF(AND(20&gt;=O12,10&lt;=O12),"Alto",IF(AND(8&gt;=O12,6&lt;=O12),"Medio",IF(O12&lt;=4,"Bajo","-"))))</f>
        <v>Medio</v>
      </c>
      <c r="Q12" s="35">
        <v>10</v>
      </c>
      <c r="R12" s="35">
        <f t="shared" ref="R12:R17" si="13">O12*Q12</f>
        <v>60</v>
      </c>
      <c r="S12" s="36" t="str">
        <f t="shared" ref="S12:S17" si="14">IF(AND(R12&gt;=600,R12&lt;=4000),"I",IF(AND(500&gt;=R12,150&lt;=R12),"II",IF(AND(120&gt;=R12,40&lt;=R12),"III",IF(R12&lt;=20,"IV","-"))))</f>
        <v>III</v>
      </c>
      <c r="T12" s="38" t="str">
        <f t="shared" ref="T12:T17" si="15">IF(R12&gt;=360,"No Aceptable","Aceptable")</f>
        <v>Aceptable</v>
      </c>
      <c r="U12" s="35">
        <v>123</v>
      </c>
      <c r="V12" s="37" t="s">
        <v>79</v>
      </c>
      <c r="W12" s="37" t="s">
        <v>79</v>
      </c>
      <c r="X12" s="39" t="s">
        <v>79</v>
      </c>
      <c r="Y12" s="162" t="s">
        <v>505</v>
      </c>
      <c r="Z12" s="39" t="s">
        <v>79</v>
      </c>
      <c r="AA12" s="36">
        <v>2</v>
      </c>
      <c r="AB12" s="36">
        <f t="shared" si="0"/>
        <v>3</v>
      </c>
      <c r="AC12" s="36">
        <f t="shared" ref="AC12:AC17" si="16">AA12*AB12</f>
        <v>6</v>
      </c>
      <c r="AD12" s="36" t="str">
        <f t="shared" ref="AD12:AD17" si="17">IF(AND(AC12&gt;=24,AC12&lt;=40),"Muy Alto",IF(AND(20&gt;=AC12,10&lt;=AC12),"Alto",IF(AND(8&gt;=AC12,6&lt;=AC12),"Medio",IF(AC12&lt;=4,"Bajo","-"))))</f>
        <v>Medio</v>
      </c>
      <c r="AE12" s="36">
        <v>10</v>
      </c>
      <c r="AF12" s="36">
        <f t="shared" ref="AF12:AF17" si="18">AC12*AE12</f>
        <v>60</v>
      </c>
      <c r="AG12" s="35" t="str">
        <f t="shared" ref="AG12:AG17" si="19">IF(AND(AF12&gt;=600,AF12&lt;=4000),"I",IF(AND(500&gt;=AF12,150&lt;=AF12),"II",IF(AND(120&gt;=AF12,40&lt;=AF12),"III",IF(AF12&lt;=20,"IV","-"))))</f>
        <v>III</v>
      </c>
      <c r="AH12" s="38" t="str">
        <f t="shared" ref="AH12:AH17" si="20">IF(AF12&gt;=360,"No Aceptable","Aceptable")</f>
        <v>Aceptable</v>
      </c>
      <c r="AI12" s="164" t="s">
        <v>270</v>
      </c>
    </row>
    <row r="13" spans="3:35" ht="117" customHeight="1" x14ac:dyDescent="0.25">
      <c r="C13" s="157"/>
      <c r="D13" s="157"/>
      <c r="E13" s="157"/>
      <c r="F13" s="160"/>
      <c r="G13" s="30" t="s">
        <v>60</v>
      </c>
      <c r="H13" s="14" t="s">
        <v>118</v>
      </c>
      <c r="I13" s="14" t="s">
        <v>85</v>
      </c>
      <c r="J13" s="133" t="s">
        <v>27</v>
      </c>
      <c r="K13" s="133" t="s">
        <v>27</v>
      </c>
      <c r="L13" s="133" t="s">
        <v>119</v>
      </c>
      <c r="M13" s="35">
        <v>2</v>
      </c>
      <c r="N13" s="35">
        <v>3</v>
      </c>
      <c r="O13" s="35">
        <f t="shared" si="11"/>
        <v>6</v>
      </c>
      <c r="P13" s="35" t="str">
        <f t="shared" si="12"/>
        <v>Medio</v>
      </c>
      <c r="Q13" s="35">
        <v>10</v>
      </c>
      <c r="R13" s="35">
        <f t="shared" si="13"/>
        <v>60</v>
      </c>
      <c r="S13" s="36" t="str">
        <f t="shared" si="14"/>
        <v>III</v>
      </c>
      <c r="T13" s="38" t="str">
        <f t="shared" si="15"/>
        <v>Aceptable</v>
      </c>
      <c r="U13" s="35">
        <v>123</v>
      </c>
      <c r="V13" s="37" t="s">
        <v>79</v>
      </c>
      <c r="W13" s="37" t="s">
        <v>79</v>
      </c>
      <c r="X13" s="39" t="s">
        <v>79</v>
      </c>
      <c r="Y13" s="162"/>
      <c r="Z13" s="39" t="s">
        <v>79</v>
      </c>
      <c r="AA13" s="36">
        <v>2</v>
      </c>
      <c r="AB13" s="36">
        <f t="shared" si="0"/>
        <v>3</v>
      </c>
      <c r="AC13" s="36">
        <f t="shared" si="16"/>
        <v>6</v>
      </c>
      <c r="AD13" s="36" t="str">
        <f t="shared" si="17"/>
        <v>Medio</v>
      </c>
      <c r="AE13" s="36">
        <v>10</v>
      </c>
      <c r="AF13" s="36">
        <f t="shared" si="18"/>
        <v>60</v>
      </c>
      <c r="AG13" s="35" t="str">
        <f t="shared" si="19"/>
        <v>III</v>
      </c>
      <c r="AH13" s="35" t="str">
        <f t="shared" si="20"/>
        <v>Aceptable</v>
      </c>
      <c r="AI13" s="164"/>
    </row>
    <row r="14" spans="3:35" ht="98.25" customHeight="1" x14ac:dyDescent="0.25">
      <c r="C14" s="157"/>
      <c r="D14" s="157"/>
      <c r="E14" s="157"/>
      <c r="F14" s="160" t="s">
        <v>81</v>
      </c>
      <c r="G14" s="14" t="s">
        <v>64</v>
      </c>
      <c r="H14" s="14" t="s">
        <v>76</v>
      </c>
      <c r="I14" s="14" t="s">
        <v>174</v>
      </c>
      <c r="J14" s="133" t="s">
        <v>175</v>
      </c>
      <c r="K14" s="131" t="s">
        <v>391</v>
      </c>
      <c r="L14" s="133" t="s">
        <v>84</v>
      </c>
      <c r="M14" s="35">
        <v>6</v>
      </c>
      <c r="N14" s="35">
        <v>4</v>
      </c>
      <c r="O14" s="35">
        <f t="shared" si="11"/>
        <v>24</v>
      </c>
      <c r="P14" s="35" t="str">
        <f t="shared" si="12"/>
        <v>Muy Alto</v>
      </c>
      <c r="Q14" s="35">
        <v>10</v>
      </c>
      <c r="R14" s="35">
        <f t="shared" si="13"/>
        <v>240</v>
      </c>
      <c r="S14" s="36" t="str">
        <f t="shared" si="14"/>
        <v>II</v>
      </c>
      <c r="T14" s="38" t="str">
        <f t="shared" si="15"/>
        <v>Aceptable</v>
      </c>
      <c r="U14" s="35">
        <v>123</v>
      </c>
      <c r="V14" s="37" t="s">
        <v>79</v>
      </c>
      <c r="W14" s="37" t="s">
        <v>79</v>
      </c>
      <c r="X14" s="114" t="s">
        <v>371</v>
      </c>
      <c r="Y14" s="161" t="s">
        <v>506</v>
      </c>
      <c r="Z14" s="39" t="s">
        <v>79</v>
      </c>
      <c r="AA14" s="36">
        <v>2</v>
      </c>
      <c r="AB14" s="36">
        <f t="shared" si="0"/>
        <v>4</v>
      </c>
      <c r="AC14" s="36">
        <f t="shared" si="16"/>
        <v>8</v>
      </c>
      <c r="AD14" s="36" t="str">
        <f t="shared" si="17"/>
        <v>Medio</v>
      </c>
      <c r="AE14" s="36">
        <v>10</v>
      </c>
      <c r="AF14" s="36">
        <f t="shared" si="18"/>
        <v>80</v>
      </c>
      <c r="AG14" s="35" t="str">
        <f t="shared" si="19"/>
        <v>III</v>
      </c>
      <c r="AH14" s="35" t="str">
        <f t="shared" si="20"/>
        <v>Aceptable</v>
      </c>
      <c r="AI14" s="35" t="s">
        <v>80</v>
      </c>
    </row>
    <row r="15" spans="3:35" ht="98.25" customHeight="1" x14ac:dyDescent="0.25">
      <c r="C15" s="157"/>
      <c r="D15" s="157"/>
      <c r="E15" s="157"/>
      <c r="F15" s="160"/>
      <c r="G15" s="14" t="s">
        <v>63</v>
      </c>
      <c r="H15" s="14" t="s">
        <v>289</v>
      </c>
      <c r="I15" s="14" t="s">
        <v>277</v>
      </c>
      <c r="J15" s="133" t="s">
        <v>27</v>
      </c>
      <c r="K15" s="133" t="s">
        <v>278</v>
      </c>
      <c r="L15" s="133" t="s">
        <v>279</v>
      </c>
      <c r="M15" s="35">
        <v>6</v>
      </c>
      <c r="N15" s="35">
        <v>1</v>
      </c>
      <c r="O15" s="35">
        <f t="shared" si="11"/>
        <v>6</v>
      </c>
      <c r="P15" s="35" t="str">
        <f t="shared" si="12"/>
        <v>Medio</v>
      </c>
      <c r="Q15" s="35">
        <v>10</v>
      </c>
      <c r="R15" s="35">
        <f t="shared" si="13"/>
        <v>60</v>
      </c>
      <c r="S15" s="36" t="str">
        <f t="shared" si="14"/>
        <v>III</v>
      </c>
      <c r="T15" s="38" t="str">
        <f t="shared" si="15"/>
        <v>Aceptable</v>
      </c>
      <c r="U15" s="35">
        <v>123</v>
      </c>
      <c r="V15" s="37" t="s">
        <v>79</v>
      </c>
      <c r="W15" s="37" t="s">
        <v>79</v>
      </c>
      <c r="X15" s="37" t="s">
        <v>79</v>
      </c>
      <c r="Y15" s="161"/>
      <c r="Z15" s="39" t="s">
        <v>79</v>
      </c>
      <c r="AA15" s="36">
        <v>2</v>
      </c>
      <c r="AB15" s="36">
        <f t="shared" si="0"/>
        <v>1</v>
      </c>
      <c r="AC15" s="36">
        <f t="shared" si="16"/>
        <v>2</v>
      </c>
      <c r="AD15" s="36" t="str">
        <f t="shared" si="17"/>
        <v>Bajo</v>
      </c>
      <c r="AE15" s="36">
        <v>10</v>
      </c>
      <c r="AF15" s="36">
        <f t="shared" si="18"/>
        <v>20</v>
      </c>
      <c r="AG15" s="35" t="str">
        <f t="shared" si="19"/>
        <v>IV</v>
      </c>
      <c r="AH15" s="38" t="str">
        <f t="shared" si="20"/>
        <v>Aceptable</v>
      </c>
      <c r="AI15" s="35" t="s">
        <v>182</v>
      </c>
    </row>
    <row r="16" spans="3:35" ht="98.25" customHeight="1" x14ac:dyDescent="0.25">
      <c r="C16" s="157"/>
      <c r="D16" s="157"/>
      <c r="E16" s="157"/>
      <c r="F16" s="75" t="s">
        <v>139</v>
      </c>
      <c r="G16" s="77" t="s">
        <v>52</v>
      </c>
      <c r="H16" s="14" t="s">
        <v>316</v>
      </c>
      <c r="I16" s="14" t="s">
        <v>183</v>
      </c>
      <c r="J16" s="133" t="s">
        <v>127</v>
      </c>
      <c r="K16" s="133" t="s">
        <v>128</v>
      </c>
      <c r="L16" s="133" t="s">
        <v>129</v>
      </c>
      <c r="M16" s="35">
        <v>2</v>
      </c>
      <c r="N16" s="35">
        <v>3</v>
      </c>
      <c r="O16" s="35">
        <f>M16*N16</f>
        <v>6</v>
      </c>
      <c r="P16" s="35" t="str">
        <f>IF(AND(O16&gt;=24,O16&lt;=40),"Muy Alto",IF(AND(20&gt;=O16,10&lt;=O16),"Alto",IF(AND(8&gt;=O16,6&lt;=O16),"Medio",IF(O16&lt;=4,"Bajo","-"))))</f>
        <v>Medio</v>
      </c>
      <c r="Q16" s="35">
        <v>25</v>
      </c>
      <c r="R16" s="35">
        <f>O16*Q16</f>
        <v>150</v>
      </c>
      <c r="S16" s="36" t="str">
        <f>IF(AND(R16&gt;=600,R16&lt;=4000),"I",IF(AND(500&gt;=R16,150&lt;=R16),"II",IF(AND(120&gt;=R16,40&lt;=R16),"III",IF(R16&lt;=20,"IV","-"))))</f>
        <v>II</v>
      </c>
      <c r="T16" s="38" t="str">
        <f>IF(R16&gt;=360,"No Aceptable","Aceptable")</f>
        <v>Aceptable</v>
      </c>
      <c r="U16" s="35">
        <v>123</v>
      </c>
      <c r="V16" s="37" t="s">
        <v>79</v>
      </c>
      <c r="W16" s="37" t="s">
        <v>79</v>
      </c>
      <c r="X16" s="37" t="s">
        <v>130</v>
      </c>
      <c r="Y16" s="14" t="s">
        <v>260</v>
      </c>
      <c r="Z16" s="39" t="s">
        <v>79</v>
      </c>
      <c r="AA16" s="36">
        <v>2</v>
      </c>
      <c r="AB16" s="36">
        <v>2</v>
      </c>
      <c r="AC16" s="36">
        <f>AA16*AB16</f>
        <v>4</v>
      </c>
      <c r="AD16" s="36" t="str">
        <f>IF(AND(AC16&gt;=24,AC16&lt;=40),"Muy Alto",IF(AND(20&gt;=AC16,10&lt;=AC16),"Alto",IF(AND(8&gt;=AC16,6&lt;=AC16),"Medio",IF(AC16&lt;=4,"Bajo","-"))))</f>
        <v>Bajo</v>
      </c>
      <c r="AE16" s="36">
        <v>25</v>
      </c>
      <c r="AF16" s="36">
        <f>AC16*AE16</f>
        <v>100</v>
      </c>
      <c r="AG16" s="35" t="str">
        <f>IF(AND(AF16&gt;=600,AF16&lt;=4000),"I",IF(AND(500&gt;=AF16,150&lt;=AF16),"II",IF(AND(120&gt;=AF16,40&lt;=AF16),"III",IF(AF16&lt;=20,"IV","-"))))</f>
        <v>III</v>
      </c>
      <c r="AH16" s="38" t="str">
        <f>IF(AF16&gt;=360,"No Aceptable","Aceptable")</f>
        <v>Aceptable</v>
      </c>
      <c r="AI16" s="35"/>
    </row>
    <row r="17" spans="3:35" ht="181.5" customHeight="1" x14ac:dyDescent="0.25">
      <c r="C17" s="157"/>
      <c r="D17" s="72" t="s">
        <v>310</v>
      </c>
      <c r="E17" s="74" t="s">
        <v>239</v>
      </c>
      <c r="F17" s="75" t="s">
        <v>81</v>
      </c>
      <c r="G17" s="30" t="s">
        <v>71</v>
      </c>
      <c r="H17" s="14" t="s">
        <v>186</v>
      </c>
      <c r="I17" s="98" t="s">
        <v>187</v>
      </c>
      <c r="J17" s="65" t="s">
        <v>188</v>
      </c>
      <c r="K17" s="65" t="s">
        <v>27</v>
      </c>
      <c r="L17" s="134" t="s">
        <v>372</v>
      </c>
      <c r="M17" s="34">
        <v>2</v>
      </c>
      <c r="N17" s="35">
        <v>2</v>
      </c>
      <c r="O17" s="35">
        <f t="shared" si="11"/>
        <v>4</v>
      </c>
      <c r="P17" s="35" t="str">
        <f t="shared" si="12"/>
        <v>Bajo</v>
      </c>
      <c r="Q17" s="35">
        <v>25</v>
      </c>
      <c r="R17" s="35">
        <f t="shared" si="13"/>
        <v>100</v>
      </c>
      <c r="S17" s="36" t="str">
        <f t="shared" si="14"/>
        <v>III</v>
      </c>
      <c r="T17" s="38" t="str">
        <f t="shared" si="15"/>
        <v>Aceptable</v>
      </c>
      <c r="U17" s="38">
        <v>3</v>
      </c>
      <c r="V17" s="37" t="s">
        <v>79</v>
      </c>
      <c r="W17" s="37" t="s">
        <v>79</v>
      </c>
      <c r="X17" s="65" t="s">
        <v>189</v>
      </c>
      <c r="Y17" s="98" t="s">
        <v>507</v>
      </c>
      <c r="Z17" s="32" t="s">
        <v>190</v>
      </c>
      <c r="AA17" s="39">
        <v>2</v>
      </c>
      <c r="AB17" s="39">
        <v>2</v>
      </c>
      <c r="AC17" s="39">
        <f t="shared" si="16"/>
        <v>4</v>
      </c>
      <c r="AD17" s="37" t="str">
        <f t="shared" si="17"/>
        <v>Bajo</v>
      </c>
      <c r="AE17" s="36">
        <v>25</v>
      </c>
      <c r="AF17" s="39">
        <f t="shared" si="18"/>
        <v>100</v>
      </c>
      <c r="AG17" s="35" t="str">
        <f t="shared" si="19"/>
        <v>III</v>
      </c>
      <c r="AH17" s="38" t="str">
        <f t="shared" si="20"/>
        <v>Aceptable</v>
      </c>
      <c r="AI17" s="98" t="s">
        <v>508</v>
      </c>
    </row>
    <row r="18" spans="3:35" ht="108" customHeight="1" x14ac:dyDescent="0.25">
      <c r="C18" s="157" t="s">
        <v>312</v>
      </c>
      <c r="D18" s="157" t="s">
        <v>235</v>
      </c>
      <c r="E18" s="157" t="s">
        <v>311</v>
      </c>
      <c r="F18" s="161" t="s">
        <v>81</v>
      </c>
      <c r="G18" s="14" t="s">
        <v>99</v>
      </c>
      <c r="H18" s="14" t="s">
        <v>126</v>
      </c>
      <c r="I18" s="14" t="s">
        <v>85</v>
      </c>
      <c r="J18" s="133" t="s">
        <v>27</v>
      </c>
      <c r="K18" s="133" t="s">
        <v>27</v>
      </c>
      <c r="L18" s="133" t="s">
        <v>86</v>
      </c>
      <c r="M18" s="35">
        <v>2</v>
      </c>
      <c r="N18" s="35">
        <v>3</v>
      </c>
      <c r="O18" s="35">
        <f t="shared" ref="O18:O21" si="21">M18*N18</f>
        <v>6</v>
      </c>
      <c r="P18" s="35" t="str">
        <f t="shared" ref="P18:P21" si="22">IF(AND(O18&gt;=24,O18&lt;=40),"Muy Alto",IF(AND(20&gt;=O18,10&lt;=O18),"Alto",IF(AND(8&gt;=O18,6&lt;=O18),"Medio",IF(O18&lt;=4,"Bajo","-"))))</f>
        <v>Medio</v>
      </c>
      <c r="Q18" s="35">
        <v>10</v>
      </c>
      <c r="R18" s="35">
        <f t="shared" ref="R18:R21" si="23">O18*Q18</f>
        <v>60</v>
      </c>
      <c r="S18" s="36" t="str">
        <f t="shared" ref="S18:S21" si="24">IF(AND(R18&gt;=600,R18&lt;=4000),"I",IF(AND(500&gt;=R18,150&lt;=R18),"II",IF(AND(120&gt;=R18,40&lt;=R18),"III",IF(R18&lt;=20,"IV","-"))))</f>
        <v>III</v>
      </c>
      <c r="T18" s="38" t="str">
        <f t="shared" ref="T18:T21" si="25">IF(R18&gt;=360,"No Aceptable","Aceptable")</f>
        <v>Aceptable</v>
      </c>
      <c r="U18" s="35">
        <v>123</v>
      </c>
      <c r="V18" s="37" t="s">
        <v>79</v>
      </c>
      <c r="W18" s="37" t="s">
        <v>79</v>
      </c>
      <c r="X18" s="39" t="s">
        <v>79</v>
      </c>
      <c r="Y18" s="162" t="s">
        <v>505</v>
      </c>
      <c r="Z18" s="39" t="s">
        <v>79</v>
      </c>
      <c r="AA18" s="36">
        <v>2</v>
      </c>
      <c r="AB18" s="36">
        <f t="shared" ref="AB18:AB21" si="26">N18</f>
        <v>3</v>
      </c>
      <c r="AC18" s="36">
        <f t="shared" ref="AC18:AC21" si="27">AA18*AB18</f>
        <v>6</v>
      </c>
      <c r="AD18" s="36" t="str">
        <f t="shared" ref="AD18:AD21" si="28">IF(AND(AC18&gt;=24,AC18&lt;=40),"Muy Alto",IF(AND(20&gt;=AC18,10&lt;=AC18),"Alto",IF(AND(8&gt;=AC18,6&lt;=AC18),"Medio",IF(AC18&lt;=4,"Bajo","-"))))</f>
        <v>Medio</v>
      </c>
      <c r="AE18" s="36">
        <v>10</v>
      </c>
      <c r="AF18" s="36">
        <f t="shared" ref="AF18:AF21" si="29">AC18*AE18</f>
        <v>60</v>
      </c>
      <c r="AG18" s="35" t="str">
        <f t="shared" ref="AG18:AG21" si="30">IF(AND(AF18&gt;=600,AF18&lt;=4000),"I",IF(AND(500&gt;=AF18,150&lt;=AF18),"II",IF(AND(120&gt;=AF18,40&lt;=AF18),"III",IF(AF18&lt;=20,"IV","-"))))</f>
        <v>III</v>
      </c>
      <c r="AH18" s="38" t="str">
        <f t="shared" ref="AH18:AH21" si="31">IF(AF18&gt;=360,"No Aceptable","Aceptable")</f>
        <v>Aceptable</v>
      </c>
      <c r="AI18" s="164" t="s">
        <v>270</v>
      </c>
    </row>
    <row r="19" spans="3:35" ht="114" customHeight="1" x14ac:dyDescent="0.25">
      <c r="C19" s="157"/>
      <c r="D19" s="157"/>
      <c r="E19" s="157"/>
      <c r="F19" s="161"/>
      <c r="G19" s="14" t="s">
        <v>60</v>
      </c>
      <c r="H19" s="14" t="s">
        <v>118</v>
      </c>
      <c r="I19" s="14" t="s">
        <v>85</v>
      </c>
      <c r="J19" s="133" t="s">
        <v>27</v>
      </c>
      <c r="K19" s="133" t="s">
        <v>27</v>
      </c>
      <c r="L19" s="133" t="s">
        <v>119</v>
      </c>
      <c r="M19" s="35">
        <v>2</v>
      </c>
      <c r="N19" s="35">
        <v>3</v>
      </c>
      <c r="O19" s="35">
        <f t="shared" si="21"/>
        <v>6</v>
      </c>
      <c r="P19" s="35" t="str">
        <f t="shared" si="22"/>
        <v>Medio</v>
      </c>
      <c r="Q19" s="35">
        <v>10</v>
      </c>
      <c r="R19" s="35">
        <f t="shared" si="23"/>
        <v>60</v>
      </c>
      <c r="S19" s="36" t="str">
        <f t="shared" si="24"/>
        <v>III</v>
      </c>
      <c r="T19" s="38" t="str">
        <f t="shared" si="25"/>
        <v>Aceptable</v>
      </c>
      <c r="U19" s="35">
        <v>123</v>
      </c>
      <c r="V19" s="37" t="s">
        <v>79</v>
      </c>
      <c r="W19" s="37" t="s">
        <v>79</v>
      </c>
      <c r="X19" s="39" t="s">
        <v>79</v>
      </c>
      <c r="Y19" s="162"/>
      <c r="Z19" s="39" t="s">
        <v>79</v>
      </c>
      <c r="AA19" s="36">
        <v>2</v>
      </c>
      <c r="AB19" s="36">
        <f t="shared" si="26"/>
        <v>3</v>
      </c>
      <c r="AC19" s="36">
        <f t="shared" si="27"/>
        <v>6</v>
      </c>
      <c r="AD19" s="36" t="str">
        <f t="shared" si="28"/>
        <v>Medio</v>
      </c>
      <c r="AE19" s="36">
        <v>10</v>
      </c>
      <c r="AF19" s="36">
        <f t="shared" si="29"/>
        <v>60</v>
      </c>
      <c r="AG19" s="35" t="str">
        <f t="shared" si="30"/>
        <v>III</v>
      </c>
      <c r="AH19" s="38" t="str">
        <f t="shared" si="31"/>
        <v>Aceptable</v>
      </c>
      <c r="AI19" s="164"/>
    </row>
    <row r="20" spans="3:35" ht="98.25" customHeight="1" x14ac:dyDescent="0.25">
      <c r="C20" s="157"/>
      <c r="D20" s="157"/>
      <c r="E20" s="157"/>
      <c r="F20" s="161" t="s">
        <v>81</v>
      </c>
      <c r="G20" s="14" t="s">
        <v>64</v>
      </c>
      <c r="H20" s="14" t="s">
        <v>76</v>
      </c>
      <c r="I20" s="14" t="s">
        <v>174</v>
      </c>
      <c r="J20" s="133" t="s">
        <v>175</v>
      </c>
      <c r="K20" s="131" t="s">
        <v>391</v>
      </c>
      <c r="L20" s="133" t="s">
        <v>84</v>
      </c>
      <c r="M20" s="35">
        <v>6</v>
      </c>
      <c r="N20" s="35">
        <v>4</v>
      </c>
      <c r="O20" s="35">
        <f t="shared" si="21"/>
        <v>24</v>
      </c>
      <c r="P20" s="35" t="str">
        <f t="shared" si="22"/>
        <v>Muy Alto</v>
      </c>
      <c r="Q20" s="35">
        <v>10</v>
      </c>
      <c r="R20" s="35">
        <f t="shared" si="23"/>
        <v>240</v>
      </c>
      <c r="S20" s="36" t="str">
        <f t="shared" si="24"/>
        <v>II</v>
      </c>
      <c r="T20" s="38" t="str">
        <f t="shared" si="25"/>
        <v>Aceptable</v>
      </c>
      <c r="U20" s="35">
        <v>123</v>
      </c>
      <c r="V20" s="37" t="s">
        <v>79</v>
      </c>
      <c r="W20" s="37" t="s">
        <v>79</v>
      </c>
      <c r="X20" s="37" t="s">
        <v>79</v>
      </c>
      <c r="Y20" s="163" t="s">
        <v>509</v>
      </c>
      <c r="Z20" s="39" t="s">
        <v>79</v>
      </c>
      <c r="AA20" s="36">
        <v>2</v>
      </c>
      <c r="AB20" s="36">
        <f t="shared" si="26"/>
        <v>4</v>
      </c>
      <c r="AC20" s="36">
        <f t="shared" si="27"/>
        <v>8</v>
      </c>
      <c r="AD20" s="36" t="str">
        <f t="shared" si="28"/>
        <v>Medio</v>
      </c>
      <c r="AE20" s="36">
        <v>10</v>
      </c>
      <c r="AF20" s="36">
        <f t="shared" si="29"/>
        <v>80</v>
      </c>
      <c r="AG20" s="35" t="str">
        <f t="shared" si="30"/>
        <v>III</v>
      </c>
      <c r="AH20" s="38" t="str">
        <f t="shared" si="31"/>
        <v>Aceptable</v>
      </c>
      <c r="AI20" s="35" t="s">
        <v>80</v>
      </c>
    </row>
    <row r="21" spans="3:35" ht="109.5" customHeight="1" x14ac:dyDescent="0.25">
      <c r="C21" s="157"/>
      <c r="D21" s="157"/>
      <c r="E21" s="157"/>
      <c r="F21" s="161"/>
      <c r="G21" s="14" t="s">
        <v>63</v>
      </c>
      <c r="H21" s="14" t="s">
        <v>289</v>
      </c>
      <c r="I21" s="14" t="s">
        <v>277</v>
      </c>
      <c r="J21" s="133" t="s">
        <v>27</v>
      </c>
      <c r="K21" s="133" t="s">
        <v>278</v>
      </c>
      <c r="L21" s="133" t="s">
        <v>279</v>
      </c>
      <c r="M21" s="35">
        <v>6</v>
      </c>
      <c r="N21" s="35">
        <v>1</v>
      </c>
      <c r="O21" s="35">
        <f t="shared" si="21"/>
        <v>6</v>
      </c>
      <c r="P21" s="35" t="str">
        <f t="shared" si="22"/>
        <v>Medio</v>
      </c>
      <c r="Q21" s="35">
        <v>10</v>
      </c>
      <c r="R21" s="35">
        <f t="shared" si="23"/>
        <v>60</v>
      </c>
      <c r="S21" s="36" t="str">
        <f t="shared" si="24"/>
        <v>III</v>
      </c>
      <c r="T21" s="38" t="str">
        <f t="shared" si="25"/>
        <v>Aceptable</v>
      </c>
      <c r="U21" s="35">
        <v>123</v>
      </c>
      <c r="V21" s="37" t="s">
        <v>79</v>
      </c>
      <c r="W21" s="37" t="s">
        <v>79</v>
      </c>
      <c r="X21" s="37" t="s">
        <v>79</v>
      </c>
      <c r="Y21" s="163"/>
      <c r="Z21" s="39" t="s">
        <v>79</v>
      </c>
      <c r="AA21" s="36">
        <v>2</v>
      </c>
      <c r="AB21" s="36">
        <f t="shared" si="26"/>
        <v>1</v>
      </c>
      <c r="AC21" s="36">
        <f t="shared" si="27"/>
        <v>2</v>
      </c>
      <c r="AD21" s="36" t="str">
        <f t="shared" si="28"/>
        <v>Bajo</v>
      </c>
      <c r="AE21" s="36">
        <v>10</v>
      </c>
      <c r="AF21" s="36">
        <f t="shared" si="29"/>
        <v>20</v>
      </c>
      <c r="AG21" s="35" t="str">
        <f t="shared" si="30"/>
        <v>IV</v>
      </c>
      <c r="AH21" s="38" t="str">
        <f t="shared" si="31"/>
        <v>Aceptable</v>
      </c>
      <c r="AI21" s="35" t="s">
        <v>510</v>
      </c>
    </row>
    <row r="22" spans="3:35" ht="98.25" customHeight="1" x14ac:dyDescent="0.25">
      <c r="C22" s="157"/>
      <c r="D22" s="157"/>
      <c r="E22" s="157"/>
      <c r="F22" s="57" t="s">
        <v>139</v>
      </c>
      <c r="G22" s="77" t="s">
        <v>52</v>
      </c>
      <c r="H22" s="14" t="s">
        <v>316</v>
      </c>
      <c r="I22" s="14" t="s">
        <v>183</v>
      </c>
      <c r="J22" s="133" t="s">
        <v>127</v>
      </c>
      <c r="K22" s="133" t="s">
        <v>128</v>
      </c>
      <c r="L22" s="133" t="s">
        <v>129</v>
      </c>
      <c r="M22" s="35">
        <v>2</v>
      </c>
      <c r="N22" s="35">
        <v>3</v>
      </c>
      <c r="O22" s="35">
        <f>M22*N22</f>
        <v>6</v>
      </c>
      <c r="P22" s="35" t="str">
        <f>IF(AND(O22&gt;=24,O22&lt;=40),"Muy Alto",IF(AND(20&gt;=O22,10&lt;=O22),"Alto",IF(AND(8&gt;=O22,6&lt;=O22),"Medio",IF(O22&lt;=4,"Bajo","-"))))</f>
        <v>Medio</v>
      </c>
      <c r="Q22" s="35">
        <v>25</v>
      </c>
      <c r="R22" s="35">
        <f>O22*Q22</f>
        <v>150</v>
      </c>
      <c r="S22" s="36" t="str">
        <f>IF(AND(R22&gt;=600,R22&lt;=4000),"I",IF(AND(500&gt;=R22,150&lt;=R22),"II",IF(AND(120&gt;=R22,40&lt;=R22),"III",IF(R22&lt;=20,"IV","-"))))</f>
        <v>II</v>
      </c>
      <c r="T22" s="38" t="str">
        <f>IF(R22&gt;=360,"No Aceptable","Aceptable")</f>
        <v>Aceptable</v>
      </c>
      <c r="U22" s="35">
        <v>123</v>
      </c>
      <c r="V22" s="37" t="s">
        <v>79</v>
      </c>
      <c r="W22" s="37" t="s">
        <v>79</v>
      </c>
      <c r="X22" s="37" t="s">
        <v>130</v>
      </c>
      <c r="Y22" s="14" t="s">
        <v>260</v>
      </c>
      <c r="Z22" s="39" t="s">
        <v>79</v>
      </c>
      <c r="AA22" s="36">
        <v>2</v>
      </c>
      <c r="AB22" s="36">
        <v>2</v>
      </c>
      <c r="AC22" s="36">
        <f>AA22*AB22</f>
        <v>4</v>
      </c>
      <c r="AD22" s="36" t="str">
        <f>IF(AND(AC22&gt;=24,AC22&lt;=40),"Muy Alto",IF(AND(20&gt;=AC22,10&lt;=AC22),"Alto",IF(AND(8&gt;=AC22,6&lt;=AC22),"Medio",IF(AC22&lt;=4,"Bajo","-"))))</f>
        <v>Bajo</v>
      </c>
      <c r="AE22" s="36">
        <v>25</v>
      </c>
      <c r="AF22" s="36">
        <f>AC22*AE22</f>
        <v>100</v>
      </c>
      <c r="AG22" s="35" t="str">
        <f>IF(AND(AF22&gt;=600,AF22&lt;=4000),"I",IF(AND(500&gt;=AF22,150&lt;=AF22),"II",IF(AND(120&gt;=AF22,40&lt;=AF22),"III",IF(AF22&lt;=20,"IV","-"))))</f>
        <v>III</v>
      </c>
      <c r="AH22" s="38" t="str">
        <f>IF(AF22&gt;=360,"No Aceptable","Aceptable")</f>
        <v>Aceptable</v>
      </c>
      <c r="AI22" s="35"/>
    </row>
    <row r="23" spans="3:35" ht="98.25" customHeight="1" x14ac:dyDescent="0.25">
      <c r="C23" s="157" t="s">
        <v>314</v>
      </c>
      <c r="D23" s="157" t="s">
        <v>313</v>
      </c>
      <c r="E23" s="157" t="s">
        <v>311</v>
      </c>
      <c r="F23" s="161" t="s">
        <v>81</v>
      </c>
      <c r="G23" s="14" t="s">
        <v>99</v>
      </c>
      <c r="H23" s="14" t="s">
        <v>126</v>
      </c>
      <c r="I23" s="14" t="s">
        <v>85</v>
      </c>
      <c r="J23" s="133" t="s">
        <v>27</v>
      </c>
      <c r="K23" s="133" t="s">
        <v>27</v>
      </c>
      <c r="L23" s="133" t="s">
        <v>86</v>
      </c>
      <c r="M23" s="35">
        <v>2</v>
      </c>
      <c r="N23" s="35">
        <v>3</v>
      </c>
      <c r="O23" s="35">
        <f t="shared" ref="O23:O27" si="32">M23*N23</f>
        <v>6</v>
      </c>
      <c r="P23" s="35" t="str">
        <f t="shared" ref="P23:P27" si="33">IF(AND(O23&gt;=24,O23&lt;=40),"Muy Alto",IF(AND(20&gt;=O23,10&lt;=O23),"Alto",IF(AND(8&gt;=O23,6&lt;=O23),"Medio",IF(O23&lt;=4,"Bajo","-"))))</f>
        <v>Medio</v>
      </c>
      <c r="Q23" s="35">
        <v>10</v>
      </c>
      <c r="R23" s="35">
        <f t="shared" ref="R23:R27" si="34">O23*Q23</f>
        <v>60</v>
      </c>
      <c r="S23" s="36" t="str">
        <f t="shared" ref="S23:S27" si="35">IF(AND(R23&gt;=600,R23&lt;=4000),"I",IF(AND(500&gt;=R23,150&lt;=R23),"II",IF(AND(120&gt;=R23,40&lt;=R23),"III",IF(R23&lt;=20,"IV","-"))))</f>
        <v>III</v>
      </c>
      <c r="T23" s="38" t="str">
        <f t="shared" ref="T23:T26" si="36">IF(R23&gt;=360,"No Aceptable","Aceptable")</f>
        <v>Aceptable</v>
      </c>
      <c r="U23" s="35">
        <v>123</v>
      </c>
      <c r="V23" s="37" t="s">
        <v>79</v>
      </c>
      <c r="W23" s="37" t="s">
        <v>79</v>
      </c>
      <c r="X23" s="39" t="s">
        <v>79</v>
      </c>
      <c r="Y23" s="161" t="s">
        <v>505</v>
      </c>
      <c r="Z23" s="39" t="s">
        <v>79</v>
      </c>
      <c r="AA23" s="36">
        <v>2</v>
      </c>
      <c r="AB23" s="36">
        <f t="shared" ref="AB23:AB31" si="37">N23</f>
        <v>3</v>
      </c>
      <c r="AC23" s="36">
        <f t="shared" ref="AC23:AC31" si="38">AA23*AB23</f>
        <v>6</v>
      </c>
      <c r="AD23" s="36" t="str">
        <f t="shared" ref="AD23:AD31" si="39">IF(AND(AC23&gt;=24,AC23&lt;=40),"Muy Alto",IF(AND(20&gt;=AC23,10&lt;=AC23),"Alto",IF(AND(8&gt;=AC23,6&lt;=AC23),"Medio",IF(AC23&lt;=4,"Bajo","-"))))</f>
        <v>Medio</v>
      </c>
      <c r="AE23" s="36">
        <v>10</v>
      </c>
      <c r="AF23" s="36">
        <f t="shared" ref="AF23:AF31" si="40">AC23*AE23</f>
        <v>60</v>
      </c>
      <c r="AG23" s="35" t="str">
        <f t="shared" ref="AG23:AG31" si="41">IF(AND(AF23&gt;=600,AF23&lt;=4000),"I",IF(AND(500&gt;=AF23,150&lt;=AF23),"II",IF(AND(120&gt;=AF23,40&lt;=AF23),"III",IF(AF23&lt;=20,"IV","-"))))</f>
        <v>III</v>
      </c>
      <c r="AH23" s="38" t="str">
        <f t="shared" ref="AH23:AH31" si="42">IF(AF23&gt;=360,"No Aceptable","Aceptable")</f>
        <v>Aceptable</v>
      </c>
      <c r="AI23" s="164" t="s">
        <v>270</v>
      </c>
    </row>
    <row r="24" spans="3:35" ht="125.25" customHeight="1" x14ac:dyDescent="0.25">
      <c r="C24" s="157"/>
      <c r="D24" s="157"/>
      <c r="E24" s="157"/>
      <c r="F24" s="161"/>
      <c r="G24" s="14" t="s">
        <v>60</v>
      </c>
      <c r="H24" s="14" t="s">
        <v>118</v>
      </c>
      <c r="I24" s="14" t="s">
        <v>85</v>
      </c>
      <c r="J24" s="133" t="s">
        <v>27</v>
      </c>
      <c r="K24" s="133" t="s">
        <v>27</v>
      </c>
      <c r="L24" s="133" t="s">
        <v>119</v>
      </c>
      <c r="M24" s="35">
        <v>2</v>
      </c>
      <c r="N24" s="35">
        <v>3</v>
      </c>
      <c r="O24" s="35">
        <f t="shared" si="32"/>
        <v>6</v>
      </c>
      <c r="P24" s="35" t="str">
        <f t="shared" si="33"/>
        <v>Medio</v>
      </c>
      <c r="Q24" s="35">
        <v>10</v>
      </c>
      <c r="R24" s="35">
        <f t="shared" si="34"/>
        <v>60</v>
      </c>
      <c r="S24" s="36" t="str">
        <f t="shared" si="35"/>
        <v>III</v>
      </c>
      <c r="T24" s="38" t="str">
        <f t="shared" si="36"/>
        <v>Aceptable</v>
      </c>
      <c r="U24" s="35">
        <v>123</v>
      </c>
      <c r="V24" s="37" t="s">
        <v>79</v>
      </c>
      <c r="W24" s="37" t="s">
        <v>79</v>
      </c>
      <c r="X24" s="39" t="s">
        <v>79</v>
      </c>
      <c r="Y24" s="161"/>
      <c r="Z24" s="39" t="s">
        <v>79</v>
      </c>
      <c r="AA24" s="36">
        <v>2</v>
      </c>
      <c r="AB24" s="36">
        <f t="shared" si="37"/>
        <v>3</v>
      </c>
      <c r="AC24" s="36">
        <f t="shared" si="38"/>
        <v>6</v>
      </c>
      <c r="AD24" s="36" t="str">
        <f t="shared" si="39"/>
        <v>Medio</v>
      </c>
      <c r="AE24" s="36">
        <v>10</v>
      </c>
      <c r="AF24" s="36">
        <f t="shared" si="40"/>
        <v>60</v>
      </c>
      <c r="AG24" s="35" t="str">
        <f t="shared" si="41"/>
        <v>III</v>
      </c>
      <c r="AH24" s="38" t="str">
        <f t="shared" si="42"/>
        <v>Aceptable</v>
      </c>
      <c r="AI24" s="164"/>
    </row>
    <row r="25" spans="3:35" ht="98.25" customHeight="1" x14ac:dyDescent="0.25">
      <c r="C25" s="157"/>
      <c r="D25" s="157"/>
      <c r="E25" s="157"/>
      <c r="F25" s="161" t="s">
        <v>81</v>
      </c>
      <c r="G25" s="30" t="s">
        <v>64</v>
      </c>
      <c r="H25" s="14" t="s">
        <v>76</v>
      </c>
      <c r="I25" s="14" t="s">
        <v>174</v>
      </c>
      <c r="J25" s="133" t="s">
        <v>175</v>
      </c>
      <c r="K25" s="131" t="s">
        <v>391</v>
      </c>
      <c r="L25" s="133" t="s">
        <v>84</v>
      </c>
      <c r="M25" s="35">
        <v>6</v>
      </c>
      <c r="N25" s="35">
        <v>4</v>
      </c>
      <c r="O25" s="35">
        <f t="shared" si="32"/>
        <v>24</v>
      </c>
      <c r="P25" s="35" t="str">
        <f t="shared" si="33"/>
        <v>Muy Alto</v>
      </c>
      <c r="Q25" s="35">
        <v>10</v>
      </c>
      <c r="R25" s="35">
        <f t="shared" si="34"/>
        <v>240</v>
      </c>
      <c r="S25" s="36" t="str">
        <f t="shared" si="35"/>
        <v>II</v>
      </c>
      <c r="T25" s="38" t="str">
        <f t="shared" si="36"/>
        <v>Aceptable</v>
      </c>
      <c r="U25" s="35">
        <v>123</v>
      </c>
      <c r="V25" s="37" t="s">
        <v>79</v>
      </c>
      <c r="W25" s="37" t="s">
        <v>79</v>
      </c>
      <c r="X25" s="37" t="s">
        <v>79</v>
      </c>
      <c r="Y25" s="161" t="s">
        <v>509</v>
      </c>
      <c r="Z25" s="39" t="s">
        <v>79</v>
      </c>
      <c r="AA25" s="36">
        <v>2</v>
      </c>
      <c r="AB25" s="36">
        <f t="shared" si="37"/>
        <v>4</v>
      </c>
      <c r="AC25" s="36">
        <f t="shared" si="38"/>
        <v>8</v>
      </c>
      <c r="AD25" s="36" t="str">
        <f t="shared" si="39"/>
        <v>Medio</v>
      </c>
      <c r="AE25" s="36">
        <v>10</v>
      </c>
      <c r="AF25" s="36">
        <f t="shared" si="40"/>
        <v>80</v>
      </c>
      <c r="AG25" s="35" t="str">
        <f t="shared" si="41"/>
        <v>III</v>
      </c>
      <c r="AH25" s="38" t="str">
        <f t="shared" si="42"/>
        <v>Aceptable</v>
      </c>
      <c r="AI25" s="35" t="s">
        <v>80</v>
      </c>
    </row>
    <row r="26" spans="3:35" ht="98.25" customHeight="1" x14ac:dyDescent="0.25">
      <c r="C26" s="157"/>
      <c r="D26" s="157"/>
      <c r="E26" s="157"/>
      <c r="F26" s="161"/>
      <c r="G26" s="14" t="s">
        <v>63</v>
      </c>
      <c r="H26" s="14" t="s">
        <v>289</v>
      </c>
      <c r="I26" s="14" t="s">
        <v>277</v>
      </c>
      <c r="J26" s="133" t="s">
        <v>27</v>
      </c>
      <c r="K26" s="133" t="s">
        <v>278</v>
      </c>
      <c r="L26" s="133" t="s">
        <v>279</v>
      </c>
      <c r="M26" s="35">
        <v>6</v>
      </c>
      <c r="N26" s="35">
        <v>1</v>
      </c>
      <c r="O26" s="35">
        <f t="shared" si="32"/>
        <v>6</v>
      </c>
      <c r="P26" s="35" t="str">
        <f t="shared" si="33"/>
        <v>Medio</v>
      </c>
      <c r="Q26" s="35">
        <v>10</v>
      </c>
      <c r="R26" s="35">
        <f t="shared" si="34"/>
        <v>60</v>
      </c>
      <c r="S26" s="36" t="str">
        <f t="shared" si="35"/>
        <v>III</v>
      </c>
      <c r="T26" s="38" t="str">
        <f t="shared" si="36"/>
        <v>Aceptable</v>
      </c>
      <c r="U26" s="35">
        <v>123</v>
      </c>
      <c r="V26" s="37" t="s">
        <v>79</v>
      </c>
      <c r="W26" s="37" t="s">
        <v>79</v>
      </c>
      <c r="X26" s="37" t="s">
        <v>79</v>
      </c>
      <c r="Y26" s="161"/>
      <c r="Z26" s="39" t="s">
        <v>79</v>
      </c>
      <c r="AA26" s="36">
        <v>2</v>
      </c>
      <c r="AB26" s="36">
        <f t="shared" si="37"/>
        <v>1</v>
      </c>
      <c r="AC26" s="36">
        <f t="shared" si="38"/>
        <v>2</v>
      </c>
      <c r="AD26" s="36" t="str">
        <f t="shared" si="39"/>
        <v>Bajo</v>
      </c>
      <c r="AE26" s="36">
        <v>10</v>
      </c>
      <c r="AF26" s="36">
        <f t="shared" si="40"/>
        <v>20</v>
      </c>
      <c r="AG26" s="35" t="str">
        <f t="shared" si="41"/>
        <v>IV</v>
      </c>
      <c r="AH26" s="38" t="str">
        <f t="shared" si="42"/>
        <v>Aceptable</v>
      </c>
      <c r="AI26" s="35" t="s">
        <v>182</v>
      </c>
    </row>
    <row r="27" spans="3:35" ht="98.25" customHeight="1" x14ac:dyDescent="0.25">
      <c r="C27" s="157"/>
      <c r="D27" s="157"/>
      <c r="E27" s="157"/>
      <c r="F27" s="144" t="s">
        <v>81</v>
      </c>
      <c r="G27" s="135" t="s">
        <v>52</v>
      </c>
      <c r="H27" s="141" t="s">
        <v>316</v>
      </c>
      <c r="I27" s="141" t="s">
        <v>183</v>
      </c>
      <c r="J27" s="133" t="s">
        <v>127</v>
      </c>
      <c r="K27" s="133" t="s">
        <v>128</v>
      </c>
      <c r="L27" s="133" t="s">
        <v>129</v>
      </c>
      <c r="M27" s="142">
        <v>2</v>
      </c>
      <c r="N27" s="142">
        <v>2</v>
      </c>
      <c r="O27" s="142">
        <f t="shared" si="32"/>
        <v>4</v>
      </c>
      <c r="P27" s="142" t="str">
        <f t="shared" si="33"/>
        <v>Bajo</v>
      </c>
      <c r="Q27" s="142">
        <v>25</v>
      </c>
      <c r="R27" s="142">
        <f t="shared" si="34"/>
        <v>100</v>
      </c>
      <c r="S27" s="36" t="str">
        <f t="shared" si="35"/>
        <v>III</v>
      </c>
      <c r="T27" s="38" t="str">
        <f>IF(R27&gt;=360,"No Aceptable","Aceptable")</f>
        <v>Aceptable</v>
      </c>
      <c r="U27" s="142">
        <v>123</v>
      </c>
      <c r="V27" s="37" t="s">
        <v>79</v>
      </c>
      <c r="W27" s="37" t="s">
        <v>79</v>
      </c>
      <c r="X27" s="37" t="s">
        <v>130</v>
      </c>
      <c r="Y27" s="141" t="s">
        <v>260</v>
      </c>
      <c r="Z27" s="39" t="s">
        <v>79</v>
      </c>
      <c r="AA27" s="36">
        <v>2</v>
      </c>
      <c r="AB27" s="36">
        <v>2</v>
      </c>
      <c r="AC27" s="36">
        <f>AA27*AB27</f>
        <v>4</v>
      </c>
      <c r="AD27" s="36" t="str">
        <f>IF(AND(AC27&gt;=24,AC27&lt;=40),"Muy Alto",IF(AND(20&gt;=AC27,10&lt;=AC27),"Alto",IF(AND(8&gt;=AC27,6&lt;=AC27),"Medio",IF(AC27&lt;=4,"Bajo","-"))))</f>
        <v>Bajo</v>
      </c>
      <c r="AE27" s="36">
        <v>25</v>
      </c>
      <c r="AF27" s="36">
        <f>AC27*AE27</f>
        <v>100</v>
      </c>
      <c r="AG27" s="142" t="str">
        <f>IF(AND(AF27&gt;=600,AF27&lt;=4000),"I",IF(AND(500&gt;=AF27,150&lt;=AF27),"II",IF(AND(120&gt;=AF27,40&lt;=AF27),"III",IF(AF27&lt;=20,"IV","-"))))</f>
        <v>III</v>
      </c>
      <c r="AH27" s="38" t="str">
        <f>IF(AF27&gt;=360,"No Aceptable","Aceptable")</f>
        <v>Aceptable</v>
      </c>
      <c r="AI27" s="142"/>
    </row>
    <row r="28" spans="3:35" ht="108" customHeight="1" x14ac:dyDescent="0.3">
      <c r="C28" s="157"/>
      <c r="D28" s="157"/>
      <c r="E28" s="157"/>
      <c r="F28" s="226" t="s">
        <v>139</v>
      </c>
      <c r="G28" s="227" t="s">
        <v>110</v>
      </c>
      <c r="H28" s="227" t="s">
        <v>523</v>
      </c>
      <c r="I28" s="227" t="s">
        <v>524</v>
      </c>
      <c r="J28" s="228" t="s">
        <v>525</v>
      </c>
      <c r="K28" s="228" t="s">
        <v>526</v>
      </c>
      <c r="L28" s="228" t="s">
        <v>129</v>
      </c>
      <c r="M28" s="219">
        <v>6</v>
      </c>
      <c r="N28" s="219">
        <v>3</v>
      </c>
      <c r="O28" s="219">
        <f t="shared" ref="O28:O37" si="43">M28*N28</f>
        <v>18</v>
      </c>
      <c r="P28" s="219" t="str">
        <f t="shared" ref="P28:P37" si="44">IF(AND(O28&gt;=24,O28&lt;=40),"Muy Alto",IF(AND(20&gt;=O28,10&lt;=O28),"Alto",IF(AND(8&gt;=O28,6&lt;=O28),"Medio",IF(O28&lt;=4,"Bajo","-"))))</f>
        <v>Alto</v>
      </c>
      <c r="Q28" s="219">
        <v>25</v>
      </c>
      <c r="R28" s="219">
        <f t="shared" ref="R28:R37" si="45">O28*Q28</f>
        <v>450</v>
      </c>
      <c r="S28" s="229" t="str">
        <f t="shared" ref="S28:S37" si="46">IF(AND(R28&gt;=600,R28&lt;=4000),"I",IF(AND(500&gt;=R28,150&lt;=R28),"II",IF(AND(120&gt;=R28,40&lt;=R28),"III",IF(R28&lt;=20,"IV","-"))))</f>
        <v>II</v>
      </c>
      <c r="T28" s="220" t="str">
        <f>IF(R28&gt;=360,"No Aceptable","Aceptable")</f>
        <v>No Aceptable</v>
      </c>
      <c r="U28" s="219">
        <v>6</v>
      </c>
      <c r="V28" s="230" t="s">
        <v>79</v>
      </c>
      <c r="W28" s="230" t="s">
        <v>79</v>
      </c>
      <c r="X28" s="231" t="s">
        <v>527</v>
      </c>
      <c r="Y28" s="227" t="s">
        <v>528</v>
      </c>
      <c r="Z28" s="232" t="s">
        <v>529</v>
      </c>
      <c r="AA28" s="229">
        <v>2</v>
      </c>
      <c r="AB28" s="229">
        <v>4</v>
      </c>
      <c r="AC28" s="229">
        <f>AA28*AB28</f>
        <v>8</v>
      </c>
      <c r="AD28" s="229" t="str">
        <f>IF(AND(AC28&gt;=24,AC28&lt;=40),"Muy Alto",IF(AND(20&gt;=AC28,10&lt;=AC28),"Alto",IF(AND(8&gt;=AC28,6&lt;=AC28),"Medio",IF(AC28&lt;=4,"Bajo","-"))))</f>
        <v>Medio</v>
      </c>
      <c r="AE28" s="229">
        <v>25</v>
      </c>
      <c r="AF28" s="229">
        <f>AC28*AE28</f>
        <v>200</v>
      </c>
      <c r="AG28" s="219" t="str">
        <f>IF(AND(AF28&gt;=600,AF28&lt;=4000),"I",IF(AND(500&gt;=AF28,150&lt;=AF28),"II",IF(AND(120&gt;=AF28,40&lt;=AF28),"III",IF(AF28&lt;=20,"IV","-"))))</f>
        <v>II</v>
      </c>
      <c r="AH28" s="220" t="str">
        <f>IF(AF28&gt;=360,"No Aceptable","Aceptable")</f>
        <v>Aceptable</v>
      </c>
      <c r="AI28" s="219" t="s">
        <v>530</v>
      </c>
    </row>
    <row r="29" spans="3:35" ht="98.25" customHeight="1" x14ac:dyDescent="0.25">
      <c r="C29" s="157"/>
      <c r="D29" s="157"/>
      <c r="E29" s="72" t="s">
        <v>318</v>
      </c>
      <c r="F29" s="57" t="s">
        <v>81</v>
      </c>
      <c r="G29" s="135" t="s">
        <v>68</v>
      </c>
      <c r="H29" s="14" t="s">
        <v>317</v>
      </c>
      <c r="I29" s="14" t="s">
        <v>172</v>
      </c>
      <c r="J29" s="133" t="s">
        <v>171</v>
      </c>
      <c r="K29" s="136" t="s">
        <v>280</v>
      </c>
      <c r="L29" s="133" t="s">
        <v>171</v>
      </c>
      <c r="M29" s="35">
        <v>2</v>
      </c>
      <c r="N29" s="35">
        <v>2</v>
      </c>
      <c r="O29" s="35">
        <f t="shared" si="43"/>
        <v>4</v>
      </c>
      <c r="P29" s="35" t="str">
        <f t="shared" si="44"/>
        <v>Bajo</v>
      </c>
      <c r="Q29" s="35">
        <v>25</v>
      </c>
      <c r="R29" s="35">
        <f t="shared" si="45"/>
        <v>100</v>
      </c>
      <c r="S29" s="36" t="str">
        <f t="shared" si="46"/>
        <v>III</v>
      </c>
      <c r="T29" s="38" t="str">
        <f>IF(R29&gt;=360,"No Aceptable","Aceptable")</f>
        <v>Aceptable</v>
      </c>
      <c r="U29" s="35">
        <v>6</v>
      </c>
      <c r="V29" s="37" t="s">
        <v>173</v>
      </c>
      <c r="W29" s="37" t="s">
        <v>173</v>
      </c>
      <c r="X29" s="114" t="s">
        <v>373</v>
      </c>
      <c r="Y29" s="98" t="s">
        <v>328</v>
      </c>
      <c r="Z29" s="39" t="s">
        <v>173</v>
      </c>
      <c r="AA29" s="36">
        <v>2</v>
      </c>
      <c r="AB29" s="36">
        <v>1</v>
      </c>
      <c r="AC29" s="36">
        <f>AA29*AB29</f>
        <v>2</v>
      </c>
      <c r="AD29" s="36" t="str">
        <f>IF(AND(AC29&gt;=24,AC29&lt;=40),"Muy Alto",IF(AND(20&gt;=AC29,10&lt;=AC29),"Alto",IF(AND(8&gt;=AC29,6&lt;=AC29),"Medio",IF(AC29&lt;=4,"Bajo","-"))))</f>
        <v>Bajo</v>
      </c>
      <c r="AE29" s="36">
        <v>10</v>
      </c>
      <c r="AF29" s="36">
        <f>AC29*AE29</f>
        <v>20</v>
      </c>
      <c r="AG29" s="35" t="str">
        <f>IF(AND(AF29&gt;=600,AF29&lt;=4000),"I",IF(AND(500&gt;=AF29,150&lt;=AF29),"II",IF(AND(120&gt;=AF29,40&lt;=AF29),"III",IF(AF29&lt;=20,"IV","-"))))</f>
        <v>IV</v>
      </c>
      <c r="AH29" s="38" t="str">
        <f>IF(AF29&gt;=360,"No Aceptable","Aceptable")</f>
        <v>Aceptable</v>
      </c>
      <c r="AI29" s="35"/>
    </row>
    <row r="30" spans="3:35" ht="145.5" customHeight="1" x14ac:dyDescent="0.25">
      <c r="C30" s="157"/>
      <c r="D30" s="157"/>
      <c r="E30" s="74" t="s">
        <v>325</v>
      </c>
      <c r="F30" s="57" t="s">
        <v>81</v>
      </c>
      <c r="G30" s="14" t="s">
        <v>58</v>
      </c>
      <c r="H30" s="14" t="s">
        <v>327</v>
      </c>
      <c r="I30" s="14" t="s">
        <v>326</v>
      </c>
      <c r="J30" s="133" t="s">
        <v>27</v>
      </c>
      <c r="K30" s="133" t="s">
        <v>27</v>
      </c>
      <c r="L30" s="131" t="s">
        <v>375</v>
      </c>
      <c r="M30" s="35">
        <v>2</v>
      </c>
      <c r="N30" s="35">
        <v>2</v>
      </c>
      <c r="O30" s="35">
        <f t="shared" si="43"/>
        <v>4</v>
      </c>
      <c r="P30" s="35" t="str">
        <f t="shared" si="44"/>
        <v>Bajo</v>
      </c>
      <c r="Q30" s="35">
        <v>25</v>
      </c>
      <c r="R30" s="35">
        <f t="shared" si="45"/>
        <v>100</v>
      </c>
      <c r="S30" s="35" t="str">
        <f t="shared" si="46"/>
        <v>III</v>
      </c>
      <c r="T30" s="38" t="str">
        <f>IF(R30&gt;=360,"No Aceptable","Aceptable")</f>
        <v>Aceptable</v>
      </c>
      <c r="U30" s="35">
        <v>123</v>
      </c>
      <c r="V30" s="37" t="s">
        <v>79</v>
      </c>
      <c r="W30" s="37" t="s">
        <v>79</v>
      </c>
      <c r="X30" s="37" t="s">
        <v>27</v>
      </c>
      <c r="Y30" s="114" t="s">
        <v>374</v>
      </c>
      <c r="Z30" s="37" t="s">
        <v>79</v>
      </c>
      <c r="AA30" s="35">
        <v>2</v>
      </c>
      <c r="AB30" s="35">
        <v>2</v>
      </c>
      <c r="AC30" s="35">
        <f>AA30*AB30</f>
        <v>4</v>
      </c>
      <c r="AD30" s="35" t="str">
        <f>IF(AND(AC30&gt;=24,AC30&lt;=40),"Muy Alto",IF(AND(20&gt;=AC30,10&lt;=AC30),"Alto",IF(AND(8&gt;=AC30,6&lt;=AC30),"Medio",IF(AC30&lt;=4,"Bajo","-"))))</f>
        <v>Bajo</v>
      </c>
      <c r="AE30" s="35">
        <v>25</v>
      </c>
      <c r="AF30" s="35">
        <f>AC30*AE30</f>
        <v>100</v>
      </c>
      <c r="AG30" s="35" t="str">
        <f>IF(AND(AF30&gt;=600,AF30&lt;=4000),"I",IF(AND(500&gt;=AF30,150&lt;=AF30),"II",IF(AND(120&gt;=AF30,40&lt;=AF30),"III",IF(AF30&lt;=20,"IV","-"))))</f>
        <v>III</v>
      </c>
      <c r="AH30" s="38" t="str">
        <f>IF(AF30&gt;=360,"No Aceptable","Aceptable")</f>
        <v>Aceptable</v>
      </c>
      <c r="AI30" s="35"/>
    </row>
    <row r="31" spans="3:35" ht="108.75" customHeight="1" x14ac:dyDescent="0.25">
      <c r="C31" s="157"/>
      <c r="D31" s="157"/>
      <c r="E31" s="158" t="s">
        <v>315</v>
      </c>
      <c r="F31" s="57" t="s">
        <v>81</v>
      </c>
      <c r="G31" s="14" t="s">
        <v>58</v>
      </c>
      <c r="H31" s="14" t="s">
        <v>305</v>
      </c>
      <c r="I31" s="14" t="s">
        <v>78</v>
      </c>
      <c r="J31" s="133" t="s">
        <v>27</v>
      </c>
      <c r="K31" s="133" t="s">
        <v>117</v>
      </c>
      <c r="L31" s="133" t="s">
        <v>263</v>
      </c>
      <c r="M31" s="35">
        <v>2</v>
      </c>
      <c r="N31" s="35">
        <v>2</v>
      </c>
      <c r="O31" s="35">
        <f t="shared" si="43"/>
        <v>4</v>
      </c>
      <c r="P31" s="35" t="str">
        <f t="shared" si="44"/>
        <v>Bajo</v>
      </c>
      <c r="Q31" s="35">
        <v>25</v>
      </c>
      <c r="R31" s="35">
        <f t="shared" si="45"/>
        <v>100</v>
      </c>
      <c r="S31" s="36" t="str">
        <f t="shared" si="46"/>
        <v>III</v>
      </c>
      <c r="T31" s="38" t="str">
        <f>IF(R31&gt;=360,"No Aceptable","Aceptable")</f>
        <v>Aceptable</v>
      </c>
      <c r="U31" s="35">
        <v>8</v>
      </c>
      <c r="V31" s="37" t="s">
        <v>79</v>
      </c>
      <c r="W31" s="37" t="s">
        <v>79</v>
      </c>
      <c r="X31" s="37" t="s">
        <v>170</v>
      </c>
      <c r="Y31" s="14" t="s">
        <v>282</v>
      </c>
      <c r="Z31" s="37" t="s">
        <v>79</v>
      </c>
      <c r="AA31" s="35">
        <v>2</v>
      </c>
      <c r="AB31" s="35">
        <f t="shared" si="37"/>
        <v>2</v>
      </c>
      <c r="AC31" s="35">
        <f t="shared" si="38"/>
        <v>4</v>
      </c>
      <c r="AD31" s="35" t="str">
        <f t="shared" si="39"/>
        <v>Bajo</v>
      </c>
      <c r="AE31" s="35">
        <v>10</v>
      </c>
      <c r="AF31" s="35">
        <f t="shared" si="40"/>
        <v>40</v>
      </c>
      <c r="AG31" s="35" t="str">
        <f t="shared" si="41"/>
        <v>III</v>
      </c>
      <c r="AH31" s="38" t="str">
        <f t="shared" si="42"/>
        <v>Aceptable</v>
      </c>
      <c r="AI31" s="76"/>
    </row>
    <row r="32" spans="3:35" ht="144" customHeight="1" x14ac:dyDescent="0.25">
      <c r="C32" s="157"/>
      <c r="D32" s="157"/>
      <c r="E32" s="158"/>
      <c r="F32" s="57" t="s">
        <v>81</v>
      </c>
      <c r="G32" s="136" t="s">
        <v>64</v>
      </c>
      <c r="H32" s="137" t="s">
        <v>403</v>
      </c>
      <c r="I32" s="137" t="s">
        <v>404</v>
      </c>
      <c r="J32" s="136" t="s">
        <v>405</v>
      </c>
      <c r="K32" s="136" t="s">
        <v>406</v>
      </c>
      <c r="L32" s="131" t="s">
        <v>27</v>
      </c>
      <c r="M32" s="104">
        <v>6</v>
      </c>
      <c r="N32" s="104">
        <v>1</v>
      </c>
      <c r="O32" s="104">
        <f t="shared" si="43"/>
        <v>6</v>
      </c>
      <c r="P32" s="104" t="str">
        <f t="shared" si="44"/>
        <v>Medio</v>
      </c>
      <c r="Q32" s="104">
        <v>10</v>
      </c>
      <c r="R32" s="104">
        <f t="shared" si="45"/>
        <v>60</v>
      </c>
      <c r="S32" s="97" t="str">
        <f t="shared" si="46"/>
        <v>III</v>
      </c>
      <c r="T32" s="118" t="str">
        <f t="shared" ref="T32" si="47">IF(R32&gt;=360,"No Aceptable","Aceptable")</f>
        <v>Aceptable</v>
      </c>
      <c r="U32" s="104">
        <v>123</v>
      </c>
      <c r="V32" s="114" t="s">
        <v>79</v>
      </c>
      <c r="W32" s="114" t="s">
        <v>79</v>
      </c>
      <c r="X32" s="114" t="s">
        <v>79</v>
      </c>
      <c r="Y32" s="98" t="s">
        <v>509</v>
      </c>
      <c r="Z32" s="114" t="s">
        <v>79</v>
      </c>
      <c r="AA32" s="104">
        <v>2</v>
      </c>
      <c r="AB32" s="104">
        <f t="shared" ref="AB32" si="48">N32</f>
        <v>1</v>
      </c>
      <c r="AC32" s="104">
        <f t="shared" ref="AC32" si="49">AA32*AB32</f>
        <v>2</v>
      </c>
      <c r="AD32" s="104" t="str">
        <f t="shared" ref="AD32" si="50">IF(AND(AC32&gt;=24,AC32&lt;=40),"Muy Alto",IF(AND(20&gt;=AC32,10&lt;=AC32),"Alto",IF(AND(8&gt;=AC32,6&lt;=AC32),"Medio",IF(AC32&lt;=4,"Bajo","-"))))</f>
        <v>Bajo</v>
      </c>
      <c r="AE32" s="104">
        <v>10</v>
      </c>
      <c r="AF32" s="104">
        <f t="shared" ref="AF32" si="51">AC32*AE32</f>
        <v>20</v>
      </c>
      <c r="AG32" s="104" t="str">
        <f t="shared" ref="AG32" si="52">IF(AND(AF32&gt;=600,AF32&lt;=4000),"I",IF(AND(500&gt;=AF32,150&lt;=AF32),"II",IF(AND(120&gt;=AF32,40&lt;=AF32),"III",IF(AF32&lt;=20,"IV","-"))))</f>
        <v>IV</v>
      </c>
      <c r="AH32" s="118" t="str">
        <f t="shared" ref="AH32" si="53">IF(AF32&gt;=360,"No Aceptable","Aceptable")</f>
        <v>Aceptable</v>
      </c>
      <c r="AI32" s="76"/>
    </row>
    <row r="33" spans="3:35" ht="144" customHeight="1" x14ac:dyDescent="0.25">
      <c r="C33" s="157"/>
      <c r="D33" s="157"/>
      <c r="E33" s="158"/>
      <c r="F33" s="144" t="s">
        <v>81</v>
      </c>
      <c r="G33" s="77" t="s">
        <v>68</v>
      </c>
      <c r="H33" s="141" t="s">
        <v>176</v>
      </c>
      <c r="I33" s="141" t="s">
        <v>145</v>
      </c>
      <c r="J33" s="133" t="s">
        <v>299</v>
      </c>
      <c r="K33" s="131" t="s">
        <v>511</v>
      </c>
      <c r="L33" s="133" t="s">
        <v>27</v>
      </c>
      <c r="M33" s="142">
        <v>2</v>
      </c>
      <c r="N33" s="36">
        <v>1</v>
      </c>
      <c r="O33" s="31">
        <f t="shared" ref="O33:O34" si="54">M33*N33</f>
        <v>2</v>
      </c>
      <c r="P33" s="31" t="str">
        <f t="shared" ref="P33:P34" si="55">IF(AND(O33&gt;=24,O33&lt;=40),"Muy Alto",IF(AND(20&gt;=O33,10&lt;=O33),"Alto",IF(AND(8&gt;=O33,6&lt;=O33),"Medio",IF(O33&lt;=4,"Bajo","-"))))</f>
        <v>Bajo</v>
      </c>
      <c r="Q33" s="36">
        <v>25</v>
      </c>
      <c r="R33" s="36">
        <f t="shared" ref="R33:R34" si="56">O33*Q33</f>
        <v>50</v>
      </c>
      <c r="S33" s="36" t="str">
        <f t="shared" ref="S33:S34" si="57">IF(AND(R33&gt;=600,R33&lt;=4000),"I",IF(AND(500&gt;=R33,150&lt;=R33),"II",IF(AND(120&gt;=R33,40&lt;=R33),"III",IF(R33&lt;=20,"IV","-"))))</f>
        <v>III</v>
      </c>
      <c r="T33" s="87" t="str">
        <f>IF(R33&gt;=360,"No Aceptable","Aceptable")</f>
        <v>Aceptable</v>
      </c>
      <c r="U33" s="142">
        <v>123</v>
      </c>
      <c r="V33" s="143" t="s">
        <v>79</v>
      </c>
      <c r="W33" s="143" t="s">
        <v>79</v>
      </c>
      <c r="X33" s="143" t="s">
        <v>79</v>
      </c>
      <c r="Y33" s="144" t="s">
        <v>512</v>
      </c>
      <c r="Z33" s="39" t="s">
        <v>79</v>
      </c>
      <c r="AA33" s="36">
        <v>2</v>
      </c>
      <c r="AB33" s="36">
        <v>1</v>
      </c>
      <c r="AC33" s="36">
        <f>AA33*AB33</f>
        <v>2</v>
      </c>
      <c r="AD33" s="36" t="str">
        <f>IF(AND(AC33&gt;=24,AC33&lt;=40),"Muy Alto",IF(AND(20&gt;=AC33,10&lt;=AC33),"Alto",IF(AND(8&gt;=AC33,6&lt;=AC33),"Medio",IF(AC33&lt;=4,"Bajo","-"))))</f>
        <v>Bajo</v>
      </c>
      <c r="AE33" s="36">
        <v>10</v>
      </c>
      <c r="AF33" s="36">
        <f>AC33*AE33</f>
        <v>20</v>
      </c>
      <c r="AG33" s="142" t="str">
        <f>IF(AND(AF33&gt;=600,AF33&lt;=4000),"I",IF(AND(500&gt;=AF33,150&lt;=AF33),"II",IF(AND(120&gt;=AF33,40&lt;=AF33),"III",IF(AF33&lt;=20,"IV","-"))))</f>
        <v>IV</v>
      </c>
      <c r="AH33" s="38" t="str">
        <f>IF(AF33&gt;=360,"No Aceptable","Aceptable")</f>
        <v>Aceptable</v>
      </c>
      <c r="AI33" s="104" t="s">
        <v>273</v>
      </c>
    </row>
    <row r="34" spans="3:35" ht="131.25" customHeight="1" x14ac:dyDescent="0.3">
      <c r="C34" s="157"/>
      <c r="D34" s="157"/>
      <c r="E34" s="158"/>
      <c r="F34" s="226" t="s">
        <v>139</v>
      </c>
      <c r="G34" s="227" t="s">
        <v>110</v>
      </c>
      <c r="H34" s="227" t="s">
        <v>523</v>
      </c>
      <c r="I34" s="227" t="s">
        <v>524</v>
      </c>
      <c r="J34" s="228" t="s">
        <v>525</v>
      </c>
      <c r="K34" s="228" t="s">
        <v>526</v>
      </c>
      <c r="L34" s="228" t="s">
        <v>129</v>
      </c>
      <c r="M34" s="219">
        <v>6</v>
      </c>
      <c r="N34" s="219">
        <v>3</v>
      </c>
      <c r="O34" s="219">
        <f t="shared" si="54"/>
        <v>18</v>
      </c>
      <c r="P34" s="219" t="str">
        <f t="shared" si="55"/>
        <v>Alto</v>
      </c>
      <c r="Q34" s="219">
        <v>25</v>
      </c>
      <c r="R34" s="219">
        <f t="shared" si="56"/>
        <v>450</v>
      </c>
      <c r="S34" s="229" t="str">
        <f t="shared" si="57"/>
        <v>II</v>
      </c>
      <c r="T34" s="220" t="str">
        <f>IF(R34&gt;=360,"No Aceptable","Aceptable")</f>
        <v>No Aceptable</v>
      </c>
      <c r="U34" s="219">
        <v>6</v>
      </c>
      <c r="V34" s="230" t="s">
        <v>79</v>
      </c>
      <c r="W34" s="230" t="s">
        <v>79</v>
      </c>
      <c r="X34" s="231" t="s">
        <v>527</v>
      </c>
      <c r="Y34" s="227" t="s">
        <v>528</v>
      </c>
      <c r="Z34" s="232" t="s">
        <v>529</v>
      </c>
      <c r="AA34" s="229">
        <v>2</v>
      </c>
      <c r="AB34" s="229">
        <v>4</v>
      </c>
      <c r="AC34" s="229">
        <f>AA34*AB34</f>
        <v>8</v>
      </c>
      <c r="AD34" s="229" t="str">
        <f>IF(AND(AC34&gt;=24,AC34&lt;=40),"Muy Alto",IF(AND(20&gt;=AC34,10&lt;=AC34),"Alto",IF(AND(8&gt;=AC34,6&lt;=AC34),"Medio",IF(AC34&lt;=4,"Bajo","-"))))</f>
        <v>Medio</v>
      </c>
      <c r="AE34" s="229">
        <v>25</v>
      </c>
      <c r="AF34" s="229">
        <f>AC34*AE34</f>
        <v>200</v>
      </c>
      <c r="AG34" s="219" t="str">
        <f>IF(AND(AF34&gt;=600,AF34&lt;=4000),"I",IF(AND(500&gt;=AF34,150&lt;=AF34),"II",IF(AND(120&gt;=AF34,40&lt;=AF34),"III",IF(AF34&lt;=20,"IV","-"))))</f>
        <v>II</v>
      </c>
      <c r="AH34" s="220" t="str">
        <f>IF(AF34&gt;=360,"No Aceptable","Aceptable")</f>
        <v>Aceptable</v>
      </c>
      <c r="AI34" s="219" t="s">
        <v>530</v>
      </c>
    </row>
    <row r="35" spans="3:35" ht="95.25" customHeight="1" x14ac:dyDescent="0.25">
      <c r="C35" s="157" t="s">
        <v>352</v>
      </c>
      <c r="D35" s="157" t="s">
        <v>240</v>
      </c>
      <c r="E35" s="72" t="s">
        <v>247</v>
      </c>
      <c r="F35" s="54" t="s">
        <v>139</v>
      </c>
      <c r="G35" s="135" t="s">
        <v>91</v>
      </c>
      <c r="H35" s="14" t="s">
        <v>248</v>
      </c>
      <c r="I35" s="98" t="s">
        <v>513</v>
      </c>
      <c r="J35" s="98" t="s">
        <v>369</v>
      </c>
      <c r="K35" s="98" t="s">
        <v>370</v>
      </c>
      <c r="L35" s="131" t="s">
        <v>27</v>
      </c>
      <c r="M35" s="35">
        <v>2</v>
      </c>
      <c r="N35" s="35">
        <v>1</v>
      </c>
      <c r="O35" s="35">
        <f t="shared" si="43"/>
        <v>2</v>
      </c>
      <c r="P35" s="35" t="str">
        <f t="shared" si="44"/>
        <v>Bajo</v>
      </c>
      <c r="Q35" s="35">
        <v>25</v>
      </c>
      <c r="R35" s="35">
        <f t="shared" si="45"/>
        <v>50</v>
      </c>
      <c r="S35" s="36" t="str">
        <f t="shared" si="46"/>
        <v>III</v>
      </c>
      <c r="T35" s="38" t="str">
        <f t="shared" ref="T35:T40" si="58">IF(R35&gt;=360,"No Aceptable","Aceptable")</f>
        <v>Aceptable</v>
      </c>
      <c r="U35" s="35">
        <v>30</v>
      </c>
      <c r="V35" s="37" t="s">
        <v>79</v>
      </c>
      <c r="W35" s="37" t="s">
        <v>79</v>
      </c>
      <c r="X35" s="37" t="s">
        <v>295</v>
      </c>
      <c r="Y35" s="14" t="s">
        <v>296</v>
      </c>
      <c r="Z35" s="37" t="s">
        <v>79</v>
      </c>
      <c r="AA35" s="35">
        <v>2</v>
      </c>
      <c r="AB35" s="35">
        <v>1</v>
      </c>
      <c r="AC35" s="35">
        <f>AA35*AB35</f>
        <v>2</v>
      </c>
      <c r="AD35" s="36" t="str">
        <f>IF(AND(AC35&gt;=24,AC35&lt;=40),"Muy Alto",IF(AND(20&gt;=AC35,10&lt;=AC35),"Alto",IF(AND(8&gt;=AC35,6&lt;=AC35),"Medio",IF(AC35&lt;=4,"Bajo","-"))))</f>
        <v>Bajo</v>
      </c>
      <c r="AE35" s="35">
        <v>10</v>
      </c>
      <c r="AF35" s="35">
        <f>AC35*AE35</f>
        <v>20</v>
      </c>
      <c r="AG35" s="35" t="str">
        <f>IF(AND(AF35&gt;=600,AF35&lt;=4000),"I",IF(AND(500&gt;=AF35,150&lt;=AF35),"II",IF(AND(120&gt;=AF35,40&lt;=AF35),"III",IF(AF35&lt;=20,"IV","-"))))</f>
        <v>IV</v>
      </c>
      <c r="AH35" s="38" t="str">
        <f t="shared" si="5"/>
        <v>Aceptable</v>
      </c>
      <c r="AI35" s="35" t="s">
        <v>219</v>
      </c>
    </row>
    <row r="36" spans="3:35" ht="96" customHeight="1" x14ac:dyDescent="0.25">
      <c r="C36" s="157"/>
      <c r="D36" s="157"/>
      <c r="E36" s="72" t="s">
        <v>324</v>
      </c>
      <c r="F36" s="54" t="s">
        <v>139</v>
      </c>
      <c r="G36" s="136" t="s">
        <v>69</v>
      </c>
      <c r="H36" s="98" t="s">
        <v>376</v>
      </c>
      <c r="I36" s="98" t="s">
        <v>241</v>
      </c>
      <c r="J36" s="131" t="s">
        <v>27</v>
      </c>
      <c r="K36" s="131" t="s">
        <v>27</v>
      </c>
      <c r="L36" s="131" t="s">
        <v>27</v>
      </c>
      <c r="M36" s="35">
        <v>2</v>
      </c>
      <c r="N36" s="35">
        <v>2</v>
      </c>
      <c r="O36" s="35">
        <f t="shared" si="43"/>
        <v>4</v>
      </c>
      <c r="P36" s="35" t="str">
        <f t="shared" si="44"/>
        <v>Bajo</v>
      </c>
      <c r="Q36" s="35">
        <v>25</v>
      </c>
      <c r="R36" s="35">
        <f t="shared" si="45"/>
        <v>100</v>
      </c>
      <c r="S36" s="36" t="str">
        <f t="shared" si="46"/>
        <v>III</v>
      </c>
      <c r="T36" s="38" t="str">
        <f t="shared" si="58"/>
        <v>Aceptable</v>
      </c>
      <c r="U36" s="35">
        <v>8</v>
      </c>
      <c r="V36" s="37" t="s">
        <v>79</v>
      </c>
      <c r="W36" s="37" t="s">
        <v>79</v>
      </c>
      <c r="X36" s="114" t="s">
        <v>514</v>
      </c>
      <c r="Y36" s="32" t="s">
        <v>27</v>
      </c>
      <c r="Z36" s="39" t="s">
        <v>79</v>
      </c>
      <c r="AA36" s="36">
        <v>2</v>
      </c>
      <c r="AB36" s="36">
        <v>2</v>
      </c>
      <c r="AC36" s="36">
        <f>AA36*AB36</f>
        <v>4</v>
      </c>
      <c r="AD36" s="36" t="str">
        <f>IF(AND(AC36&gt;=24,AC36&lt;=40),"Muy Alto",IF(AND(20&gt;=AC36,10&lt;=AC36),"Alto",IF(AND(8&gt;=AC36,6&lt;=AC36),"Medio",IF(AC36&lt;=4,"Bajo","-"))))</f>
        <v>Bajo</v>
      </c>
      <c r="AE36" s="36">
        <v>25</v>
      </c>
      <c r="AF36" s="36">
        <f>AC36*AE36</f>
        <v>100</v>
      </c>
      <c r="AG36" s="35" t="str">
        <f>IF(AND(AF36&gt;=600,AF36&lt;=4000),"I",IF(AND(500&gt;=AF36,150&lt;=AF36),"II",IF(AND(120&gt;=AF36,40&lt;=AF36),"III",IF(AF36&lt;=20,"IV","-"))))</f>
        <v>III</v>
      </c>
      <c r="AH36" s="38" t="str">
        <f t="shared" si="5"/>
        <v>Aceptable</v>
      </c>
      <c r="AI36" s="35" t="s">
        <v>297</v>
      </c>
    </row>
    <row r="37" spans="3:35" ht="95.25" customHeight="1" x14ac:dyDescent="0.25">
      <c r="C37" s="157" t="s">
        <v>349</v>
      </c>
      <c r="D37" s="157" t="s">
        <v>319</v>
      </c>
      <c r="E37" s="72" t="s">
        <v>320</v>
      </c>
      <c r="F37" s="54" t="s">
        <v>139</v>
      </c>
      <c r="G37" s="14" t="s">
        <v>58</v>
      </c>
      <c r="H37" s="14" t="s">
        <v>321</v>
      </c>
      <c r="I37" s="14" t="s">
        <v>78</v>
      </c>
      <c r="J37" s="133" t="s">
        <v>27</v>
      </c>
      <c r="K37" s="133" t="s">
        <v>117</v>
      </c>
      <c r="L37" s="133" t="s">
        <v>263</v>
      </c>
      <c r="M37" s="35">
        <v>2</v>
      </c>
      <c r="N37" s="35">
        <v>2</v>
      </c>
      <c r="O37" s="35">
        <f t="shared" si="43"/>
        <v>4</v>
      </c>
      <c r="P37" s="35" t="str">
        <f t="shared" si="44"/>
        <v>Bajo</v>
      </c>
      <c r="Q37" s="35">
        <v>25</v>
      </c>
      <c r="R37" s="35">
        <f t="shared" si="45"/>
        <v>100</v>
      </c>
      <c r="S37" s="36" t="str">
        <f t="shared" si="46"/>
        <v>III</v>
      </c>
      <c r="T37" s="38" t="str">
        <f>IF(R37&gt;=360,"No Aceptable","Aceptable")</f>
        <v>Aceptable</v>
      </c>
      <c r="U37" s="35">
        <v>8</v>
      </c>
      <c r="V37" s="37" t="s">
        <v>79</v>
      </c>
      <c r="W37" s="37" t="s">
        <v>79</v>
      </c>
      <c r="X37" s="37" t="s">
        <v>170</v>
      </c>
      <c r="Y37" s="14" t="s">
        <v>282</v>
      </c>
      <c r="Z37" s="37" t="s">
        <v>79</v>
      </c>
      <c r="AA37" s="35">
        <v>2</v>
      </c>
      <c r="AB37" s="35">
        <f t="shared" ref="AB37" si="59">N37</f>
        <v>2</v>
      </c>
      <c r="AC37" s="35">
        <f t="shared" ref="AC37" si="60">AA37*AB37</f>
        <v>4</v>
      </c>
      <c r="AD37" s="35" t="str">
        <f t="shared" ref="AD37" si="61">IF(AND(AC37&gt;=24,AC37&lt;=40),"Muy Alto",IF(AND(20&gt;=AC37,10&lt;=AC37),"Alto",IF(AND(8&gt;=AC37,6&lt;=AC37),"Medio",IF(AC37&lt;=4,"Bajo","-"))))</f>
        <v>Bajo</v>
      </c>
      <c r="AE37" s="35">
        <v>10</v>
      </c>
      <c r="AF37" s="35">
        <f t="shared" ref="AF37" si="62">AC37*AE37</f>
        <v>40</v>
      </c>
      <c r="AG37" s="35" t="str">
        <f t="shared" ref="AG37" si="63">IF(AND(AF37&gt;=600,AF37&lt;=4000),"I",IF(AND(500&gt;=AF37,150&lt;=AF37),"II",IF(AND(120&gt;=AF37,40&lt;=AF37),"III",IF(AF37&lt;=20,"IV","-"))))</f>
        <v>III</v>
      </c>
      <c r="AH37" s="38" t="str">
        <f t="shared" ref="AH37" si="64">IF(AF37&gt;=360,"No Aceptable","Aceptable")</f>
        <v>Aceptable</v>
      </c>
      <c r="AI37" s="168" t="s">
        <v>353</v>
      </c>
    </row>
    <row r="38" spans="3:35" ht="127.5" customHeight="1" x14ac:dyDescent="0.25">
      <c r="C38" s="157"/>
      <c r="D38" s="157"/>
      <c r="E38" s="72" t="s">
        <v>298</v>
      </c>
      <c r="F38" s="54" t="s">
        <v>139</v>
      </c>
      <c r="G38" s="98" t="s">
        <v>45</v>
      </c>
      <c r="H38" s="98" t="s">
        <v>292</v>
      </c>
      <c r="I38" s="98" t="s">
        <v>281</v>
      </c>
      <c r="J38" s="131" t="s">
        <v>379</v>
      </c>
      <c r="K38" s="131" t="s">
        <v>378</v>
      </c>
      <c r="L38" s="131" t="s">
        <v>377</v>
      </c>
      <c r="M38" s="35">
        <v>6</v>
      </c>
      <c r="N38" s="35">
        <v>2</v>
      </c>
      <c r="O38" s="35">
        <f t="shared" ref="O38:O40" si="65">M38*N38</f>
        <v>12</v>
      </c>
      <c r="P38" s="35" t="str">
        <f t="shared" ref="P38:P40" si="66">IF(AND(O38&gt;=24,O38&lt;=40),"Muy Alto",IF(AND(20&gt;=O38,10&lt;=O38),"Alto",IF(AND(8&gt;=O38,6&lt;=O38),"Medio",IF(O38&lt;=4,"Bajo","-"))))</f>
        <v>Alto</v>
      </c>
      <c r="Q38" s="35">
        <v>25</v>
      </c>
      <c r="R38" s="35">
        <f t="shared" ref="R38:R40" si="67">O38*Q38</f>
        <v>300</v>
      </c>
      <c r="S38" s="36" t="str">
        <f t="shared" ref="S38:S40" si="68">IF(AND(R38&gt;=600,R38&lt;=4000),"I",IF(AND(500&gt;=R38,150&lt;=R38),"II",IF(AND(120&gt;=R38,40&lt;=R38),"III",IF(R38&lt;=20,"IV","-"))))</f>
        <v>II</v>
      </c>
      <c r="T38" s="38" t="str">
        <f t="shared" si="58"/>
        <v>Aceptable</v>
      </c>
      <c r="U38" s="35">
        <v>30</v>
      </c>
      <c r="V38" s="14" t="s">
        <v>364</v>
      </c>
      <c r="W38" s="35" t="s">
        <v>294</v>
      </c>
      <c r="X38" s="37"/>
      <c r="Y38" s="134" t="s">
        <v>395</v>
      </c>
      <c r="Z38" s="37" t="s">
        <v>285</v>
      </c>
      <c r="AA38" s="35">
        <v>2</v>
      </c>
      <c r="AB38" s="37">
        <v>2</v>
      </c>
      <c r="AC38" s="35">
        <f t="shared" ref="AC38:AC40" si="69">AA38*AB38</f>
        <v>4</v>
      </c>
      <c r="AD38" s="35" t="str">
        <f t="shared" ref="AD38:AD40" si="70">IF(AND(AC38&gt;=24,AC38&lt;=40),"Muy Alto",IF(AND(20&gt;=AC38,10&lt;=AC38),"Alto",IF(AND(8&gt;=AC38,6&lt;=AC38),"Medio",IF(AC38&lt;=4,"Bajo","-"))))</f>
        <v>Bajo</v>
      </c>
      <c r="AE38" s="35">
        <v>10</v>
      </c>
      <c r="AF38" s="35">
        <f t="shared" ref="AF38:AF40" si="71">AC38*AE38</f>
        <v>40</v>
      </c>
      <c r="AG38" s="35" t="str">
        <f t="shared" ref="AG38:AG40" si="72">IF(AND(AF38&gt;=600,AF38&lt;=4000),"I",IF(AND(500&gt;=AF38,150&lt;=AF38),"II",IF(AND(120&gt;=AF38,40&lt;=AF38),"III",IF(AF38&lt;=20,"IV","-"))))</f>
        <v>III</v>
      </c>
      <c r="AH38" s="38" t="str">
        <f t="shared" si="5"/>
        <v>Aceptable</v>
      </c>
      <c r="AI38" s="169"/>
    </row>
    <row r="39" spans="3:35" s="107" customFormat="1" ht="95.25" customHeight="1" x14ac:dyDescent="0.25">
      <c r="C39" s="157" t="s">
        <v>390</v>
      </c>
      <c r="D39" s="157" t="s">
        <v>387</v>
      </c>
      <c r="E39" s="165" t="s">
        <v>389</v>
      </c>
      <c r="F39" s="102" t="s">
        <v>139</v>
      </c>
      <c r="G39" s="98" t="s">
        <v>64</v>
      </c>
      <c r="H39" s="98" t="s">
        <v>76</v>
      </c>
      <c r="I39" s="98" t="s">
        <v>174</v>
      </c>
      <c r="J39" s="131" t="s">
        <v>175</v>
      </c>
      <c r="K39" s="131" t="s">
        <v>391</v>
      </c>
      <c r="L39" s="131" t="s">
        <v>84</v>
      </c>
      <c r="M39" s="104">
        <v>6</v>
      </c>
      <c r="N39" s="104">
        <v>4</v>
      </c>
      <c r="O39" s="104">
        <f t="shared" si="65"/>
        <v>24</v>
      </c>
      <c r="P39" s="104" t="str">
        <f t="shared" si="66"/>
        <v>Muy Alto</v>
      </c>
      <c r="Q39" s="104">
        <v>10</v>
      </c>
      <c r="R39" s="104">
        <f t="shared" si="67"/>
        <v>240</v>
      </c>
      <c r="S39" s="97" t="str">
        <f t="shared" si="68"/>
        <v>II</v>
      </c>
      <c r="T39" s="118" t="str">
        <f t="shared" si="58"/>
        <v>Aceptable</v>
      </c>
      <c r="U39" s="104">
        <v>123</v>
      </c>
      <c r="V39" s="114" t="s">
        <v>79</v>
      </c>
      <c r="W39" s="114" t="s">
        <v>79</v>
      </c>
      <c r="X39" s="114" t="s">
        <v>79</v>
      </c>
      <c r="Y39" s="98" t="s">
        <v>282</v>
      </c>
      <c r="Z39" s="114" t="s">
        <v>79</v>
      </c>
      <c r="AA39" s="104">
        <v>2</v>
      </c>
      <c r="AB39" s="104">
        <f t="shared" ref="AB39:AB40" si="73">N39</f>
        <v>4</v>
      </c>
      <c r="AC39" s="104">
        <f t="shared" si="69"/>
        <v>8</v>
      </c>
      <c r="AD39" s="104" t="str">
        <f t="shared" si="70"/>
        <v>Medio</v>
      </c>
      <c r="AE39" s="104">
        <v>10</v>
      </c>
      <c r="AF39" s="104">
        <f t="shared" si="71"/>
        <v>80</v>
      </c>
      <c r="AG39" s="104" t="str">
        <f t="shared" si="72"/>
        <v>III</v>
      </c>
      <c r="AH39" s="118" t="str">
        <f t="shared" si="5"/>
        <v>Aceptable</v>
      </c>
      <c r="AI39" s="108" t="s">
        <v>353</v>
      </c>
    </row>
    <row r="40" spans="3:35" s="107" customFormat="1" ht="111" customHeight="1" x14ac:dyDescent="0.25">
      <c r="C40" s="157"/>
      <c r="D40" s="157"/>
      <c r="E40" s="167"/>
      <c r="F40" s="102" t="s">
        <v>139</v>
      </c>
      <c r="G40" s="136" t="s">
        <v>69</v>
      </c>
      <c r="H40" s="98" t="s">
        <v>400</v>
      </c>
      <c r="I40" s="98" t="s">
        <v>401</v>
      </c>
      <c r="J40" s="131" t="s">
        <v>27</v>
      </c>
      <c r="K40" s="131" t="s">
        <v>27</v>
      </c>
      <c r="L40" s="131" t="s">
        <v>27</v>
      </c>
      <c r="M40" s="35">
        <v>6</v>
      </c>
      <c r="N40" s="35">
        <v>2</v>
      </c>
      <c r="O40" s="35">
        <f t="shared" si="65"/>
        <v>12</v>
      </c>
      <c r="P40" s="35" t="str">
        <f t="shared" si="66"/>
        <v>Alto</v>
      </c>
      <c r="Q40" s="35">
        <v>25</v>
      </c>
      <c r="R40" s="35">
        <f t="shared" si="67"/>
        <v>300</v>
      </c>
      <c r="S40" s="36" t="str">
        <f t="shared" si="68"/>
        <v>II</v>
      </c>
      <c r="T40" s="38" t="str">
        <f t="shared" si="58"/>
        <v>Aceptable</v>
      </c>
      <c r="U40" s="35">
        <v>30</v>
      </c>
      <c r="V40" s="114" t="s">
        <v>79</v>
      </c>
      <c r="W40" s="114" t="s">
        <v>79</v>
      </c>
      <c r="X40" s="134" t="s">
        <v>402</v>
      </c>
      <c r="Y40" s="134" t="s">
        <v>399</v>
      </c>
      <c r="Z40" s="114" t="s">
        <v>285</v>
      </c>
      <c r="AA40" s="104">
        <v>2</v>
      </c>
      <c r="AB40" s="104">
        <f t="shared" si="73"/>
        <v>2</v>
      </c>
      <c r="AC40" s="104">
        <f t="shared" si="69"/>
        <v>4</v>
      </c>
      <c r="AD40" s="104" t="str">
        <f t="shared" si="70"/>
        <v>Bajo</v>
      </c>
      <c r="AE40" s="104">
        <v>10</v>
      </c>
      <c r="AF40" s="104">
        <f t="shared" si="71"/>
        <v>40</v>
      </c>
      <c r="AG40" s="104" t="str">
        <f t="shared" si="72"/>
        <v>III</v>
      </c>
      <c r="AH40" s="118" t="str">
        <f t="shared" si="5"/>
        <v>Aceptable</v>
      </c>
      <c r="AI40" s="108"/>
    </row>
    <row r="41" spans="3:35" s="107" customFormat="1" ht="95.25" customHeight="1" x14ac:dyDescent="0.25">
      <c r="C41" s="157"/>
      <c r="D41" s="157"/>
      <c r="E41" s="93" t="s">
        <v>392</v>
      </c>
      <c r="F41" s="102" t="s">
        <v>139</v>
      </c>
      <c r="G41" s="136" t="s">
        <v>66</v>
      </c>
      <c r="H41" s="98" t="s">
        <v>408</v>
      </c>
      <c r="I41" s="98" t="s">
        <v>401</v>
      </c>
      <c r="J41" s="131" t="s">
        <v>27</v>
      </c>
      <c r="K41" s="131" t="s">
        <v>27</v>
      </c>
      <c r="L41" s="131" t="s">
        <v>27</v>
      </c>
      <c r="M41" s="35">
        <v>6</v>
      </c>
      <c r="N41" s="35">
        <v>2</v>
      </c>
      <c r="O41" s="35">
        <f t="shared" ref="O41:O42" si="74">M41*N41</f>
        <v>12</v>
      </c>
      <c r="P41" s="35" t="str">
        <f t="shared" ref="P41:P42" si="75">IF(AND(O41&gt;=24,O41&lt;=40),"Muy Alto",IF(AND(20&gt;=O41,10&lt;=O41),"Alto",IF(AND(8&gt;=O41,6&lt;=O41),"Medio",IF(O41&lt;=4,"Bajo","-"))))</f>
        <v>Alto</v>
      </c>
      <c r="Q41" s="35">
        <v>25</v>
      </c>
      <c r="R41" s="35">
        <f t="shared" ref="R41:R42" si="76">O41*Q41</f>
        <v>300</v>
      </c>
      <c r="S41" s="36" t="str">
        <f t="shared" ref="S41:S42" si="77">IF(AND(R41&gt;=600,R41&lt;=4000),"I",IF(AND(500&gt;=R41,150&lt;=R41),"II",IF(AND(120&gt;=R41,40&lt;=R41),"III",IF(R41&lt;=20,"IV","-"))))</f>
        <v>II</v>
      </c>
      <c r="T41" s="38" t="str">
        <f t="shared" ref="T41" si="78">IF(R41&gt;=360,"No Aceptable","Aceptable")</f>
        <v>Aceptable</v>
      </c>
      <c r="U41" s="35">
        <v>30</v>
      </c>
      <c r="V41" s="114" t="s">
        <v>79</v>
      </c>
      <c r="W41" s="114" t="s">
        <v>79</v>
      </c>
      <c r="X41" s="134" t="s">
        <v>409</v>
      </c>
      <c r="Y41" s="134" t="s">
        <v>410</v>
      </c>
      <c r="Z41" s="114" t="s">
        <v>285</v>
      </c>
      <c r="AA41" s="104">
        <v>2</v>
      </c>
      <c r="AB41" s="104">
        <f t="shared" ref="AB41" si="79">N41</f>
        <v>2</v>
      </c>
      <c r="AC41" s="104">
        <f t="shared" ref="AC41" si="80">AA41*AB41</f>
        <v>4</v>
      </c>
      <c r="AD41" s="104" t="str">
        <f t="shared" ref="AD41" si="81">IF(AND(AC41&gt;=24,AC41&lt;=40),"Muy Alto",IF(AND(20&gt;=AC41,10&lt;=AC41),"Alto",IF(AND(8&gt;=AC41,6&lt;=AC41),"Medio",IF(AC41&lt;=4,"Bajo","-"))))</f>
        <v>Bajo</v>
      </c>
      <c r="AE41" s="104">
        <v>10</v>
      </c>
      <c r="AF41" s="104">
        <f t="shared" ref="AF41" si="82">AC41*AE41</f>
        <v>40</v>
      </c>
      <c r="AG41" s="104" t="str">
        <f t="shared" ref="AG41" si="83">IF(AND(AF41&gt;=600,AF41&lt;=4000),"I",IF(AND(500&gt;=AF41,150&lt;=AF41),"II",IF(AND(120&gt;=AF41,40&lt;=AF41),"III",IF(AF41&lt;=20,"IV","-"))))</f>
        <v>III</v>
      </c>
      <c r="AH41" s="118" t="str">
        <f t="shared" ref="AH41" si="84">IF(AF41&gt;=360,"No Aceptable","Aceptable")</f>
        <v>Aceptable</v>
      </c>
      <c r="AI41" s="108"/>
    </row>
    <row r="42" spans="3:35" s="107" customFormat="1" ht="95.25" customHeight="1" x14ac:dyDescent="0.25">
      <c r="C42" s="157"/>
      <c r="D42" s="157"/>
      <c r="E42" s="165" t="s">
        <v>388</v>
      </c>
      <c r="F42" s="102" t="s">
        <v>139</v>
      </c>
      <c r="G42" s="136" t="s">
        <v>90</v>
      </c>
      <c r="H42" s="98" t="s">
        <v>411</v>
      </c>
      <c r="I42" s="98" t="s">
        <v>412</v>
      </c>
      <c r="J42" s="131" t="s">
        <v>27</v>
      </c>
      <c r="K42" s="131" t="s">
        <v>27</v>
      </c>
      <c r="L42" s="131" t="s">
        <v>27</v>
      </c>
      <c r="M42" s="35">
        <v>2</v>
      </c>
      <c r="N42" s="35">
        <v>2</v>
      </c>
      <c r="O42" s="35">
        <f t="shared" si="74"/>
        <v>4</v>
      </c>
      <c r="P42" s="35" t="str">
        <f t="shared" si="75"/>
        <v>Bajo</v>
      </c>
      <c r="Q42" s="35">
        <v>25</v>
      </c>
      <c r="R42" s="35">
        <f t="shared" si="76"/>
        <v>100</v>
      </c>
      <c r="S42" s="36" t="str">
        <f t="shared" si="77"/>
        <v>III</v>
      </c>
      <c r="T42" s="38" t="str">
        <f>IF(R42&gt;=360,"No Aceptable","Aceptable")</f>
        <v>Aceptable</v>
      </c>
      <c r="U42" s="35">
        <v>30</v>
      </c>
      <c r="V42" s="114" t="s">
        <v>79</v>
      </c>
      <c r="W42" s="114" t="s">
        <v>79</v>
      </c>
      <c r="X42" s="114" t="s">
        <v>79</v>
      </c>
      <c r="Y42" s="134" t="s">
        <v>413</v>
      </c>
      <c r="Z42" s="114" t="s">
        <v>285</v>
      </c>
      <c r="AA42" s="104">
        <v>2</v>
      </c>
      <c r="AB42" s="104">
        <f t="shared" ref="AB42" si="85">N42</f>
        <v>2</v>
      </c>
      <c r="AC42" s="104">
        <f t="shared" ref="AC42" si="86">AA42*AB42</f>
        <v>4</v>
      </c>
      <c r="AD42" s="104" t="str">
        <f t="shared" ref="AD42" si="87">IF(AND(AC42&gt;=24,AC42&lt;=40),"Muy Alto",IF(AND(20&gt;=AC42,10&lt;=AC42),"Alto",IF(AND(8&gt;=AC42,6&lt;=AC42),"Medio",IF(AC42&lt;=4,"Bajo","-"))))</f>
        <v>Bajo</v>
      </c>
      <c r="AE42" s="104">
        <v>10</v>
      </c>
      <c r="AF42" s="104">
        <f t="shared" ref="AF42" si="88">AC42*AE42</f>
        <v>40</v>
      </c>
      <c r="AG42" s="104" t="str">
        <f t="shared" ref="AG42" si="89">IF(AND(AF42&gt;=600,AF42&lt;=4000),"I",IF(AND(500&gt;=AF42,150&lt;=AF42),"II",IF(AND(120&gt;=AF42,40&lt;=AF42),"III",IF(AF42&lt;=20,"IV","-"))))</f>
        <v>III</v>
      </c>
      <c r="AH42" s="118" t="str">
        <f t="shared" ref="AH42" si="90">IF(AF42&gt;=360,"No Aceptable","Aceptable")</f>
        <v>Aceptable</v>
      </c>
      <c r="AI42" s="108"/>
    </row>
    <row r="43" spans="3:35" ht="95.25" customHeight="1" x14ac:dyDescent="0.25">
      <c r="C43" s="157"/>
      <c r="D43" s="157"/>
      <c r="E43" s="167"/>
      <c r="F43" s="102" t="s">
        <v>139</v>
      </c>
      <c r="G43" s="136" t="s">
        <v>69</v>
      </c>
      <c r="H43" s="98" t="s">
        <v>407</v>
      </c>
      <c r="I43" s="98" t="s">
        <v>397</v>
      </c>
      <c r="J43" s="131" t="s">
        <v>27</v>
      </c>
      <c r="K43" s="131" t="s">
        <v>27</v>
      </c>
      <c r="L43" s="131" t="s">
        <v>27</v>
      </c>
      <c r="M43" s="104">
        <v>6</v>
      </c>
      <c r="N43" s="104">
        <v>2</v>
      </c>
      <c r="O43" s="104">
        <f t="shared" ref="O43:O44" si="91">M43*N43</f>
        <v>12</v>
      </c>
      <c r="P43" s="104" t="str">
        <f t="shared" ref="P43:P44" si="92">IF(AND(O43&gt;=24,O43&lt;=40),"Muy Alto",IF(AND(20&gt;=O43,10&lt;=O43),"Alto",IF(AND(8&gt;=O43,6&lt;=O43),"Medio",IF(O43&lt;=4,"Bajo","-"))))</f>
        <v>Alto</v>
      </c>
      <c r="Q43" s="104">
        <v>25</v>
      </c>
      <c r="R43" s="104">
        <f t="shared" ref="R43:R44" si="93">O43*Q43</f>
        <v>300</v>
      </c>
      <c r="S43" s="97" t="str">
        <f t="shared" ref="S43:S44" si="94">IF(AND(R43&gt;=600,R43&lt;=4000),"I",IF(AND(500&gt;=R43,150&lt;=R43),"II",IF(AND(120&gt;=R43,40&lt;=R43),"III",IF(R43&lt;=20,"IV","-"))))</f>
        <v>II</v>
      </c>
      <c r="T43" s="118" t="str">
        <f t="shared" ref="T43" si="95">IF(R43&gt;=360,"No Aceptable","Aceptable")</f>
        <v>Aceptable</v>
      </c>
      <c r="U43" s="104">
        <v>30</v>
      </c>
      <c r="V43" s="114" t="s">
        <v>79</v>
      </c>
      <c r="W43" s="114" t="s">
        <v>79</v>
      </c>
      <c r="X43" s="134" t="s">
        <v>398</v>
      </c>
      <c r="Y43" s="134" t="s">
        <v>399</v>
      </c>
      <c r="Z43" s="114" t="s">
        <v>285</v>
      </c>
      <c r="AA43" s="104">
        <v>2</v>
      </c>
      <c r="AB43" s="104">
        <f t="shared" ref="AB43" si="96">N43</f>
        <v>2</v>
      </c>
      <c r="AC43" s="104">
        <f t="shared" ref="AC43" si="97">AA43*AB43</f>
        <v>4</v>
      </c>
      <c r="AD43" s="104" t="str">
        <f t="shared" ref="AD43" si="98">IF(AND(AC43&gt;=24,AC43&lt;=40),"Muy Alto",IF(AND(20&gt;=AC43,10&lt;=AC43),"Alto",IF(AND(8&gt;=AC43,6&lt;=AC43),"Medio",IF(AC43&lt;=4,"Bajo","-"))))</f>
        <v>Bajo</v>
      </c>
      <c r="AE43" s="104">
        <v>10</v>
      </c>
      <c r="AF43" s="104">
        <f t="shared" ref="AF43" si="99">AC43*AE43</f>
        <v>40</v>
      </c>
      <c r="AG43" s="104" t="str">
        <f t="shared" ref="AG43" si="100">IF(AND(AF43&gt;=600,AF43&lt;=4000),"I",IF(AND(500&gt;=AF43,150&lt;=AF43),"II",IF(AND(120&gt;=AF43,40&lt;=AF43),"III",IF(AF43&lt;=20,"IV","-"))))</f>
        <v>III</v>
      </c>
      <c r="AH43" s="118" t="str">
        <f t="shared" ref="AH43" si="101">IF(AF43&gt;=360,"No Aceptable","Aceptable")</f>
        <v>Aceptable</v>
      </c>
      <c r="AI43" s="52"/>
    </row>
    <row r="44" spans="3:35" ht="95.25" customHeight="1" x14ac:dyDescent="0.3">
      <c r="C44" s="157"/>
      <c r="D44" s="157"/>
      <c r="E44" s="165" t="s">
        <v>392</v>
      </c>
      <c r="F44" s="225" t="s">
        <v>139</v>
      </c>
      <c r="G44" s="226" t="s">
        <v>110</v>
      </c>
      <c r="H44" s="226" t="s">
        <v>531</v>
      </c>
      <c r="I44" s="226" t="s">
        <v>532</v>
      </c>
      <c r="J44" s="233" t="s">
        <v>533</v>
      </c>
      <c r="K44" s="233" t="s">
        <v>27</v>
      </c>
      <c r="L44" s="233" t="s">
        <v>27</v>
      </c>
      <c r="M44" s="219">
        <v>6</v>
      </c>
      <c r="N44" s="219">
        <v>3</v>
      </c>
      <c r="O44" s="219">
        <f t="shared" si="91"/>
        <v>18</v>
      </c>
      <c r="P44" s="219" t="str">
        <f t="shared" si="92"/>
        <v>Alto</v>
      </c>
      <c r="Q44" s="219">
        <v>25</v>
      </c>
      <c r="R44" s="219">
        <f t="shared" si="93"/>
        <v>450</v>
      </c>
      <c r="S44" s="229" t="str">
        <f t="shared" si="94"/>
        <v>II</v>
      </c>
      <c r="T44" s="220" t="str">
        <f>IF(R44&gt;=360,"No Aceptable","Aceptable")</f>
        <v>No Aceptable</v>
      </c>
      <c r="U44" s="219">
        <v>6</v>
      </c>
      <c r="V44" s="230" t="s">
        <v>79</v>
      </c>
      <c r="W44" s="230" t="s">
        <v>79</v>
      </c>
      <c r="X44" s="231" t="s">
        <v>527</v>
      </c>
      <c r="Y44" s="227" t="s">
        <v>528</v>
      </c>
      <c r="Z44" s="232" t="s">
        <v>529</v>
      </c>
      <c r="AA44" s="229">
        <v>2</v>
      </c>
      <c r="AB44" s="229">
        <v>4</v>
      </c>
      <c r="AC44" s="229">
        <f>AA44*AB44</f>
        <v>8</v>
      </c>
      <c r="AD44" s="229" t="str">
        <f>IF(AND(AC44&gt;=24,AC44&lt;=40),"Muy Alto",IF(AND(20&gt;=AC44,10&lt;=AC44),"Alto",IF(AND(8&gt;=AC44,6&lt;=AC44),"Medio",IF(AC44&lt;=4,"Bajo","-"))))</f>
        <v>Medio</v>
      </c>
      <c r="AE44" s="229">
        <v>25</v>
      </c>
      <c r="AF44" s="229">
        <f>AC44*AE44</f>
        <v>200</v>
      </c>
      <c r="AG44" s="219" t="str">
        <f>IF(AND(AF44&gt;=600,AF44&lt;=4000),"I",IF(AND(500&gt;=AF44,150&lt;=AF44),"II",IF(AND(120&gt;=AF44,40&lt;=AF44),"III",IF(AF44&lt;=20,"IV","-"))))</f>
        <v>II</v>
      </c>
      <c r="AH44" s="220" t="str">
        <f>IF(AF44&gt;=360,"No Aceptable","Aceptable")</f>
        <v>Aceptable</v>
      </c>
      <c r="AI44" s="219" t="s">
        <v>530</v>
      </c>
    </row>
    <row r="45" spans="3:35" s="107" customFormat="1" ht="112.5" customHeight="1" x14ac:dyDescent="0.25">
      <c r="C45" s="157"/>
      <c r="D45" s="157"/>
      <c r="E45" s="167"/>
      <c r="F45" s="102" t="s">
        <v>139</v>
      </c>
      <c r="G45" s="98" t="s">
        <v>45</v>
      </c>
      <c r="H45" s="98" t="s">
        <v>393</v>
      </c>
      <c r="I45" s="98" t="s">
        <v>281</v>
      </c>
      <c r="J45" s="131" t="s">
        <v>379</v>
      </c>
      <c r="K45" s="131" t="s">
        <v>378</v>
      </c>
      <c r="L45" s="131" t="s">
        <v>377</v>
      </c>
      <c r="M45" s="104">
        <v>6</v>
      </c>
      <c r="N45" s="104">
        <v>2</v>
      </c>
      <c r="O45" s="104">
        <f t="shared" ref="O45" si="102">M45*N45</f>
        <v>12</v>
      </c>
      <c r="P45" s="104" t="str">
        <f t="shared" ref="P45" si="103">IF(AND(O45&gt;=24,O45&lt;=40),"Muy Alto",IF(AND(20&gt;=O45,10&lt;=O45),"Alto",IF(AND(8&gt;=O45,6&lt;=O45),"Medio",IF(O45&lt;=4,"Bajo","-"))))</f>
        <v>Alto</v>
      </c>
      <c r="Q45" s="104">
        <v>25</v>
      </c>
      <c r="R45" s="104">
        <f t="shared" ref="R45" si="104">O45*Q45</f>
        <v>300</v>
      </c>
      <c r="S45" s="97" t="str">
        <f t="shared" ref="S45" si="105">IF(AND(R45&gt;=600,R45&lt;=4000),"I",IF(AND(500&gt;=R45,150&lt;=R45),"II",IF(AND(120&gt;=R45,40&lt;=R45),"III",IF(R45&lt;=20,"IV","-"))))</f>
        <v>II</v>
      </c>
      <c r="T45" s="118" t="str">
        <f t="shared" ref="T45" si="106">IF(R45&gt;=360,"No Aceptable","Aceptable")</f>
        <v>Aceptable</v>
      </c>
      <c r="U45" s="104">
        <v>30</v>
      </c>
      <c r="V45" s="98" t="s">
        <v>364</v>
      </c>
      <c r="W45" s="104" t="s">
        <v>294</v>
      </c>
      <c r="X45" s="114" t="s">
        <v>79</v>
      </c>
      <c r="Y45" s="134" t="s">
        <v>395</v>
      </c>
      <c r="Z45" s="114" t="s">
        <v>285</v>
      </c>
      <c r="AA45" s="104">
        <v>2</v>
      </c>
      <c r="AB45" s="114">
        <v>2</v>
      </c>
      <c r="AC45" s="104">
        <f t="shared" ref="AC45" si="107">AA45*AB45</f>
        <v>4</v>
      </c>
      <c r="AD45" s="104" t="str">
        <f t="shared" ref="AD45" si="108">IF(AND(AC45&gt;=24,AC45&lt;=40),"Muy Alto",IF(AND(20&gt;=AC45,10&lt;=AC45),"Alto",IF(AND(8&gt;=AC45,6&lt;=AC45),"Medio",IF(AC45&lt;=4,"Bajo","-"))))</f>
        <v>Bajo</v>
      </c>
      <c r="AE45" s="104">
        <v>10</v>
      </c>
      <c r="AF45" s="104">
        <f t="shared" ref="AF45" si="109">AC45*AE45</f>
        <v>40</v>
      </c>
      <c r="AG45" s="104" t="str">
        <f t="shared" ref="AG45" si="110">IF(AND(AF45&gt;=600,AF45&lt;=4000),"I",IF(AND(500&gt;=AF45,150&lt;=AF45),"II",IF(AND(120&gt;=AF45,40&lt;=AF45),"III",IF(AF45&lt;=20,"IV","-"))))</f>
        <v>III</v>
      </c>
      <c r="AH45" s="118" t="str">
        <f t="shared" ref="AH45" si="111">IF(AF45&gt;=360,"No Aceptable","Aceptable")</f>
        <v>Aceptable</v>
      </c>
      <c r="AI45" s="109"/>
    </row>
    <row r="46" spans="3:35" s="107" customFormat="1" ht="132" x14ac:dyDescent="0.25">
      <c r="C46" s="158" t="s">
        <v>351</v>
      </c>
      <c r="D46" s="158" t="s">
        <v>306</v>
      </c>
      <c r="E46" s="158" t="s">
        <v>290</v>
      </c>
      <c r="F46" s="159" t="s">
        <v>139</v>
      </c>
      <c r="G46" s="98" t="s">
        <v>45</v>
      </c>
      <c r="H46" s="98" t="s">
        <v>393</v>
      </c>
      <c r="I46" s="98" t="s">
        <v>281</v>
      </c>
      <c r="J46" s="131" t="s">
        <v>379</v>
      </c>
      <c r="K46" s="131" t="s">
        <v>378</v>
      </c>
      <c r="L46" s="131" t="s">
        <v>377</v>
      </c>
      <c r="M46" s="104">
        <v>6</v>
      </c>
      <c r="N46" s="104">
        <v>2</v>
      </c>
      <c r="O46" s="104">
        <f t="shared" ref="O46:O52" si="112">M46*N46</f>
        <v>12</v>
      </c>
      <c r="P46" s="104" t="str">
        <f t="shared" ref="P46:P52" si="113">IF(AND(O46&gt;=24,O46&lt;=40),"Muy Alto",IF(AND(20&gt;=O46,10&lt;=O46),"Alto",IF(AND(8&gt;=O46,6&lt;=O46),"Medio",IF(O46&lt;=4,"Bajo","-"))))</f>
        <v>Alto</v>
      </c>
      <c r="Q46" s="104">
        <v>25</v>
      </c>
      <c r="R46" s="104">
        <f t="shared" ref="R46:R52" si="114">O46*Q46</f>
        <v>300</v>
      </c>
      <c r="S46" s="97" t="str">
        <f t="shared" ref="S46:S52" si="115">IF(AND(R46&gt;=600,R46&lt;=4000),"I",IF(AND(500&gt;=R46,150&lt;=R46),"II",IF(AND(120&gt;=R46,40&lt;=R46),"III",IF(R46&lt;=20,"IV","-"))))</f>
        <v>II</v>
      </c>
      <c r="T46" s="118" t="str">
        <f t="shared" ref="T46:T52" si="116">IF(R46&gt;=360,"No Aceptable","Aceptable")</f>
        <v>Aceptable</v>
      </c>
      <c r="U46" s="104">
        <v>123</v>
      </c>
      <c r="V46" s="104" t="s">
        <v>79</v>
      </c>
      <c r="W46" s="104" t="s">
        <v>79</v>
      </c>
      <c r="X46" s="114" t="s">
        <v>283</v>
      </c>
      <c r="Y46" s="117" t="s">
        <v>394</v>
      </c>
      <c r="Z46" s="114" t="s">
        <v>285</v>
      </c>
      <c r="AA46" s="104">
        <v>2</v>
      </c>
      <c r="AB46" s="114">
        <v>2</v>
      </c>
      <c r="AC46" s="104">
        <f>AA46*AB46</f>
        <v>4</v>
      </c>
      <c r="AD46" s="104" t="str">
        <f>IF(AND(AC46&gt;=24,AC46&lt;=40),"Muy Alto",IF(AND(20&gt;=AC46,10&lt;=AC46),"Alto",IF(AND(8&gt;=AC46,6&lt;=AC46),"Medio",IF(AC46&lt;=4,"Bajo","-"))))</f>
        <v>Bajo</v>
      </c>
      <c r="AE46" s="104">
        <v>10</v>
      </c>
      <c r="AF46" s="104">
        <f>AC46*AE46</f>
        <v>40</v>
      </c>
      <c r="AG46" s="104" t="str">
        <f>IF(AND(AF46&gt;=600,AF46&lt;=4000),"I",IF(AND(500&gt;=AF46,150&lt;=AF46),"II",IF(AND(120&gt;=AF46,40&lt;=AF46),"III",IF(AF46&lt;=20,"IV","-"))))</f>
        <v>III</v>
      </c>
      <c r="AH46" s="118" t="str">
        <f>IF(AF46&gt;=360,"No Aceptable","Aceptable")</f>
        <v>Aceptable</v>
      </c>
      <c r="AI46" s="98" t="s">
        <v>286</v>
      </c>
    </row>
    <row r="47" spans="3:35" ht="103.5" x14ac:dyDescent="0.25">
      <c r="C47" s="158"/>
      <c r="D47" s="158"/>
      <c r="E47" s="158"/>
      <c r="F47" s="159"/>
      <c r="G47" s="30" t="s">
        <v>45</v>
      </c>
      <c r="H47" s="14" t="s">
        <v>287</v>
      </c>
      <c r="I47" s="14" t="s">
        <v>281</v>
      </c>
      <c r="J47" s="131" t="s">
        <v>379</v>
      </c>
      <c r="K47" s="131" t="s">
        <v>378</v>
      </c>
      <c r="L47" s="131" t="s">
        <v>377</v>
      </c>
      <c r="M47" s="35">
        <v>6</v>
      </c>
      <c r="N47" s="35">
        <v>2</v>
      </c>
      <c r="O47" s="35">
        <f t="shared" si="112"/>
        <v>12</v>
      </c>
      <c r="P47" s="35" t="str">
        <f t="shared" si="113"/>
        <v>Alto</v>
      </c>
      <c r="Q47" s="35">
        <v>25</v>
      </c>
      <c r="R47" s="35">
        <f t="shared" si="114"/>
        <v>300</v>
      </c>
      <c r="S47" s="36" t="str">
        <f t="shared" si="115"/>
        <v>II</v>
      </c>
      <c r="T47" s="38" t="str">
        <f t="shared" si="116"/>
        <v>Aceptable</v>
      </c>
      <c r="U47" s="35">
        <v>123</v>
      </c>
      <c r="V47" s="35" t="s">
        <v>79</v>
      </c>
      <c r="W47" s="35" t="s">
        <v>79</v>
      </c>
      <c r="X47" s="114" t="s">
        <v>288</v>
      </c>
      <c r="Y47" s="170" t="s">
        <v>515</v>
      </c>
      <c r="Z47" s="37" t="s">
        <v>285</v>
      </c>
      <c r="AA47" s="35">
        <v>2</v>
      </c>
      <c r="AB47" s="37">
        <v>2</v>
      </c>
      <c r="AC47" s="35">
        <f>AA47*AB47</f>
        <v>4</v>
      </c>
      <c r="AD47" s="35" t="str">
        <f>IF(AND(AC47&gt;=24,AC47&lt;=40),"Muy Alto",IF(AND(20&gt;=AC47,10&lt;=AC47),"Alto",IF(AND(8&gt;=AC47,6&lt;=AC47),"Medio",IF(AC47&lt;=4,"Bajo","-"))))</f>
        <v>Bajo</v>
      </c>
      <c r="AE47" s="35">
        <v>10</v>
      </c>
      <c r="AF47" s="35">
        <f>AC47*AE47</f>
        <v>40</v>
      </c>
      <c r="AG47" s="35" t="str">
        <f>IF(AND(AF47&gt;=600,AF47&lt;=4000),"I",IF(AND(500&gt;=AF47,150&lt;=AF47),"II",IF(AND(120&gt;=AF47,40&lt;=AF47),"III",IF(AF47&lt;=20,"IV","-"))))</f>
        <v>III</v>
      </c>
      <c r="AH47" s="38" t="str">
        <f>IF(AF47&gt;=360,"No Aceptable","Aceptable")</f>
        <v>Aceptable</v>
      </c>
      <c r="AI47" s="171" t="s">
        <v>337</v>
      </c>
    </row>
    <row r="48" spans="3:35" ht="101.25" customHeight="1" x14ac:dyDescent="0.25">
      <c r="C48" s="158"/>
      <c r="D48" s="158"/>
      <c r="E48" s="158"/>
      <c r="F48" s="159"/>
      <c r="G48" s="30" t="s">
        <v>45</v>
      </c>
      <c r="H48" s="14" t="s">
        <v>292</v>
      </c>
      <c r="I48" s="14" t="s">
        <v>281</v>
      </c>
      <c r="J48" s="131" t="s">
        <v>379</v>
      </c>
      <c r="K48" s="131" t="s">
        <v>378</v>
      </c>
      <c r="L48" s="131" t="s">
        <v>377</v>
      </c>
      <c r="M48" s="35">
        <v>6</v>
      </c>
      <c r="N48" s="35">
        <v>2</v>
      </c>
      <c r="O48" s="35">
        <f t="shared" si="112"/>
        <v>12</v>
      </c>
      <c r="P48" s="35" t="str">
        <f t="shared" si="113"/>
        <v>Alto</v>
      </c>
      <c r="Q48" s="35">
        <v>25</v>
      </c>
      <c r="R48" s="35">
        <f t="shared" si="114"/>
        <v>300</v>
      </c>
      <c r="S48" s="36" t="str">
        <f t="shared" si="115"/>
        <v>II</v>
      </c>
      <c r="T48" s="38" t="str">
        <f t="shared" si="116"/>
        <v>Aceptable</v>
      </c>
      <c r="U48" s="35">
        <v>30</v>
      </c>
      <c r="V48" s="35" t="s">
        <v>293</v>
      </c>
      <c r="W48" s="35" t="s">
        <v>294</v>
      </c>
      <c r="X48" s="104" t="s">
        <v>79</v>
      </c>
      <c r="Y48" s="170"/>
      <c r="Z48" s="37" t="s">
        <v>285</v>
      </c>
      <c r="AA48" s="35">
        <v>2</v>
      </c>
      <c r="AB48" s="37">
        <v>2</v>
      </c>
      <c r="AC48" s="35">
        <f>AA48*AB48</f>
        <v>4</v>
      </c>
      <c r="AD48" s="35" t="str">
        <f>IF(AND(AC48&gt;=24,AC48&lt;=40),"Muy Alto",IF(AND(20&gt;=AC48,10&lt;=AC48),"Alto",IF(AND(8&gt;=AC48,6&lt;=AC48),"Medio",IF(AC48&lt;=4,"Bajo","-"))))</f>
        <v>Bajo</v>
      </c>
      <c r="AE48" s="35">
        <v>10</v>
      </c>
      <c r="AF48" s="35">
        <f>AC48*AE48</f>
        <v>40</v>
      </c>
      <c r="AG48" s="35" t="str">
        <f>IF(AND(AF48&gt;=600,AF48&lt;=4000),"I",IF(AND(500&gt;=AF48,150&lt;=AF48),"II",IF(AND(120&gt;=AF48,40&lt;=AF48),"III",IF(AF48&lt;=20,"IV","-"))))</f>
        <v>III</v>
      </c>
      <c r="AH48" s="38" t="str">
        <f>IF(AF48&gt;=360,"No Aceptable","Aceptable")</f>
        <v>Aceptable</v>
      </c>
      <c r="AI48" s="171"/>
    </row>
    <row r="49" spans="3:35" ht="103.5" x14ac:dyDescent="0.25">
      <c r="C49" s="157" t="s">
        <v>350</v>
      </c>
      <c r="D49" s="157" t="s">
        <v>307</v>
      </c>
      <c r="E49" s="157" t="s">
        <v>271</v>
      </c>
      <c r="F49" s="102" t="s">
        <v>152</v>
      </c>
      <c r="G49" s="14" t="s">
        <v>69</v>
      </c>
      <c r="H49" s="98" t="s">
        <v>258</v>
      </c>
      <c r="I49" s="98" t="s">
        <v>164</v>
      </c>
      <c r="J49" s="131" t="s">
        <v>27</v>
      </c>
      <c r="K49" s="131" t="s">
        <v>195</v>
      </c>
      <c r="L49" s="131" t="s">
        <v>27</v>
      </c>
      <c r="M49" s="35">
        <v>2</v>
      </c>
      <c r="N49" s="35">
        <v>2</v>
      </c>
      <c r="O49" s="35">
        <f t="shared" si="112"/>
        <v>4</v>
      </c>
      <c r="P49" s="35" t="str">
        <f t="shared" si="113"/>
        <v>Bajo</v>
      </c>
      <c r="Q49" s="35">
        <v>25</v>
      </c>
      <c r="R49" s="35">
        <f t="shared" si="114"/>
        <v>100</v>
      </c>
      <c r="S49" s="36" t="str">
        <f t="shared" si="115"/>
        <v>III</v>
      </c>
      <c r="T49" s="118" t="str">
        <f t="shared" si="116"/>
        <v>Aceptable</v>
      </c>
      <c r="U49" s="35">
        <v>123</v>
      </c>
      <c r="V49" s="75" t="s">
        <v>79</v>
      </c>
      <c r="W49" s="75" t="s">
        <v>79</v>
      </c>
      <c r="X49" s="75" t="s">
        <v>79</v>
      </c>
      <c r="Y49" s="67" t="s">
        <v>217</v>
      </c>
      <c r="Z49" s="39" t="s">
        <v>79</v>
      </c>
      <c r="AA49" s="75">
        <v>2</v>
      </c>
      <c r="AB49" s="75">
        <v>1</v>
      </c>
      <c r="AC49" s="75">
        <f>AA49*AB49</f>
        <v>2</v>
      </c>
      <c r="AD49" s="75" t="str">
        <f>IF(AND(AC49&gt;=24,AC49&lt;=40),"Muy Alto",IF(AND(20&gt;=AC49,10&lt;=AC49),"Alto",IF(AND(8&gt;=AC49,6&lt;=AC49),"Medio",IF(AC49&lt;=4,"Bajo","-"))))</f>
        <v>Bajo</v>
      </c>
      <c r="AE49" s="75">
        <v>25</v>
      </c>
      <c r="AF49" s="75">
        <f>AC49*AE49</f>
        <v>50</v>
      </c>
      <c r="AG49" s="34" t="str">
        <f>IF(AND(AF49&gt;=600,AF49&lt;=4000),"I",IF(AND(500&gt;=AF49,150&lt;=AF49),"II",IF(AND(120&gt;=AF49,40&lt;=AF49),"III",IF(AF49&lt;=20,"IV","-"))))</f>
        <v>III</v>
      </c>
      <c r="AH49" s="118" t="str">
        <f>IF(AF49&gt;=360,"No Aceptable","Aceptable")</f>
        <v>Aceptable</v>
      </c>
      <c r="AI49" s="34" t="s">
        <v>273</v>
      </c>
    </row>
    <row r="50" spans="3:35" ht="84" customHeight="1" x14ac:dyDescent="0.25">
      <c r="C50" s="157"/>
      <c r="D50" s="157"/>
      <c r="E50" s="157"/>
      <c r="F50" s="102" t="s">
        <v>152</v>
      </c>
      <c r="G50" s="14" t="s">
        <v>102</v>
      </c>
      <c r="H50" s="98" t="s">
        <v>140</v>
      </c>
      <c r="I50" s="98" t="s">
        <v>134</v>
      </c>
      <c r="J50" s="131" t="s">
        <v>135</v>
      </c>
      <c r="K50" s="131" t="s">
        <v>137</v>
      </c>
      <c r="L50" s="131" t="s">
        <v>136</v>
      </c>
      <c r="M50" s="35">
        <v>2</v>
      </c>
      <c r="N50" s="35">
        <v>2</v>
      </c>
      <c r="O50" s="35">
        <f t="shared" si="112"/>
        <v>4</v>
      </c>
      <c r="P50" s="35" t="str">
        <f t="shared" si="113"/>
        <v>Bajo</v>
      </c>
      <c r="Q50" s="35">
        <v>60</v>
      </c>
      <c r="R50" s="35">
        <f t="shared" si="114"/>
        <v>240</v>
      </c>
      <c r="S50" s="36" t="str">
        <f t="shared" si="115"/>
        <v>II</v>
      </c>
      <c r="T50" s="38" t="str">
        <f t="shared" si="116"/>
        <v>Aceptable</v>
      </c>
      <c r="U50" s="35">
        <v>123</v>
      </c>
      <c r="V50" s="37" t="s">
        <v>79</v>
      </c>
      <c r="W50" s="39" t="s">
        <v>79</v>
      </c>
      <c r="X50" s="39" t="s">
        <v>79</v>
      </c>
      <c r="Y50" s="14" t="s">
        <v>269</v>
      </c>
      <c r="Z50" s="39" t="s">
        <v>79</v>
      </c>
      <c r="AA50" s="36">
        <v>2</v>
      </c>
      <c r="AB50" s="36">
        <f t="shared" ref="AB50" si="117">N50</f>
        <v>2</v>
      </c>
      <c r="AC50" s="36">
        <f t="shared" ref="AC50" si="118">AA50*AB50</f>
        <v>4</v>
      </c>
      <c r="AD50" s="36" t="str">
        <f t="shared" ref="AD50" si="119">IF(AND(AC50&gt;=24,AC50&lt;=40),"Muy Alto",IF(AND(20&gt;=AC50,10&lt;=AC50),"Alto",IF(AND(8&gt;=AC50,6&lt;=AC50),"Medio",IF(AC50&lt;=4,"Bajo","-"))))</f>
        <v>Bajo</v>
      </c>
      <c r="AE50" s="36">
        <v>10</v>
      </c>
      <c r="AF50" s="36">
        <f t="shared" ref="AF50" si="120">AC50*AE50</f>
        <v>40</v>
      </c>
      <c r="AG50" s="35" t="str">
        <f t="shared" ref="AG50" si="121">IF(AND(AF50&gt;=600,AF50&lt;=4000),"I",IF(AND(500&gt;=AF50,150&lt;=AF50),"II",IF(AND(120&gt;=AF50,40&lt;=AF50),"III",IF(AF50&lt;=20,"IV","-"))))</f>
        <v>III</v>
      </c>
      <c r="AH50" s="38" t="str">
        <f t="shared" ref="AH50" si="122">IF(AF50&gt;=360,"No Aceptable","Aceptable")</f>
        <v>Aceptable</v>
      </c>
      <c r="AI50" s="35"/>
    </row>
    <row r="51" spans="3:35" ht="115.5" x14ac:dyDescent="0.25">
      <c r="C51" s="157"/>
      <c r="D51" s="157"/>
      <c r="E51" s="157"/>
      <c r="F51" s="102" t="s">
        <v>152</v>
      </c>
      <c r="G51" s="14" t="s">
        <v>70</v>
      </c>
      <c r="H51" s="98" t="s">
        <v>272</v>
      </c>
      <c r="I51" s="98" t="s">
        <v>145</v>
      </c>
      <c r="J51" s="131" t="s">
        <v>299</v>
      </c>
      <c r="K51" s="131" t="s">
        <v>516</v>
      </c>
      <c r="L51" s="131" t="s">
        <v>27</v>
      </c>
      <c r="M51" s="35">
        <v>2</v>
      </c>
      <c r="N51" s="36">
        <v>1</v>
      </c>
      <c r="O51" s="31">
        <f t="shared" si="112"/>
        <v>2</v>
      </c>
      <c r="P51" s="31" t="str">
        <f t="shared" si="113"/>
        <v>Bajo</v>
      </c>
      <c r="Q51" s="36">
        <v>25</v>
      </c>
      <c r="R51" s="36">
        <f t="shared" si="114"/>
        <v>50</v>
      </c>
      <c r="S51" s="36" t="str">
        <f t="shared" si="115"/>
        <v>III</v>
      </c>
      <c r="T51" s="87" t="str">
        <f t="shared" si="116"/>
        <v>Aceptable</v>
      </c>
      <c r="U51" s="35">
        <v>123</v>
      </c>
      <c r="V51" s="75" t="s">
        <v>79</v>
      </c>
      <c r="W51" s="75" t="s">
        <v>79</v>
      </c>
      <c r="X51" s="75" t="s">
        <v>79</v>
      </c>
      <c r="Y51" s="67" t="s">
        <v>380</v>
      </c>
      <c r="Z51" s="39" t="s">
        <v>79</v>
      </c>
      <c r="AA51" s="36">
        <v>2</v>
      </c>
      <c r="AB51" s="36">
        <v>1</v>
      </c>
      <c r="AC51" s="36">
        <f>AA51*AB51</f>
        <v>2</v>
      </c>
      <c r="AD51" s="36" t="str">
        <f>IF(AND(AC51&gt;=24,AC51&lt;=40),"Muy Alto",IF(AND(20&gt;=AC51,10&lt;=AC51),"Alto",IF(AND(8&gt;=AC51,6&lt;=AC51),"Medio",IF(AC51&lt;=4,"Bajo","-"))))</f>
        <v>Bajo</v>
      </c>
      <c r="AE51" s="36">
        <v>10</v>
      </c>
      <c r="AF51" s="36">
        <f>AC51*AE51</f>
        <v>20</v>
      </c>
      <c r="AG51" s="35" t="str">
        <f>IF(AND(AF51&gt;=600,AF51&lt;=4000),"I",IF(AND(500&gt;=AF51,150&lt;=AF51),"II",IF(AND(120&gt;=AF51,40&lt;=AF51),"III",IF(AF51&lt;=20,"IV","-"))))</f>
        <v>IV</v>
      </c>
      <c r="AH51" s="38" t="str">
        <f>IF(AF51&gt;=360,"No Aceptable","Aceptable")</f>
        <v>Aceptable</v>
      </c>
      <c r="AI51" s="34" t="s">
        <v>273</v>
      </c>
    </row>
    <row r="52" spans="3:35" ht="115.5" x14ac:dyDescent="0.25">
      <c r="C52" s="157"/>
      <c r="D52" s="157"/>
      <c r="E52" s="157"/>
      <c r="F52" s="102" t="s">
        <v>152</v>
      </c>
      <c r="G52" s="98" t="s">
        <v>72</v>
      </c>
      <c r="H52" s="98" t="s">
        <v>517</v>
      </c>
      <c r="I52" s="98" t="s">
        <v>184</v>
      </c>
      <c r="J52" s="131" t="s">
        <v>27</v>
      </c>
      <c r="K52" s="131" t="s">
        <v>274</v>
      </c>
      <c r="L52" s="131" t="s">
        <v>27</v>
      </c>
      <c r="M52" s="34">
        <v>2</v>
      </c>
      <c r="N52" s="35">
        <v>2</v>
      </c>
      <c r="O52" s="35">
        <f t="shared" si="112"/>
        <v>4</v>
      </c>
      <c r="P52" s="35" t="str">
        <f t="shared" si="113"/>
        <v>Bajo</v>
      </c>
      <c r="Q52" s="35">
        <v>25</v>
      </c>
      <c r="R52" s="35">
        <f t="shared" si="114"/>
        <v>100</v>
      </c>
      <c r="S52" s="36" t="str">
        <f t="shared" si="115"/>
        <v>III</v>
      </c>
      <c r="T52" s="38" t="str">
        <f t="shared" si="116"/>
        <v>Aceptable</v>
      </c>
      <c r="U52" s="35">
        <v>123</v>
      </c>
      <c r="V52" s="37" t="s">
        <v>79</v>
      </c>
      <c r="W52" s="37" t="s">
        <v>79</v>
      </c>
      <c r="X52" s="114" t="s">
        <v>79</v>
      </c>
      <c r="Y52" s="98" t="s">
        <v>518</v>
      </c>
      <c r="Z52" s="37" t="s">
        <v>79</v>
      </c>
      <c r="AA52" s="36">
        <v>2</v>
      </c>
      <c r="AB52" s="36">
        <v>2</v>
      </c>
      <c r="AC52" s="36">
        <f>AA52*AB52</f>
        <v>4</v>
      </c>
      <c r="AD52" s="36" t="str">
        <f>IF(AND(AC52&gt;=24,AC52&lt;=40),"Muy Alto",IF(AND(20&gt;=AC52,10&lt;=AC52),"Alto",IF(AND(8&gt;=AC52,6&lt;=AC52),"Medio",IF(AC52&lt;=4,"Bajo","-"))))</f>
        <v>Bajo</v>
      </c>
      <c r="AE52" s="36">
        <v>25</v>
      </c>
      <c r="AF52" s="36">
        <f>AC52*AE52</f>
        <v>100</v>
      </c>
      <c r="AG52" s="35" t="str">
        <f>IF(AND(AF52&gt;=600,AF52&lt;=4000),"I",IF(AND(500&gt;=AF52,150&lt;=AF52),"II",IF(AND(120&gt;=AF52,40&lt;=AF52),"III",IF(AF52&lt;=20,"IV","-"))))</f>
        <v>III</v>
      </c>
      <c r="AH52" s="38" t="str">
        <f>IF(AF52&gt;=360,"No Aceptable","Aceptable")</f>
        <v>Aceptable</v>
      </c>
      <c r="AI52" s="35" t="s">
        <v>275</v>
      </c>
    </row>
    <row r="53" spans="3:35" ht="103.5" x14ac:dyDescent="0.25">
      <c r="C53" s="157"/>
      <c r="D53" s="157"/>
      <c r="E53" s="157"/>
      <c r="F53" s="102" t="s">
        <v>139</v>
      </c>
      <c r="G53" s="98" t="s">
        <v>45</v>
      </c>
      <c r="H53" s="98" t="s">
        <v>303</v>
      </c>
      <c r="I53" s="98" t="s">
        <v>281</v>
      </c>
      <c r="J53" s="131" t="s">
        <v>379</v>
      </c>
      <c r="K53" s="131" t="s">
        <v>378</v>
      </c>
      <c r="L53" s="131" t="s">
        <v>377</v>
      </c>
      <c r="M53" s="35">
        <v>2</v>
      </c>
      <c r="N53" s="35">
        <v>2</v>
      </c>
      <c r="O53" s="35">
        <f t="shared" ref="O53" si="123">M53*N53</f>
        <v>4</v>
      </c>
      <c r="P53" s="35" t="str">
        <f t="shared" ref="P53" si="124">IF(AND(O53&gt;=24,O53&lt;=40),"Muy Alto",IF(AND(20&gt;=O53,10&lt;=O53),"Alto",IF(AND(8&gt;=O53,6&lt;=O53),"Medio",IF(O53&lt;=4,"Bajo","-"))))</f>
        <v>Bajo</v>
      </c>
      <c r="Q53" s="35">
        <v>25</v>
      </c>
      <c r="R53" s="35">
        <f t="shared" ref="R53" si="125">O53*Q53</f>
        <v>100</v>
      </c>
      <c r="S53" s="36" t="str">
        <f t="shared" ref="S53" si="126">IF(AND(R53&gt;=600,R53&lt;=4000),"I",IF(AND(500&gt;=R53,150&lt;=R53),"II",IF(AND(120&gt;=R53,40&lt;=R53),"III",IF(R53&lt;=20,"IV","-"))))</f>
        <v>III</v>
      </c>
      <c r="T53" s="38" t="str">
        <f t="shared" ref="T53" si="127">IF(R53&gt;=360,"No Aceptable","Aceptable")</f>
        <v>Aceptable</v>
      </c>
      <c r="U53" s="35">
        <v>17</v>
      </c>
      <c r="V53" s="35" t="s">
        <v>79</v>
      </c>
      <c r="W53" s="35" t="s">
        <v>79</v>
      </c>
      <c r="X53" s="114" t="s">
        <v>288</v>
      </c>
      <c r="Y53" s="117" t="s">
        <v>519</v>
      </c>
      <c r="Z53" s="37" t="s">
        <v>304</v>
      </c>
      <c r="AA53" s="35">
        <v>2</v>
      </c>
      <c r="AB53" s="37">
        <v>2</v>
      </c>
      <c r="AC53" s="35">
        <f t="shared" ref="AC53" si="128">AA53*AB53</f>
        <v>4</v>
      </c>
      <c r="AD53" s="35" t="str">
        <f t="shared" ref="AD53" si="129">IF(AND(AC53&gt;=24,AC53&lt;=40),"Muy Alto",IF(AND(20&gt;=AC53,10&lt;=AC53),"Alto",IF(AND(8&gt;=AC53,6&lt;=AC53),"Medio",IF(AC53&lt;=4,"Bajo","-"))))</f>
        <v>Bajo</v>
      </c>
      <c r="AE53" s="35">
        <v>10</v>
      </c>
      <c r="AF53" s="35">
        <f t="shared" ref="AF53" si="130">AC53*AE53</f>
        <v>40</v>
      </c>
      <c r="AG53" s="35" t="str">
        <f t="shared" ref="AG53" si="131">IF(AND(AF53&gt;=600,AF53&lt;=4000),"I",IF(AND(500&gt;=AF53,150&lt;=AF53),"II",IF(AND(120&gt;=AF53,40&lt;=AF53),"III",IF(AF53&lt;=20,"IV","-"))))</f>
        <v>III</v>
      </c>
      <c r="AH53" s="38" t="str">
        <f t="shared" ref="AH53" si="132">IF(AF53&gt;=360,"No Aceptable","Aceptable")</f>
        <v>Aceptable</v>
      </c>
      <c r="AI53" s="14" t="s">
        <v>286</v>
      </c>
    </row>
    <row r="54" spans="3:35" ht="99" x14ac:dyDescent="0.25">
      <c r="C54" s="157" t="s">
        <v>256</v>
      </c>
      <c r="D54" s="165" t="s">
        <v>256</v>
      </c>
      <c r="E54" s="72" t="s">
        <v>261</v>
      </c>
      <c r="F54" s="54" t="s">
        <v>152</v>
      </c>
      <c r="G54" s="30" t="s">
        <v>65</v>
      </c>
      <c r="H54" s="73" t="s">
        <v>262</v>
      </c>
      <c r="I54" s="57" t="s">
        <v>220</v>
      </c>
      <c r="J54" s="64" t="s">
        <v>27</v>
      </c>
      <c r="K54" s="64" t="s">
        <v>27</v>
      </c>
      <c r="L54" s="64" t="s">
        <v>27</v>
      </c>
      <c r="M54" s="35">
        <v>2</v>
      </c>
      <c r="N54" s="35">
        <v>2</v>
      </c>
      <c r="O54" s="35">
        <f>M54*N54</f>
        <v>4</v>
      </c>
      <c r="P54" s="35" t="str">
        <f>IF(AND(O54&gt;=24,O54&lt;=40),"Muy Alto",IF(AND(20&gt;=O54,10&lt;=O54),"Alto",IF(AND(8&gt;=O54,6&lt;=O54),"Medio",IF(O54&lt;=4,"Bajo","-"))))</f>
        <v>Bajo</v>
      </c>
      <c r="Q54" s="35">
        <v>26</v>
      </c>
      <c r="R54" s="35">
        <f>O54*Q54</f>
        <v>104</v>
      </c>
      <c r="S54" s="36" t="str">
        <f>IF(AND(R54&gt;=600,R54&lt;=4000),"I",IF(AND(500&gt;=R54,150&lt;=R54),"II",IF(AND(120&gt;=R54,40&lt;=R54),"III",IF(R54&lt;=20,"IV","-"))))</f>
        <v>III</v>
      </c>
      <c r="T54" s="118" t="str">
        <f>IF(R54&gt;=360,"No Aceptable","Aceptable")</f>
        <v>Aceptable</v>
      </c>
      <c r="U54" s="35">
        <v>60</v>
      </c>
      <c r="V54" s="37" t="s">
        <v>79</v>
      </c>
      <c r="W54" s="37" t="s">
        <v>79</v>
      </c>
      <c r="X54" s="114" t="s">
        <v>79</v>
      </c>
      <c r="Y54" s="117" t="s">
        <v>255</v>
      </c>
      <c r="Z54" s="39" t="s">
        <v>79</v>
      </c>
      <c r="AA54" s="36">
        <v>2</v>
      </c>
      <c r="AB54" s="36">
        <v>1</v>
      </c>
      <c r="AC54" s="36">
        <f>AA54*AB54</f>
        <v>2</v>
      </c>
      <c r="AD54" s="36" t="str">
        <f>IF(AND(AC54&gt;=24,AC54&lt;=40),"Muy Alto",IF(AND(20&gt;=AC54,10&lt;=AC54),"Alto",IF(AND(8&gt;=AC54,6&lt;=AC54),"Medio",IF(AC54&lt;=4,"Bajo","-"))))</f>
        <v>Bajo</v>
      </c>
      <c r="AE54" s="36">
        <v>10</v>
      </c>
      <c r="AF54" s="36">
        <f>AC54*AE54</f>
        <v>20</v>
      </c>
      <c r="AG54" s="35" t="str">
        <f>IF(AND(AF54&gt;=600,AF54&lt;=4000),"I",IF(AND(500&gt;=AF54,150&lt;=AF54),"II",IF(AND(120&gt;=AF54,40&lt;=AF54),"III",IF(AF54&lt;=20,"IV","-"))))</f>
        <v>IV</v>
      </c>
      <c r="AH54" s="38" t="str">
        <f>IF(AF54&gt;=360,"No Aceptable","Aceptable")</f>
        <v>Aceptable</v>
      </c>
      <c r="AI54" s="35" t="s">
        <v>221</v>
      </c>
    </row>
    <row r="55" spans="3:35" ht="86.25" x14ac:dyDescent="0.25">
      <c r="C55" s="157"/>
      <c r="D55" s="166"/>
      <c r="E55" s="93" t="s">
        <v>302</v>
      </c>
      <c r="F55" s="102" t="s">
        <v>152</v>
      </c>
      <c r="G55" s="98" t="s">
        <v>69</v>
      </c>
      <c r="H55" s="98" t="s">
        <v>300</v>
      </c>
      <c r="I55" s="98" t="s">
        <v>164</v>
      </c>
      <c r="J55" s="131" t="s">
        <v>27</v>
      </c>
      <c r="K55" s="131" t="s">
        <v>27</v>
      </c>
      <c r="L55" s="131" t="s">
        <v>27</v>
      </c>
      <c r="M55" s="35">
        <v>2</v>
      </c>
      <c r="N55" s="35">
        <v>1</v>
      </c>
      <c r="O55" s="35">
        <f t="shared" ref="O55:O59" si="133">M55*N55</f>
        <v>2</v>
      </c>
      <c r="P55" s="35" t="str">
        <f>IF(AND(O55&gt;=24,O55&lt;=40),"Muy Alto",IF(AND(20&gt;=O55,10&lt;=O55),"Alto",IF(AND(8&gt;=O55,6&lt;=O55),"Medio",IF(O55&lt;=4,"Bajo","-"))))</f>
        <v>Bajo</v>
      </c>
      <c r="Q55" s="35">
        <v>60</v>
      </c>
      <c r="R55" s="35">
        <f t="shared" ref="R55:R59" si="134">O55*Q55</f>
        <v>120</v>
      </c>
      <c r="S55" s="36" t="str">
        <f t="shared" ref="S55:S59" si="135">IF(AND(R55&gt;=600,R55&lt;=4000),"I",IF(AND(500&gt;=R55,150&lt;=R55),"II",IF(AND(120&gt;=R55,40&lt;=R55),"III",IF(R55&lt;=20,"IV","-"))))</f>
        <v>III</v>
      </c>
      <c r="T55" s="38" t="str">
        <f t="shared" ref="T55:T59" si="136">IF(R55&gt;=360,"No Aceptable","Aceptable")</f>
        <v>Aceptable</v>
      </c>
      <c r="U55" s="35">
        <v>123</v>
      </c>
      <c r="V55" s="37" t="s">
        <v>150</v>
      </c>
      <c r="W55" s="37" t="s">
        <v>150</v>
      </c>
      <c r="X55" s="114" t="s">
        <v>150</v>
      </c>
      <c r="Y55" s="98" t="s">
        <v>301</v>
      </c>
      <c r="Z55" s="39" t="s">
        <v>79</v>
      </c>
      <c r="AA55" s="35">
        <v>6</v>
      </c>
      <c r="AB55" s="35">
        <v>2</v>
      </c>
      <c r="AC55" s="35">
        <f t="shared" ref="AC55:AC59" si="137">AA55*AB55</f>
        <v>12</v>
      </c>
      <c r="AD55" s="35" t="str">
        <f t="shared" ref="AD55:AD59" si="138">IF(AND(AC55&gt;=24,AC55&lt;=40),"Muy Alto",IF(AND(20&gt;=AC55,10&lt;=AC55),"Alto",IF(AND(8&gt;=AC55,6&lt;=AC55),"Medio",IF(AC55&lt;=4,"Bajo","-"))))</f>
        <v>Alto</v>
      </c>
      <c r="AE55" s="35">
        <v>10</v>
      </c>
      <c r="AF55" s="35">
        <f>AC55*AE55</f>
        <v>120</v>
      </c>
      <c r="AG55" s="35" t="str">
        <f t="shared" ref="AG55:AG59" si="139">IF(AND(AF55&gt;=600,AF55&lt;=4000),"I",IF(AND(500&gt;=AF55,150&lt;=AF55),"II",IF(AND(120&gt;=AF55,40&lt;=AF55),"III",IF(AF55&lt;=20,"IV","-"))))</f>
        <v>III</v>
      </c>
      <c r="AH55" s="38" t="str">
        <f t="shared" ref="AH55:AH59" si="140">IF(AF55&gt;=360,"No Aceptable","Aceptable")</f>
        <v>Aceptable</v>
      </c>
      <c r="AI55" s="35" t="s">
        <v>219</v>
      </c>
    </row>
    <row r="56" spans="3:35" ht="91.5" customHeight="1" x14ac:dyDescent="0.3">
      <c r="C56" s="157"/>
      <c r="D56" s="166"/>
      <c r="E56" s="165" t="s">
        <v>322</v>
      </c>
      <c r="F56" s="225" t="s">
        <v>29</v>
      </c>
      <c r="G56" s="226" t="s">
        <v>110</v>
      </c>
      <c r="H56" s="227" t="s">
        <v>534</v>
      </c>
      <c r="I56" s="227" t="s">
        <v>524</v>
      </c>
      <c r="J56" s="228" t="s">
        <v>525</v>
      </c>
      <c r="K56" s="228" t="s">
        <v>526</v>
      </c>
      <c r="L56" s="228" t="s">
        <v>129</v>
      </c>
      <c r="M56" s="219">
        <v>6</v>
      </c>
      <c r="N56" s="219">
        <v>3</v>
      </c>
      <c r="O56" s="219">
        <f t="shared" si="133"/>
        <v>18</v>
      </c>
      <c r="P56" s="219" t="str">
        <f t="shared" ref="P56" si="141">IF(AND(O56&gt;=24,O56&lt;=40),"Muy Alto",IF(AND(20&gt;=O56,10&lt;=O56),"Alto",IF(AND(8&gt;=O56,6&lt;=O56),"Medio",IF(O56&lt;=4,"Bajo","-"))))</f>
        <v>Alto</v>
      </c>
      <c r="Q56" s="219">
        <v>25</v>
      </c>
      <c r="R56" s="219">
        <f t="shared" si="134"/>
        <v>450</v>
      </c>
      <c r="S56" s="229" t="str">
        <f t="shared" si="135"/>
        <v>II</v>
      </c>
      <c r="T56" s="220" t="str">
        <f>IF(R56&gt;=360,"No Aceptable","Aceptable")</f>
        <v>No Aceptable</v>
      </c>
      <c r="U56" s="219">
        <v>5</v>
      </c>
      <c r="V56" s="230" t="s">
        <v>79</v>
      </c>
      <c r="W56" s="230" t="s">
        <v>79</v>
      </c>
      <c r="X56" s="231" t="s">
        <v>527</v>
      </c>
      <c r="Y56" s="227" t="s">
        <v>528</v>
      </c>
      <c r="Z56" s="232" t="s">
        <v>535</v>
      </c>
      <c r="AA56" s="229">
        <v>2</v>
      </c>
      <c r="AB56" s="229">
        <v>4</v>
      </c>
      <c r="AC56" s="229">
        <f>AA56*AB56</f>
        <v>8</v>
      </c>
      <c r="AD56" s="229" t="str">
        <f>IF(AND(AC56&gt;=24,AC56&lt;=40),"Muy Alto",IF(AND(20&gt;=AC56,10&lt;=AC56),"Alto",IF(AND(8&gt;=AC56,6&lt;=AC56),"Medio",IF(AC56&lt;=4,"Bajo","-"))))</f>
        <v>Medio</v>
      </c>
      <c r="AE56" s="229">
        <v>25</v>
      </c>
      <c r="AF56" s="229">
        <f>AC56*AE56</f>
        <v>200</v>
      </c>
      <c r="AG56" s="219" t="str">
        <f>IF(AND(AF56&gt;=600,AF56&lt;=4000),"I",IF(AND(500&gt;=AF56,150&lt;=AF56),"II",IF(AND(120&gt;=AF56,40&lt;=AF56),"III",IF(AF56&lt;=20,"IV","-"))))</f>
        <v>II</v>
      </c>
      <c r="AH56" s="220" t="str">
        <f>IF(AF56&gt;=360,"No Aceptable","Aceptable")</f>
        <v>Aceptable</v>
      </c>
      <c r="AI56" s="219" t="s">
        <v>530</v>
      </c>
    </row>
    <row r="57" spans="3:35" ht="106.5" customHeight="1" x14ac:dyDescent="0.25">
      <c r="C57" s="157"/>
      <c r="D57" s="166"/>
      <c r="E57" s="167"/>
      <c r="F57" s="102" t="s">
        <v>152</v>
      </c>
      <c r="G57" s="98" t="s">
        <v>45</v>
      </c>
      <c r="H57" s="98" t="s">
        <v>323</v>
      </c>
      <c r="I57" s="98" t="s">
        <v>281</v>
      </c>
      <c r="J57" s="131" t="s">
        <v>379</v>
      </c>
      <c r="K57" s="131" t="s">
        <v>378</v>
      </c>
      <c r="L57" s="131" t="s">
        <v>377</v>
      </c>
      <c r="M57" s="35">
        <v>2</v>
      </c>
      <c r="N57" s="35">
        <v>2</v>
      </c>
      <c r="O57" s="35">
        <f t="shared" si="133"/>
        <v>4</v>
      </c>
      <c r="P57" s="35" t="str">
        <f t="shared" ref="P57:P59" si="142">IF(AND(O57&gt;=24,O57&lt;=40),"Muy Alto",IF(AND(20&gt;=O57,10&lt;=O57),"Alto",IF(AND(8&gt;=O57,6&lt;=O57),"Medio",IF(O57&lt;=4,"Bajo","-"))))</f>
        <v>Bajo</v>
      </c>
      <c r="Q57" s="35">
        <v>25</v>
      </c>
      <c r="R57" s="35">
        <f t="shared" si="134"/>
        <v>100</v>
      </c>
      <c r="S57" s="36" t="str">
        <f t="shared" si="135"/>
        <v>III</v>
      </c>
      <c r="T57" s="38" t="str">
        <f t="shared" si="136"/>
        <v>Aceptable</v>
      </c>
      <c r="U57" s="35">
        <v>17</v>
      </c>
      <c r="V57" s="35" t="s">
        <v>79</v>
      </c>
      <c r="W57" s="35" t="s">
        <v>79</v>
      </c>
      <c r="X57" s="114" t="s">
        <v>288</v>
      </c>
      <c r="Y57" s="117" t="s">
        <v>519</v>
      </c>
      <c r="Z57" s="37" t="s">
        <v>304</v>
      </c>
      <c r="AA57" s="35">
        <v>2</v>
      </c>
      <c r="AB57" s="37">
        <v>2</v>
      </c>
      <c r="AC57" s="35">
        <f t="shared" si="137"/>
        <v>4</v>
      </c>
      <c r="AD57" s="35" t="str">
        <f t="shared" si="138"/>
        <v>Bajo</v>
      </c>
      <c r="AE57" s="35">
        <v>10</v>
      </c>
      <c r="AF57" s="35">
        <f t="shared" ref="AF57:AF59" si="143">AC57*AE57</f>
        <v>40</v>
      </c>
      <c r="AG57" s="35" t="str">
        <f t="shared" si="139"/>
        <v>III</v>
      </c>
      <c r="AH57" s="38" t="str">
        <f t="shared" si="140"/>
        <v>Aceptable</v>
      </c>
      <c r="AI57" s="14" t="s">
        <v>286</v>
      </c>
    </row>
    <row r="58" spans="3:35" ht="77.25" customHeight="1" x14ac:dyDescent="0.25">
      <c r="C58" s="157"/>
      <c r="D58" s="166"/>
      <c r="E58" s="93" t="s">
        <v>236</v>
      </c>
      <c r="F58" s="99" t="s">
        <v>139</v>
      </c>
      <c r="G58" s="136" t="s">
        <v>67</v>
      </c>
      <c r="H58" s="98" t="s">
        <v>276</v>
      </c>
      <c r="I58" s="104" t="s">
        <v>83</v>
      </c>
      <c r="J58" s="104" t="s">
        <v>27</v>
      </c>
      <c r="K58" s="104" t="s">
        <v>27</v>
      </c>
      <c r="L58" s="104" t="s">
        <v>129</v>
      </c>
      <c r="M58" s="35">
        <v>6</v>
      </c>
      <c r="N58" s="35">
        <v>2</v>
      </c>
      <c r="O58" s="35">
        <f>M58*N58</f>
        <v>12</v>
      </c>
      <c r="P58" s="35" t="str">
        <f>IF(AND(O58&gt;=24,O58&lt;=40),"Muy Alto",IF(AND(20&gt;=O58,10&lt;=O58),"Alto",IF(AND(8&gt;=O58,6&lt;=O58),"Medio",IF(O58&lt;=4,"Bajo","-"))))</f>
        <v>Alto</v>
      </c>
      <c r="Q58" s="35">
        <v>25</v>
      </c>
      <c r="R58" s="35">
        <f>O58*Q58</f>
        <v>300</v>
      </c>
      <c r="S58" s="35" t="str">
        <f>IF(AND(R58&gt;=600,R58&lt;=4000),"I",IF(AND(500&gt;=R58,150&lt;=R58),"II",IF(AND(120&gt;=R58,40&lt;=R58),"III",IF(R58&lt;=20,"IV","-"))))</f>
        <v>II</v>
      </c>
      <c r="T58" s="38" t="str">
        <f>IF(R58&gt;=360,"No Aceptable","Aceptable")</f>
        <v>Aceptable</v>
      </c>
      <c r="U58" s="35">
        <v>50</v>
      </c>
      <c r="V58" s="37" t="s">
        <v>79</v>
      </c>
      <c r="W58" s="37" t="s">
        <v>79</v>
      </c>
      <c r="X58" s="114" t="s">
        <v>237</v>
      </c>
      <c r="Y58" s="114" t="s">
        <v>381</v>
      </c>
      <c r="Z58" s="37" t="s">
        <v>79</v>
      </c>
      <c r="AA58" s="35">
        <v>2</v>
      </c>
      <c r="AB58" s="35">
        <v>2</v>
      </c>
      <c r="AC58" s="35">
        <f>AA58*AB58</f>
        <v>4</v>
      </c>
      <c r="AD58" s="35" t="str">
        <f>IF(AND(AC58&gt;=24,AC58&lt;=40),"Muy Alto",IF(AND(20&gt;=AC58,10&lt;=AC58),"Alto",IF(AND(8&gt;=AC58,6&lt;=AC58),"Medio",IF(AC58&lt;=4,"Bajo","-"))))</f>
        <v>Bajo</v>
      </c>
      <c r="AE58" s="35">
        <v>11</v>
      </c>
      <c r="AF58" s="35">
        <f>AC58*AE58</f>
        <v>44</v>
      </c>
      <c r="AG58" s="35" t="str">
        <f>IF(AND(AF58&gt;=600,AF58&lt;=4000),"I",IF(AND(500&gt;=AF58,150&lt;=AF58),"II",IF(AND(120&gt;=AF58,40&lt;=AF58),"III",IF(AF58&lt;=20,"IV","-"))))</f>
        <v>III</v>
      </c>
      <c r="AH58" s="38" t="str">
        <f>IF(AF58&gt;=360,"No Aceptable","Aceptable")</f>
        <v>Aceptable</v>
      </c>
      <c r="AI58" s="35" t="s">
        <v>238</v>
      </c>
    </row>
    <row r="59" spans="3:35" ht="84" customHeight="1" x14ac:dyDescent="0.25">
      <c r="C59" s="157"/>
      <c r="D59" s="166"/>
      <c r="E59" s="93" t="s">
        <v>245</v>
      </c>
      <c r="F59" s="102" t="s">
        <v>139</v>
      </c>
      <c r="G59" s="98" t="s">
        <v>91</v>
      </c>
      <c r="H59" s="98" t="s">
        <v>243</v>
      </c>
      <c r="I59" s="98" t="s">
        <v>244</v>
      </c>
      <c r="J59" s="131" t="s">
        <v>27</v>
      </c>
      <c r="K59" s="131" t="s">
        <v>27</v>
      </c>
      <c r="L59" s="131" t="s">
        <v>27</v>
      </c>
      <c r="M59" s="35">
        <v>2</v>
      </c>
      <c r="N59" s="35">
        <v>2</v>
      </c>
      <c r="O59" s="35">
        <f t="shared" si="133"/>
        <v>4</v>
      </c>
      <c r="P59" s="35" t="str">
        <f t="shared" si="142"/>
        <v>Bajo</v>
      </c>
      <c r="Q59" s="35">
        <v>25</v>
      </c>
      <c r="R59" s="35">
        <f t="shared" si="134"/>
        <v>100</v>
      </c>
      <c r="S59" s="36" t="str">
        <f t="shared" si="135"/>
        <v>III</v>
      </c>
      <c r="T59" s="38" t="str">
        <f t="shared" si="136"/>
        <v>Aceptable</v>
      </c>
      <c r="U59" s="35">
        <v>6</v>
      </c>
      <c r="V59" s="35" t="s">
        <v>79</v>
      </c>
      <c r="W59" s="35" t="s">
        <v>79</v>
      </c>
      <c r="X59" s="114" t="s">
        <v>27</v>
      </c>
      <c r="Y59" s="117" t="s">
        <v>520</v>
      </c>
      <c r="Z59" s="37"/>
      <c r="AA59" s="35">
        <v>2</v>
      </c>
      <c r="AB59" s="37">
        <v>2</v>
      </c>
      <c r="AC59" s="35">
        <f t="shared" si="137"/>
        <v>4</v>
      </c>
      <c r="AD59" s="35" t="str">
        <f t="shared" si="138"/>
        <v>Bajo</v>
      </c>
      <c r="AE59" s="35">
        <v>25</v>
      </c>
      <c r="AF59" s="35">
        <f t="shared" si="143"/>
        <v>100</v>
      </c>
      <c r="AG59" s="35" t="str">
        <f t="shared" si="139"/>
        <v>III</v>
      </c>
      <c r="AH59" s="38" t="str">
        <f t="shared" si="140"/>
        <v>Aceptable</v>
      </c>
      <c r="AI59" s="14" t="s">
        <v>246</v>
      </c>
    </row>
    <row r="60" spans="3:35" ht="66" x14ac:dyDescent="0.25">
      <c r="C60" s="157"/>
      <c r="D60" s="167"/>
      <c r="E60" s="72" t="s">
        <v>249</v>
      </c>
      <c r="F60" s="76" t="s">
        <v>139</v>
      </c>
      <c r="G60" s="77" t="s">
        <v>67</v>
      </c>
      <c r="H60" s="14" t="s">
        <v>250</v>
      </c>
      <c r="I60" s="35" t="s">
        <v>241</v>
      </c>
      <c r="J60" s="35" t="s">
        <v>27</v>
      </c>
      <c r="K60" s="35" t="s">
        <v>27</v>
      </c>
      <c r="L60" s="35" t="s">
        <v>27</v>
      </c>
      <c r="M60" s="35">
        <v>2</v>
      </c>
      <c r="N60" s="35">
        <v>2</v>
      </c>
      <c r="O60" s="35">
        <f>M60*N60</f>
        <v>4</v>
      </c>
      <c r="P60" s="35" t="str">
        <f>IF(AND(O60&gt;=24,O60&lt;=40),"Muy Alto",IF(AND(20&gt;=O60,10&lt;=O60),"Alto",IF(AND(8&gt;=O60,6&lt;=O60),"Medio",IF(O60&lt;=4,"Bajo","-"))))</f>
        <v>Bajo</v>
      </c>
      <c r="Q60" s="35">
        <v>25</v>
      </c>
      <c r="R60" s="35">
        <f>O60*Q60</f>
        <v>100</v>
      </c>
      <c r="S60" s="35" t="str">
        <f>IF(AND(R60&gt;=600,R60&lt;=4000),"I",IF(AND(500&gt;=R60,150&lt;=R60),"II",IF(AND(120&gt;=R60,40&lt;=R60),"III",IF(R60&lt;=20,"IV","-"))))</f>
        <v>III</v>
      </c>
      <c r="T60" s="38" t="str">
        <f>IF(R60&gt;=360,"No Aceptable","Aceptable")</f>
        <v>Aceptable</v>
      </c>
      <c r="U60" s="35">
        <v>123</v>
      </c>
      <c r="V60" s="37" t="s">
        <v>79</v>
      </c>
      <c r="W60" s="37" t="s">
        <v>79</v>
      </c>
      <c r="X60" s="37" t="s">
        <v>27</v>
      </c>
      <c r="Y60" s="114" t="s">
        <v>382</v>
      </c>
      <c r="Z60" s="37" t="s">
        <v>79</v>
      </c>
      <c r="AA60" s="35">
        <v>2</v>
      </c>
      <c r="AB60" s="35">
        <v>2</v>
      </c>
      <c r="AC60" s="35">
        <f>AA60*AB60</f>
        <v>4</v>
      </c>
      <c r="AD60" s="35" t="str">
        <f>IF(AND(AC60&gt;=24,AC60&lt;=40),"Muy Alto",IF(AND(20&gt;=AC60,10&lt;=AC60),"Alto",IF(AND(8&gt;=AC60,6&lt;=AC60),"Medio",IF(AC60&lt;=4,"Bajo","-"))))</f>
        <v>Bajo</v>
      </c>
      <c r="AE60" s="35">
        <v>25</v>
      </c>
      <c r="AF60" s="35">
        <f>AC60*AE60</f>
        <v>100</v>
      </c>
      <c r="AG60" s="35" t="str">
        <f>IF(AND(AF60&gt;=600,AF60&lt;=4000),"I",IF(AND(500&gt;=AF60,150&lt;=AF60),"II",IF(AND(120&gt;=AF60,40&lt;=AF60),"III",IF(AF60&lt;=20,"IV","-"))))</f>
        <v>III</v>
      </c>
      <c r="AH60" s="38" t="str">
        <f>IF(AF60&gt;=360,"No Aceptable","Aceptable")</f>
        <v>Aceptable</v>
      </c>
      <c r="AI60" s="35" t="s">
        <v>242</v>
      </c>
    </row>
  </sheetData>
  <sheetProtection selectLockedCells="1" selectUnlockedCells="1"/>
  <autoFilter ref="G7:L60" xr:uid="{00000000-0009-0000-0000-000001000000}"/>
  <mergeCells count="65">
    <mergeCell ref="C39:C45"/>
    <mergeCell ref="D39:D45"/>
    <mergeCell ref="D54:D60"/>
    <mergeCell ref="AI37:AI38"/>
    <mergeCell ref="C54:C60"/>
    <mergeCell ref="C46:C48"/>
    <mergeCell ref="C49:C53"/>
    <mergeCell ref="Y47:Y48"/>
    <mergeCell ref="AI47:AI48"/>
    <mergeCell ref="E39:E40"/>
    <mergeCell ref="E42:E43"/>
    <mergeCell ref="E44:E45"/>
    <mergeCell ref="E56:E57"/>
    <mergeCell ref="AI9:AI11"/>
    <mergeCell ref="E31:E34"/>
    <mergeCell ref="E23:E28"/>
    <mergeCell ref="E18:E22"/>
    <mergeCell ref="C18:C22"/>
    <mergeCell ref="D18:D22"/>
    <mergeCell ref="AI23:AI24"/>
    <mergeCell ref="AI18:AI19"/>
    <mergeCell ref="F14:F15"/>
    <mergeCell ref="Y12:Y13"/>
    <mergeCell ref="AI12:AI13"/>
    <mergeCell ref="Y14:Y15"/>
    <mergeCell ref="Y25:Y26"/>
    <mergeCell ref="C23:C34"/>
    <mergeCell ref="D23:D34"/>
    <mergeCell ref="F18:F19"/>
    <mergeCell ref="Y18:Y19"/>
    <mergeCell ref="F20:F21"/>
    <mergeCell ref="Y20:Y21"/>
    <mergeCell ref="F23:F24"/>
    <mergeCell ref="Y23:Y24"/>
    <mergeCell ref="C9:C17"/>
    <mergeCell ref="E46:E48"/>
    <mergeCell ref="F46:F48"/>
    <mergeCell ref="D49:D53"/>
    <mergeCell ref="D46:D48"/>
    <mergeCell ref="F12:F13"/>
    <mergeCell ref="D35:D36"/>
    <mergeCell ref="D37:D38"/>
    <mergeCell ref="E49:E53"/>
    <mergeCell ref="E9:E11"/>
    <mergeCell ref="F9:F11"/>
    <mergeCell ref="F25:F26"/>
    <mergeCell ref="E12:E16"/>
    <mergeCell ref="D9:D16"/>
    <mergeCell ref="C35:C36"/>
    <mergeCell ref="C37:C38"/>
    <mergeCell ref="C3:E5"/>
    <mergeCell ref="F3:AF5"/>
    <mergeCell ref="AG3:AI5"/>
    <mergeCell ref="C6:C7"/>
    <mergeCell ref="D6:D7"/>
    <mergeCell ref="E6:E7"/>
    <mergeCell ref="F6:F7"/>
    <mergeCell ref="G6:H6"/>
    <mergeCell ref="I6:I7"/>
    <mergeCell ref="J6:L6"/>
    <mergeCell ref="M6:S6"/>
    <mergeCell ref="T6:T7"/>
    <mergeCell ref="V6:Z6"/>
    <mergeCell ref="AA6:AG6"/>
    <mergeCell ref="AI6:AI7"/>
  </mergeCells>
  <conditionalFormatting sqref="AG6 S6 AG8 AG49 S49 S46 AG46 AG28:AG29 S28:S29 S8:S9 S11">
    <cfRule type="containsText" dxfId="423" priority="413" operator="containsText" text="IV">
      <formula>NOT(ISERROR(SEARCH("IV",S6)))</formula>
    </cfRule>
    <cfRule type="containsText" dxfId="422" priority="414" operator="containsText" text="III">
      <formula>NOT(ISERROR(SEARCH("III",S6)))</formula>
    </cfRule>
    <cfRule type="containsText" dxfId="421" priority="415" operator="containsText" text="II">
      <formula>NOT(ISERROR(SEARCH("II",S6)))</formula>
    </cfRule>
    <cfRule type="containsText" dxfId="420" priority="416" operator="containsText" text="I">
      <formula>NOT(ISERROR(SEARCH("I",S6)))</formula>
    </cfRule>
  </conditionalFormatting>
  <conditionalFormatting sqref="S35">
    <cfRule type="containsText" dxfId="419" priority="333" operator="containsText" text="IV">
      <formula>NOT(ISERROR(SEARCH("IV",S35)))</formula>
    </cfRule>
    <cfRule type="containsText" dxfId="418" priority="334" operator="containsText" text="III">
      <formula>NOT(ISERROR(SEARCH("III",S35)))</formula>
    </cfRule>
    <cfRule type="containsText" dxfId="417" priority="335" operator="containsText" text="II">
      <formula>NOT(ISERROR(SEARCH("II",S35)))</formula>
    </cfRule>
    <cfRule type="containsText" dxfId="416" priority="336" operator="containsText" text="I">
      <formula>NOT(ISERROR(SEARCH("I",S35)))</formula>
    </cfRule>
  </conditionalFormatting>
  <conditionalFormatting sqref="S52">
    <cfRule type="containsText" dxfId="415" priority="405" operator="containsText" text="IV">
      <formula>NOT(ISERROR(SEARCH("IV",S52)))</formula>
    </cfRule>
    <cfRule type="containsText" dxfId="414" priority="406" operator="containsText" text="III">
      <formula>NOT(ISERROR(SEARCH("III",S52)))</formula>
    </cfRule>
    <cfRule type="containsText" dxfId="413" priority="407" operator="containsText" text="II">
      <formula>NOT(ISERROR(SEARCH("II",S52)))</formula>
    </cfRule>
    <cfRule type="containsText" dxfId="412" priority="408" operator="containsText" text="I">
      <formula>NOT(ISERROR(SEARCH("I",S52)))</formula>
    </cfRule>
  </conditionalFormatting>
  <conditionalFormatting sqref="AG35">
    <cfRule type="containsText" dxfId="411" priority="329" operator="containsText" text="IV">
      <formula>NOT(ISERROR(SEARCH("IV",AG35)))</formula>
    </cfRule>
    <cfRule type="containsText" dxfId="410" priority="330" operator="containsText" text="III">
      <formula>NOT(ISERROR(SEARCH("III",AG35)))</formula>
    </cfRule>
    <cfRule type="containsText" dxfId="409" priority="331" operator="containsText" text="II">
      <formula>NOT(ISERROR(SEARCH("II",AG35)))</formula>
    </cfRule>
    <cfRule type="containsText" dxfId="408" priority="332" operator="containsText" text="I">
      <formula>NOT(ISERROR(SEARCH("I",AG35)))</formula>
    </cfRule>
  </conditionalFormatting>
  <conditionalFormatting sqref="S36">
    <cfRule type="containsText" dxfId="407" priority="325" operator="containsText" text="IV">
      <formula>NOT(ISERROR(SEARCH("IV",S36)))</formula>
    </cfRule>
    <cfRule type="containsText" dxfId="406" priority="326" operator="containsText" text="III">
      <formula>NOT(ISERROR(SEARCH("III",S36)))</formula>
    </cfRule>
    <cfRule type="containsText" dxfId="405" priority="327" operator="containsText" text="II">
      <formula>NOT(ISERROR(SEARCH("II",S36)))</formula>
    </cfRule>
    <cfRule type="containsText" dxfId="404" priority="328" operator="containsText" text="I">
      <formula>NOT(ISERROR(SEARCH("I",S36)))</formula>
    </cfRule>
  </conditionalFormatting>
  <conditionalFormatting sqref="AG52">
    <cfRule type="containsText" dxfId="403" priority="389" operator="containsText" text="IV">
      <formula>NOT(ISERROR(SEARCH("IV",AG52)))</formula>
    </cfRule>
    <cfRule type="containsText" dxfId="402" priority="390" operator="containsText" text="III">
      <formula>NOT(ISERROR(SEARCH("III",AG52)))</formula>
    </cfRule>
    <cfRule type="containsText" dxfId="401" priority="391" operator="containsText" text="II">
      <formula>NOT(ISERROR(SEARCH("II",AG52)))</formula>
    </cfRule>
    <cfRule type="containsText" dxfId="400" priority="392" operator="containsText" text="I">
      <formula>NOT(ISERROR(SEARCH("I",AG52)))</formula>
    </cfRule>
  </conditionalFormatting>
  <conditionalFormatting sqref="S54">
    <cfRule type="containsText" dxfId="399" priority="309" operator="containsText" text="IV">
      <formula>NOT(ISERROR(SEARCH("IV",S54)))</formula>
    </cfRule>
    <cfRule type="containsText" dxfId="398" priority="310" operator="containsText" text="III">
      <formula>NOT(ISERROR(SEARCH("III",S54)))</formula>
    </cfRule>
    <cfRule type="containsText" dxfId="397" priority="311" operator="containsText" text="II">
      <formula>NOT(ISERROR(SEARCH("II",S54)))</formula>
    </cfRule>
    <cfRule type="containsText" dxfId="396" priority="312" operator="containsText" text="I">
      <formula>NOT(ISERROR(SEARCH("I",S54)))</formula>
    </cfRule>
  </conditionalFormatting>
  <conditionalFormatting sqref="AG54">
    <cfRule type="containsText" dxfId="395" priority="305" operator="containsText" text="IV">
      <formula>NOT(ISERROR(SEARCH("IV",AG54)))</formula>
    </cfRule>
    <cfRule type="containsText" dxfId="394" priority="306" operator="containsText" text="III">
      <formula>NOT(ISERROR(SEARCH("III",AG54)))</formula>
    </cfRule>
    <cfRule type="containsText" dxfId="393" priority="307" operator="containsText" text="II">
      <formula>NOT(ISERROR(SEARCH("II",AG54)))</formula>
    </cfRule>
    <cfRule type="containsText" dxfId="392" priority="308" operator="containsText" text="I">
      <formula>NOT(ISERROR(SEARCH("I",AG54)))</formula>
    </cfRule>
  </conditionalFormatting>
  <conditionalFormatting sqref="AG10:AG11">
    <cfRule type="containsText" dxfId="391" priority="377" operator="containsText" text="IV">
      <formula>NOT(ISERROR(SEARCH("IV",AG10)))</formula>
    </cfRule>
    <cfRule type="containsText" dxfId="390" priority="378" operator="containsText" text="III">
      <formula>NOT(ISERROR(SEARCH("III",AG10)))</formula>
    </cfRule>
    <cfRule type="containsText" dxfId="389" priority="379" operator="containsText" text="II">
      <formula>NOT(ISERROR(SEARCH("II",AG10)))</formula>
    </cfRule>
    <cfRule type="containsText" dxfId="388" priority="380" operator="containsText" text="I">
      <formula>NOT(ISERROR(SEARCH("I",AG10)))</formula>
    </cfRule>
  </conditionalFormatting>
  <conditionalFormatting sqref="AG9">
    <cfRule type="containsText" dxfId="387" priority="301" operator="containsText" text="IV">
      <formula>NOT(ISERROR(SEARCH("IV",AG9)))</formula>
    </cfRule>
    <cfRule type="containsText" dxfId="386" priority="302" operator="containsText" text="III">
      <formula>NOT(ISERROR(SEARCH("III",AG9)))</formula>
    </cfRule>
    <cfRule type="containsText" dxfId="385" priority="303" operator="containsText" text="II">
      <formula>NOT(ISERROR(SEARCH("II",AG9)))</formula>
    </cfRule>
    <cfRule type="containsText" dxfId="384" priority="304" operator="containsText" text="I">
      <formula>NOT(ISERROR(SEARCH("I",AG9)))</formula>
    </cfRule>
  </conditionalFormatting>
  <conditionalFormatting sqref="S50:S53">
    <cfRule type="containsText" dxfId="383" priority="297" operator="containsText" text="IV">
      <formula>NOT(ISERROR(SEARCH("IV",S50)))</formula>
    </cfRule>
    <cfRule type="containsText" dxfId="382" priority="298" operator="containsText" text="III">
      <formula>NOT(ISERROR(SEARCH("III",S50)))</formula>
    </cfRule>
    <cfRule type="containsText" dxfId="381" priority="299" operator="containsText" text="II">
      <formula>NOT(ISERROR(SEARCH("II",S50)))</formula>
    </cfRule>
    <cfRule type="containsText" dxfId="380" priority="300" operator="containsText" text="I">
      <formula>NOT(ISERROR(SEARCH("I",S50)))</formula>
    </cfRule>
  </conditionalFormatting>
  <conditionalFormatting sqref="AG51">
    <cfRule type="containsText" dxfId="379" priority="293" operator="containsText" text="IV">
      <formula>NOT(ISERROR(SEARCH("IV",AG51)))</formula>
    </cfRule>
    <cfRule type="containsText" dxfId="378" priority="294" operator="containsText" text="III">
      <formula>NOT(ISERROR(SEARCH("III",AG51)))</formula>
    </cfRule>
    <cfRule type="containsText" dxfId="377" priority="295" operator="containsText" text="II">
      <formula>NOT(ISERROR(SEARCH("II",AG51)))</formula>
    </cfRule>
    <cfRule type="containsText" dxfId="376" priority="296" operator="containsText" text="I">
      <formula>NOT(ISERROR(SEARCH("I",AG51)))</formula>
    </cfRule>
  </conditionalFormatting>
  <conditionalFormatting sqref="S47">
    <cfRule type="containsText" dxfId="375" priority="281" operator="containsText" text="IV">
      <formula>NOT(ISERROR(SEARCH("IV",S47)))</formula>
    </cfRule>
    <cfRule type="containsText" dxfId="374" priority="282" operator="containsText" text="III">
      <formula>NOT(ISERROR(SEARCH("III",S47)))</formula>
    </cfRule>
    <cfRule type="containsText" dxfId="373" priority="283" operator="containsText" text="II">
      <formula>NOT(ISERROR(SEARCH("II",S47)))</formula>
    </cfRule>
    <cfRule type="containsText" dxfId="372" priority="284" operator="containsText" text="I">
      <formula>NOT(ISERROR(SEARCH("I",S47)))</formula>
    </cfRule>
  </conditionalFormatting>
  <conditionalFormatting sqref="AG47">
    <cfRule type="containsText" dxfId="371" priority="277" operator="containsText" text="IV">
      <formula>NOT(ISERROR(SEARCH("IV",AG47)))</formula>
    </cfRule>
    <cfRule type="containsText" dxfId="370" priority="278" operator="containsText" text="III">
      <formula>NOT(ISERROR(SEARCH("III",AG47)))</formula>
    </cfRule>
    <cfRule type="containsText" dxfId="369" priority="279" operator="containsText" text="II">
      <formula>NOT(ISERROR(SEARCH("II",AG47)))</formula>
    </cfRule>
    <cfRule type="containsText" dxfId="368" priority="280" operator="containsText" text="I">
      <formula>NOT(ISERROR(SEARCH("I",AG47)))</formula>
    </cfRule>
  </conditionalFormatting>
  <conditionalFormatting sqref="U48">
    <cfRule type="containsText" dxfId="367" priority="273" operator="containsText" text="IV">
      <formula>NOT(ISERROR(SEARCH("IV",U48)))</formula>
    </cfRule>
    <cfRule type="containsText" dxfId="366" priority="274" operator="containsText" text="III">
      <formula>NOT(ISERROR(SEARCH("III",U48)))</formula>
    </cfRule>
    <cfRule type="containsText" dxfId="365" priority="275" operator="containsText" text="II">
      <formula>NOT(ISERROR(SEARCH("II",U48)))</formula>
    </cfRule>
    <cfRule type="containsText" dxfId="364" priority="276" operator="containsText" text="I">
      <formula>NOT(ISERROR(SEARCH("I",U48)))</formula>
    </cfRule>
  </conditionalFormatting>
  <conditionalFormatting sqref="S50">
    <cfRule type="containsText" dxfId="363" priority="269" operator="containsText" text="IV">
      <formula>NOT(ISERROR(SEARCH("IV",S50)))</formula>
    </cfRule>
    <cfRule type="containsText" dxfId="362" priority="270" operator="containsText" text="III">
      <formula>NOT(ISERROR(SEARCH("III",S50)))</formula>
    </cfRule>
    <cfRule type="containsText" dxfId="361" priority="271" operator="containsText" text="II">
      <formula>NOT(ISERROR(SEARCH("II",S50)))</formula>
    </cfRule>
    <cfRule type="containsText" dxfId="360" priority="272" operator="containsText" text="I">
      <formula>NOT(ISERROR(SEARCH("I",S50)))</formula>
    </cfRule>
  </conditionalFormatting>
  <conditionalFormatting sqref="AG36">
    <cfRule type="containsText" dxfId="359" priority="321" operator="containsText" text="IV">
      <formula>NOT(ISERROR(SEARCH("IV",AG36)))</formula>
    </cfRule>
    <cfRule type="containsText" dxfId="358" priority="322" operator="containsText" text="III">
      <formula>NOT(ISERROR(SEARCH("III",AG36)))</formula>
    </cfRule>
    <cfRule type="containsText" dxfId="357" priority="323" operator="containsText" text="II">
      <formula>NOT(ISERROR(SEARCH("II",AG36)))</formula>
    </cfRule>
    <cfRule type="containsText" dxfId="356" priority="324" operator="containsText" text="I">
      <formula>NOT(ISERROR(SEARCH("I",AG36)))</formula>
    </cfRule>
  </conditionalFormatting>
  <conditionalFormatting sqref="S48">
    <cfRule type="containsText" dxfId="355" priority="249" operator="containsText" text="IV">
      <formula>NOT(ISERROR(SEARCH("IV",S48)))</formula>
    </cfRule>
    <cfRule type="containsText" dxfId="354" priority="250" operator="containsText" text="III">
      <formula>NOT(ISERROR(SEARCH("III",S48)))</formula>
    </cfRule>
    <cfRule type="containsText" dxfId="353" priority="251" operator="containsText" text="II">
      <formula>NOT(ISERROR(SEARCH("II",S48)))</formula>
    </cfRule>
    <cfRule type="containsText" dxfId="352" priority="252" operator="containsText" text="I">
      <formula>NOT(ISERROR(SEARCH("I",S48)))</formula>
    </cfRule>
  </conditionalFormatting>
  <conditionalFormatting sqref="AG48">
    <cfRule type="containsText" dxfId="351" priority="245" operator="containsText" text="IV">
      <formula>NOT(ISERROR(SEARCH("IV",AG48)))</formula>
    </cfRule>
    <cfRule type="containsText" dxfId="350" priority="246" operator="containsText" text="III">
      <formula>NOT(ISERROR(SEARCH("III",AG48)))</formula>
    </cfRule>
    <cfRule type="containsText" dxfId="349" priority="247" operator="containsText" text="II">
      <formula>NOT(ISERROR(SEARCH("II",AG48)))</formula>
    </cfRule>
    <cfRule type="containsText" dxfId="348" priority="248" operator="containsText" text="I">
      <formula>NOT(ISERROR(SEARCH("I",AG48)))</formula>
    </cfRule>
  </conditionalFormatting>
  <conditionalFormatting sqref="AG53">
    <cfRule type="containsText" dxfId="347" priority="221" operator="containsText" text="IV">
      <formula>NOT(ISERROR(SEARCH("IV",AG53)))</formula>
    </cfRule>
    <cfRule type="containsText" dxfId="346" priority="222" operator="containsText" text="III">
      <formula>NOT(ISERROR(SEARCH("III",AG53)))</formula>
    </cfRule>
    <cfRule type="containsText" dxfId="345" priority="223" operator="containsText" text="II">
      <formula>NOT(ISERROR(SEARCH("II",AG53)))</formula>
    </cfRule>
    <cfRule type="containsText" dxfId="344" priority="224" operator="containsText" text="I">
      <formula>NOT(ISERROR(SEARCH("I",AG53)))</formula>
    </cfRule>
  </conditionalFormatting>
  <conditionalFormatting sqref="AG50">
    <cfRule type="containsText" dxfId="343" priority="265" operator="containsText" text="IV">
      <formula>NOT(ISERROR(SEARCH("IV",AG50)))</formula>
    </cfRule>
    <cfRule type="containsText" dxfId="342" priority="266" operator="containsText" text="III">
      <formula>NOT(ISERROR(SEARCH("III",AG50)))</formula>
    </cfRule>
    <cfRule type="containsText" dxfId="341" priority="267" operator="containsText" text="II">
      <formula>NOT(ISERROR(SEARCH("II",AG50)))</formula>
    </cfRule>
    <cfRule type="containsText" dxfId="340" priority="268" operator="containsText" text="I">
      <formula>NOT(ISERROR(SEARCH("I",AG50)))</formula>
    </cfRule>
  </conditionalFormatting>
  <conditionalFormatting sqref="AG50 S50">
    <cfRule type="containsText" dxfId="339" priority="261" operator="containsText" text="IV">
      <formula>NOT(ISERROR(SEARCH("IV",S50)))</formula>
    </cfRule>
    <cfRule type="containsText" dxfId="338" priority="262" operator="containsText" text="III">
      <formula>NOT(ISERROR(SEARCH("III",S50)))</formula>
    </cfRule>
    <cfRule type="containsText" dxfId="337" priority="263" operator="containsText" text="II">
      <formula>NOT(ISERROR(SEARCH("II",S50)))</formula>
    </cfRule>
    <cfRule type="containsText" dxfId="336" priority="264" operator="containsText" text="I">
      <formula>NOT(ISERROR(SEARCH("I",S50)))</formula>
    </cfRule>
  </conditionalFormatting>
  <conditionalFormatting sqref="S31">
    <cfRule type="containsText" dxfId="335" priority="185" operator="containsText" text="IV">
      <formula>NOT(ISERROR(SEARCH("IV",S31)))</formula>
    </cfRule>
    <cfRule type="containsText" dxfId="334" priority="186" operator="containsText" text="III">
      <formula>NOT(ISERROR(SEARCH("III",S31)))</formula>
    </cfRule>
    <cfRule type="containsText" dxfId="333" priority="187" operator="containsText" text="II">
      <formula>NOT(ISERROR(SEARCH("II",S31)))</formula>
    </cfRule>
    <cfRule type="containsText" dxfId="332" priority="188" operator="containsText" text="I">
      <formula>NOT(ISERROR(SEARCH("I",S31)))</formula>
    </cfRule>
  </conditionalFormatting>
  <conditionalFormatting sqref="U38 U40:U43 U45">
    <cfRule type="containsText" dxfId="331" priority="241" operator="containsText" text="IV">
      <formula>NOT(ISERROR(SEARCH("IV",U38)))</formula>
    </cfRule>
    <cfRule type="containsText" dxfId="330" priority="242" operator="containsText" text="III">
      <formula>NOT(ISERROR(SEARCH("III",U38)))</formula>
    </cfRule>
    <cfRule type="containsText" dxfId="329" priority="243" operator="containsText" text="II">
      <formula>NOT(ISERROR(SEARCH("II",U38)))</formula>
    </cfRule>
    <cfRule type="containsText" dxfId="328" priority="244" operator="containsText" text="I">
      <formula>NOT(ISERROR(SEARCH("I",U38)))</formula>
    </cfRule>
  </conditionalFormatting>
  <conditionalFormatting sqref="S38 S40:S41 S43 S45">
    <cfRule type="containsText" dxfId="327" priority="237" operator="containsText" text="IV">
      <formula>NOT(ISERROR(SEARCH("IV",S38)))</formula>
    </cfRule>
    <cfRule type="containsText" dxfId="326" priority="238" operator="containsText" text="III">
      <formula>NOT(ISERROR(SEARCH("III",S38)))</formula>
    </cfRule>
    <cfRule type="containsText" dxfId="325" priority="239" operator="containsText" text="II">
      <formula>NOT(ISERROR(SEARCH("II",S38)))</formula>
    </cfRule>
    <cfRule type="containsText" dxfId="324" priority="240" operator="containsText" text="I">
      <formula>NOT(ISERROR(SEARCH("I",S38)))</formula>
    </cfRule>
  </conditionalFormatting>
  <conditionalFormatting sqref="AG38 AG45">
    <cfRule type="containsText" dxfId="323" priority="233" operator="containsText" text="IV">
      <formula>NOT(ISERROR(SEARCH("IV",AG38)))</formula>
    </cfRule>
    <cfRule type="containsText" dxfId="322" priority="234" operator="containsText" text="III">
      <formula>NOT(ISERROR(SEARCH("III",AG38)))</formula>
    </cfRule>
    <cfRule type="containsText" dxfId="321" priority="235" operator="containsText" text="II">
      <formula>NOT(ISERROR(SEARCH("II",AG38)))</formula>
    </cfRule>
    <cfRule type="containsText" dxfId="320" priority="236" operator="containsText" text="I">
      <formula>NOT(ISERROR(SEARCH("I",AG38)))</formula>
    </cfRule>
  </conditionalFormatting>
  <conditionalFormatting sqref="AG12:AG15 S12:S15">
    <cfRule type="containsText" dxfId="319" priority="213" operator="containsText" text="IV">
      <formula>NOT(ISERROR(SEARCH("IV",S12)))</formula>
    </cfRule>
    <cfRule type="containsText" dxfId="318" priority="214" operator="containsText" text="III">
      <formula>NOT(ISERROR(SEARCH("III",S12)))</formula>
    </cfRule>
    <cfRule type="containsText" dxfId="317" priority="215" operator="containsText" text="II">
      <formula>NOT(ISERROR(SEARCH("II",S12)))</formula>
    </cfRule>
    <cfRule type="containsText" dxfId="316" priority="216" operator="containsText" text="I">
      <formula>NOT(ISERROR(SEARCH("I",S12)))</formula>
    </cfRule>
  </conditionalFormatting>
  <conditionalFormatting sqref="U53">
    <cfRule type="containsText" dxfId="315" priority="217" operator="containsText" text="IV">
      <formula>NOT(ISERROR(SEARCH("IV",U53)))</formula>
    </cfRule>
    <cfRule type="containsText" dxfId="314" priority="218" operator="containsText" text="III">
      <formula>NOT(ISERROR(SEARCH("III",U53)))</formula>
    </cfRule>
    <cfRule type="containsText" dxfId="313" priority="219" operator="containsText" text="II">
      <formula>NOT(ISERROR(SEARCH("II",U53)))</formula>
    </cfRule>
    <cfRule type="containsText" dxfId="312" priority="220" operator="containsText" text="I">
      <formula>NOT(ISERROR(SEARCH("I",U53)))</formula>
    </cfRule>
  </conditionalFormatting>
  <conditionalFormatting sqref="S53">
    <cfRule type="containsText" dxfId="311" priority="225" operator="containsText" text="IV">
      <formula>NOT(ISERROR(SEARCH("IV",S53)))</formula>
    </cfRule>
    <cfRule type="containsText" dxfId="310" priority="226" operator="containsText" text="III">
      <formula>NOT(ISERROR(SEARCH("III",S53)))</formula>
    </cfRule>
    <cfRule type="containsText" dxfId="309" priority="227" operator="containsText" text="II">
      <formula>NOT(ISERROR(SEARCH("II",S53)))</formula>
    </cfRule>
    <cfRule type="containsText" dxfId="308" priority="228" operator="containsText" text="I">
      <formula>NOT(ISERROR(SEARCH("I",S53)))</formula>
    </cfRule>
  </conditionalFormatting>
  <conditionalFormatting sqref="S55 AG55">
    <cfRule type="containsText" dxfId="307" priority="229" operator="containsText" text="IV">
      <formula>NOT(ISERROR(SEARCH("IV",S55)))</formula>
    </cfRule>
    <cfRule type="containsText" dxfId="306" priority="230" operator="containsText" text="III">
      <formula>NOT(ISERROR(SEARCH("III",S55)))</formula>
    </cfRule>
    <cfRule type="containsText" dxfId="305" priority="231" operator="containsText" text="II">
      <formula>NOT(ISERROR(SEARCH("II",S55)))</formula>
    </cfRule>
    <cfRule type="containsText" dxfId="304" priority="232" operator="containsText" text="I">
      <formula>NOT(ISERROR(SEARCH("I",S55)))</formula>
    </cfRule>
  </conditionalFormatting>
  <conditionalFormatting sqref="AG17">
    <cfRule type="containsText" dxfId="303" priority="205" operator="containsText" text="IV">
      <formula>NOT(ISERROR(SEARCH("IV",AG17)))</formula>
    </cfRule>
    <cfRule type="containsText" dxfId="302" priority="206" operator="containsText" text="III">
      <formula>NOT(ISERROR(SEARCH("III",AG17)))</formula>
    </cfRule>
    <cfRule type="containsText" dxfId="301" priority="207" operator="containsText" text="II">
      <formula>NOT(ISERROR(SEARCH("II",AG17)))</formula>
    </cfRule>
    <cfRule type="containsText" dxfId="300" priority="208" operator="containsText" text="I">
      <formula>NOT(ISERROR(SEARCH("I",AG17)))</formula>
    </cfRule>
  </conditionalFormatting>
  <conditionalFormatting sqref="S17">
    <cfRule type="containsText" dxfId="299" priority="209" operator="containsText" text="IV">
      <formula>NOT(ISERROR(SEARCH("IV",S17)))</formula>
    </cfRule>
    <cfRule type="containsText" dxfId="298" priority="210" operator="containsText" text="III">
      <formula>NOT(ISERROR(SEARCH("III",S17)))</formula>
    </cfRule>
    <cfRule type="containsText" dxfId="297" priority="211" operator="containsText" text="II">
      <formula>NOT(ISERROR(SEARCH("II",S17)))</formula>
    </cfRule>
    <cfRule type="containsText" dxfId="296" priority="212" operator="containsText" text="I">
      <formula>NOT(ISERROR(SEARCH("I",S17)))</formula>
    </cfRule>
  </conditionalFormatting>
  <conditionalFormatting sqref="AG18:AG21 S18:S21">
    <cfRule type="containsText" dxfId="295" priority="201" operator="containsText" text="IV">
      <formula>NOT(ISERROR(SEARCH("IV",S18)))</formula>
    </cfRule>
    <cfRule type="containsText" dxfId="294" priority="202" operator="containsText" text="III">
      <formula>NOT(ISERROR(SEARCH("III",S18)))</formula>
    </cfRule>
    <cfRule type="containsText" dxfId="293" priority="203" operator="containsText" text="II">
      <formula>NOT(ISERROR(SEARCH("II",S18)))</formula>
    </cfRule>
    <cfRule type="containsText" dxfId="292" priority="204" operator="containsText" text="I">
      <formula>NOT(ISERROR(SEARCH("I",S18)))</formula>
    </cfRule>
  </conditionalFormatting>
  <conditionalFormatting sqref="AG23:AG26 S23:S26">
    <cfRule type="containsText" dxfId="291" priority="197" operator="containsText" text="IV">
      <formula>NOT(ISERROR(SEARCH("IV",S23)))</formula>
    </cfRule>
    <cfRule type="containsText" dxfId="290" priority="198" operator="containsText" text="III">
      <formula>NOT(ISERROR(SEARCH("III",S23)))</formula>
    </cfRule>
    <cfRule type="containsText" dxfId="289" priority="199" operator="containsText" text="II">
      <formula>NOT(ISERROR(SEARCH("II",S23)))</formula>
    </cfRule>
    <cfRule type="containsText" dxfId="288" priority="200" operator="containsText" text="I">
      <formula>NOT(ISERROR(SEARCH("I",S23)))</formula>
    </cfRule>
  </conditionalFormatting>
  <conditionalFormatting sqref="AG31:AG32">
    <cfRule type="containsText" dxfId="287" priority="181" operator="containsText" text="IV">
      <formula>NOT(ISERROR(SEARCH("IV",AG31)))</formula>
    </cfRule>
    <cfRule type="containsText" dxfId="286" priority="182" operator="containsText" text="III">
      <formula>NOT(ISERROR(SEARCH("III",AG31)))</formula>
    </cfRule>
    <cfRule type="containsText" dxfId="285" priority="183" operator="containsText" text="II">
      <formula>NOT(ISERROR(SEARCH("II",AG31)))</formula>
    </cfRule>
    <cfRule type="containsText" dxfId="284" priority="184" operator="containsText" text="I">
      <formula>NOT(ISERROR(SEARCH("I",AG31)))</formula>
    </cfRule>
  </conditionalFormatting>
  <conditionalFormatting sqref="AG16 S16">
    <cfRule type="containsText" dxfId="283" priority="169" operator="containsText" text="IV">
      <formula>NOT(ISERROR(SEARCH("IV",S16)))</formula>
    </cfRule>
    <cfRule type="containsText" dxfId="282" priority="170" operator="containsText" text="III">
      <formula>NOT(ISERROR(SEARCH("III",S16)))</formula>
    </cfRule>
    <cfRule type="containsText" dxfId="281" priority="171" operator="containsText" text="II">
      <formula>NOT(ISERROR(SEARCH("II",S16)))</formula>
    </cfRule>
    <cfRule type="containsText" dxfId="280" priority="172" operator="containsText" text="I">
      <formula>NOT(ISERROR(SEARCH("I",S16)))</formula>
    </cfRule>
  </conditionalFormatting>
  <conditionalFormatting sqref="AG22 S22">
    <cfRule type="containsText" dxfId="279" priority="165" operator="containsText" text="IV">
      <formula>NOT(ISERROR(SEARCH("IV",S22)))</formula>
    </cfRule>
    <cfRule type="containsText" dxfId="278" priority="166" operator="containsText" text="III">
      <formula>NOT(ISERROR(SEARCH("III",S22)))</formula>
    </cfRule>
    <cfRule type="containsText" dxfId="277" priority="167" operator="containsText" text="II">
      <formula>NOT(ISERROR(SEARCH("II",S22)))</formula>
    </cfRule>
    <cfRule type="containsText" dxfId="276" priority="168" operator="containsText" text="I">
      <formula>NOT(ISERROR(SEARCH("I",S22)))</formula>
    </cfRule>
  </conditionalFormatting>
  <conditionalFormatting sqref="S37">
    <cfRule type="containsText" dxfId="275" priority="161" operator="containsText" text="IV">
      <formula>NOT(ISERROR(SEARCH("IV",S37)))</formula>
    </cfRule>
    <cfRule type="containsText" dxfId="274" priority="162" operator="containsText" text="III">
      <formula>NOT(ISERROR(SEARCH("III",S37)))</formula>
    </cfRule>
    <cfRule type="containsText" dxfId="273" priority="163" operator="containsText" text="II">
      <formula>NOT(ISERROR(SEARCH("II",S37)))</formula>
    </cfRule>
    <cfRule type="containsText" dxfId="272" priority="164" operator="containsText" text="I">
      <formula>NOT(ISERROR(SEARCH("I",S37)))</formula>
    </cfRule>
  </conditionalFormatting>
  <conditionalFormatting sqref="AG37">
    <cfRule type="containsText" dxfId="271" priority="157" operator="containsText" text="IV">
      <formula>NOT(ISERROR(SEARCH("IV",AG37)))</formula>
    </cfRule>
    <cfRule type="containsText" dxfId="270" priority="158" operator="containsText" text="III">
      <formula>NOT(ISERROR(SEARCH("III",AG37)))</formula>
    </cfRule>
    <cfRule type="containsText" dxfId="269" priority="159" operator="containsText" text="II">
      <formula>NOT(ISERROR(SEARCH("II",AG37)))</formula>
    </cfRule>
    <cfRule type="containsText" dxfId="268" priority="160" operator="containsText" text="I">
      <formula>NOT(ISERROR(SEARCH("I",AG37)))</formula>
    </cfRule>
  </conditionalFormatting>
  <conditionalFormatting sqref="U59">
    <cfRule type="containsText" dxfId="267" priority="97" operator="containsText" text="IV">
      <formula>NOT(ISERROR(SEARCH("IV",U59)))</formula>
    </cfRule>
    <cfRule type="containsText" dxfId="266" priority="98" operator="containsText" text="III">
      <formula>NOT(ISERROR(SEARCH("III",U59)))</formula>
    </cfRule>
    <cfRule type="containsText" dxfId="265" priority="99" operator="containsText" text="II">
      <formula>NOT(ISERROR(SEARCH("II",U59)))</formula>
    </cfRule>
    <cfRule type="containsText" dxfId="264" priority="100" operator="containsText" text="I">
      <formula>NOT(ISERROR(SEARCH("I",U59)))</formula>
    </cfRule>
  </conditionalFormatting>
  <conditionalFormatting sqref="S57">
    <cfRule type="containsText" dxfId="263" priority="149" operator="containsText" text="IV">
      <formula>NOT(ISERROR(SEARCH("IV",S57)))</formula>
    </cfRule>
    <cfRule type="containsText" dxfId="262" priority="150" operator="containsText" text="III">
      <formula>NOT(ISERROR(SEARCH("III",S57)))</formula>
    </cfRule>
    <cfRule type="containsText" dxfId="261" priority="151" operator="containsText" text="II">
      <formula>NOT(ISERROR(SEARCH("II",S57)))</formula>
    </cfRule>
    <cfRule type="containsText" dxfId="260" priority="152" operator="containsText" text="I">
      <formula>NOT(ISERROR(SEARCH("I",S57)))</formula>
    </cfRule>
  </conditionalFormatting>
  <conditionalFormatting sqref="AG57">
    <cfRule type="containsText" dxfId="259" priority="141" operator="containsText" text="IV">
      <formula>NOT(ISERROR(SEARCH("IV",AG57)))</formula>
    </cfRule>
    <cfRule type="containsText" dxfId="258" priority="142" operator="containsText" text="III">
      <formula>NOT(ISERROR(SEARCH("III",AG57)))</formula>
    </cfRule>
    <cfRule type="containsText" dxfId="257" priority="143" operator="containsText" text="II">
      <formula>NOT(ISERROR(SEARCH("II",AG57)))</formula>
    </cfRule>
    <cfRule type="containsText" dxfId="256" priority="144" operator="containsText" text="I">
      <formula>NOT(ISERROR(SEARCH("I",AG57)))</formula>
    </cfRule>
  </conditionalFormatting>
  <conditionalFormatting sqref="U57">
    <cfRule type="containsText" dxfId="255" priority="137" operator="containsText" text="IV">
      <formula>NOT(ISERROR(SEARCH("IV",U57)))</formula>
    </cfRule>
    <cfRule type="containsText" dxfId="254" priority="138" operator="containsText" text="III">
      <formula>NOT(ISERROR(SEARCH("III",U57)))</formula>
    </cfRule>
    <cfRule type="containsText" dxfId="253" priority="139" operator="containsText" text="II">
      <formula>NOT(ISERROR(SEARCH("II",U57)))</formula>
    </cfRule>
    <cfRule type="containsText" dxfId="252" priority="140" operator="containsText" text="I">
      <formula>NOT(ISERROR(SEARCH("I",U57)))</formula>
    </cfRule>
  </conditionalFormatting>
  <conditionalFormatting sqref="S57">
    <cfRule type="containsText" dxfId="251" priority="145" operator="containsText" text="IV">
      <formula>NOT(ISERROR(SEARCH("IV",S57)))</formula>
    </cfRule>
    <cfRule type="containsText" dxfId="250" priority="146" operator="containsText" text="III">
      <formula>NOT(ISERROR(SEARCH("III",S57)))</formula>
    </cfRule>
    <cfRule type="containsText" dxfId="249" priority="147" operator="containsText" text="II">
      <formula>NOT(ISERROR(SEARCH("II",S57)))</formula>
    </cfRule>
    <cfRule type="containsText" dxfId="248" priority="148" operator="containsText" text="I">
      <formula>NOT(ISERROR(SEARCH("I",S57)))</formula>
    </cfRule>
  </conditionalFormatting>
  <conditionalFormatting sqref="S59">
    <cfRule type="containsText" dxfId="247" priority="109" operator="containsText" text="IV">
      <formula>NOT(ISERROR(SEARCH("IV",S59)))</formula>
    </cfRule>
    <cfRule type="containsText" dxfId="246" priority="110" operator="containsText" text="III">
      <formula>NOT(ISERROR(SEARCH("III",S59)))</formula>
    </cfRule>
    <cfRule type="containsText" dxfId="245" priority="111" operator="containsText" text="II">
      <formula>NOT(ISERROR(SEARCH("II",S59)))</formula>
    </cfRule>
    <cfRule type="containsText" dxfId="244" priority="112" operator="containsText" text="I">
      <formula>NOT(ISERROR(SEARCH("I",S59)))</formula>
    </cfRule>
  </conditionalFormatting>
  <conditionalFormatting sqref="AG59">
    <cfRule type="containsText" dxfId="243" priority="101" operator="containsText" text="IV">
      <formula>NOT(ISERROR(SEARCH("IV",AG59)))</formula>
    </cfRule>
    <cfRule type="containsText" dxfId="242" priority="102" operator="containsText" text="III">
      <formula>NOT(ISERROR(SEARCH("III",AG59)))</formula>
    </cfRule>
    <cfRule type="containsText" dxfId="241" priority="103" operator="containsText" text="II">
      <formula>NOT(ISERROR(SEARCH("II",AG59)))</formula>
    </cfRule>
    <cfRule type="containsText" dxfId="240" priority="104" operator="containsText" text="I">
      <formula>NOT(ISERROR(SEARCH("I",AG59)))</formula>
    </cfRule>
  </conditionalFormatting>
  <conditionalFormatting sqref="S59">
    <cfRule type="containsText" dxfId="239" priority="105" operator="containsText" text="IV">
      <formula>NOT(ISERROR(SEARCH("IV",S59)))</formula>
    </cfRule>
    <cfRule type="containsText" dxfId="238" priority="106" operator="containsText" text="III">
      <formula>NOT(ISERROR(SEARCH("III",S59)))</formula>
    </cfRule>
    <cfRule type="containsText" dxfId="237" priority="107" operator="containsText" text="II">
      <formula>NOT(ISERROR(SEARCH("II",S59)))</formula>
    </cfRule>
    <cfRule type="containsText" dxfId="236" priority="108" operator="containsText" text="I">
      <formula>NOT(ISERROR(SEARCH("I",S59)))</formula>
    </cfRule>
  </conditionalFormatting>
  <conditionalFormatting sqref="AG58">
    <cfRule type="containsText" dxfId="235" priority="81" operator="containsText" text="IV">
      <formula>NOT(ISERROR(SEARCH("IV",AG58)))</formula>
    </cfRule>
    <cfRule type="containsText" dxfId="234" priority="82" operator="containsText" text="III">
      <formula>NOT(ISERROR(SEARCH("III",AG58)))</formula>
    </cfRule>
    <cfRule type="containsText" dxfId="233" priority="83" operator="containsText" text="II">
      <formula>NOT(ISERROR(SEARCH("II",AG58)))</formula>
    </cfRule>
    <cfRule type="containsText" dxfId="232" priority="84" operator="containsText" text="I">
      <formula>NOT(ISERROR(SEARCH("I",AG58)))</formula>
    </cfRule>
  </conditionalFormatting>
  <conditionalFormatting sqref="S58">
    <cfRule type="containsText" dxfId="231" priority="85" operator="containsText" text="IV">
      <formula>NOT(ISERROR(SEARCH("IV",S58)))</formula>
    </cfRule>
    <cfRule type="containsText" dxfId="230" priority="86" operator="containsText" text="III">
      <formula>NOT(ISERROR(SEARCH("III",S58)))</formula>
    </cfRule>
    <cfRule type="containsText" dxfId="229" priority="87" operator="containsText" text="II">
      <formula>NOT(ISERROR(SEARCH("II",S58)))</formula>
    </cfRule>
    <cfRule type="containsText" dxfId="228" priority="88" operator="containsText" text="I">
      <formula>NOT(ISERROR(SEARCH("I",S58)))</formula>
    </cfRule>
  </conditionalFormatting>
  <conditionalFormatting sqref="S60">
    <cfRule type="containsText" dxfId="227" priority="77" operator="containsText" text="IV">
      <formula>NOT(ISERROR(SEARCH("IV",S60)))</formula>
    </cfRule>
    <cfRule type="containsText" dxfId="226" priority="78" operator="containsText" text="III">
      <formula>NOT(ISERROR(SEARCH("III",S60)))</formula>
    </cfRule>
    <cfRule type="containsText" dxfId="225" priority="79" operator="containsText" text="II">
      <formula>NOT(ISERROR(SEARCH("II",S60)))</formula>
    </cfRule>
    <cfRule type="containsText" dxfId="224" priority="80" operator="containsText" text="I">
      <formula>NOT(ISERROR(SEARCH("I",S60)))</formula>
    </cfRule>
  </conditionalFormatting>
  <conditionalFormatting sqref="AG60">
    <cfRule type="containsText" dxfId="223" priority="73" operator="containsText" text="IV">
      <formula>NOT(ISERROR(SEARCH("IV",AG60)))</formula>
    </cfRule>
    <cfRule type="containsText" dxfId="222" priority="74" operator="containsText" text="III">
      <formula>NOT(ISERROR(SEARCH("III",AG60)))</formula>
    </cfRule>
    <cfRule type="containsText" dxfId="221" priority="75" operator="containsText" text="II">
      <formula>NOT(ISERROR(SEARCH("II",AG60)))</formula>
    </cfRule>
    <cfRule type="containsText" dxfId="220" priority="76" operator="containsText" text="I">
      <formula>NOT(ISERROR(SEARCH("I",AG60)))</formula>
    </cfRule>
  </conditionalFormatting>
  <conditionalFormatting sqref="S30">
    <cfRule type="containsText" dxfId="219" priority="69" operator="containsText" text="IV">
      <formula>NOT(ISERROR(SEARCH("IV",S30)))</formula>
    </cfRule>
    <cfRule type="containsText" dxfId="218" priority="70" operator="containsText" text="III">
      <formula>NOT(ISERROR(SEARCH("III",S30)))</formula>
    </cfRule>
    <cfRule type="containsText" dxfId="217" priority="71" operator="containsText" text="II">
      <formula>NOT(ISERROR(SEARCH("II",S30)))</formula>
    </cfRule>
    <cfRule type="containsText" dxfId="216" priority="72" operator="containsText" text="I">
      <formula>NOT(ISERROR(SEARCH("I",S30)))</formula>
    </cfRule>
  </conditionalFormatting>
  <conditionalFormatting sqref="AG30">
    <cfRule type="containsText" dxfId="215" priority="65" operator="containsText" text="IV">
      <formula>NOT(ISERROR(SEARCH("IV",AG30)))</formula>
    </cfRule>
    <cfRule type="containsText" dxfId="214" priority="66" operator="containsText" text="III">
      <formula>NOT(ISERROR(SEARCH("III",AG30)))</formula>
    </cfRule>
    <cfRule type="containsText" dxfId="213" priority="67" operator="containsText" text="II">
      <formula>NOT(ISERROR(SEARCH("II",AG30)))</formula>
    </cfRule>
    <cfRule type="containsText" dxfId="212" priority="68" operator="containsText" text="I">
      <formula>NOT(ISERROR(SEARCH("I",AG30)))</formula>
    </cfRule>
  </conditionalFormatting>
  <conditionalFormatting sqref="S10">
    <cfRule type="containsText" dxfId="211" priority="61" operator="containsText" text="IV">
      <formula>NOT(ISERROR(SEARCH("IV",S10)))</formula>
    </cfRule>
    <cfRule type="containsText" dxfId="210" priority="62" operator="containsText" text="III">
      <formula>NOT(ISERROR(SEARCH("III",S10)))</formula>
    </cfRule>
    <cfRule type="containsText" dxfId="209" priority="63" operator="containsText" text="II">
      <formula>NOT(ISERROR(SEARCH("II",S10)))</formula>
    </cfRule>
    <cfRule type="containsText" dxfId="208" priority="64" operator="containsText" text="I">
      <formula>NOT(ISERROR(SEARCH("I",S10)))</formula>
    </cfRule>
  </conditionalFormatting>
  <conditionalFormatting sqref="AG39:AG43">
    <cfRule type="containsText" dxfId="207" priority="53" operator="containsText" text="IV">
      <formula>NOT(ISERROR(SEARCH("IV",AG39)))</formula>
    </cfRule>
    <cfRule type="containsText" dxfId="206" priority="54" operator="containsText" text="III">
      <formula>NOT(ISERROR(SEARCH("III",AG39)))</formula>
    </cfRule>
    <cfRule type="containsText" dxfId="205" priority="55" operator="containsText" text="II">
      <formula>NOT(ISERROR(SEARCH("II",AG39)))</formula>
    </cfRule>
    <cfRule type="containsText" dxfId="204" priority="56" operator="containsText" text="I">
      <formula>NOT(ISERROR(SEARCH("I",AG39)))</formula>
    </cfRule>
  </conditionalFormatting>
  <conditionalFormatting sqref="S39">
    <cfRule type="containsText" dxfId="203" priority="49" operator="containsText" text="IV">
      <formula>NOT(ISERROR(SEARCH("IV",S39)))</formula>
    </cfRule>
    <cfRule type="containsText" dxfId="202" priority="50" operator="containsText" text="III">
      <formula>NOT(ISERROR(SEARCH("III",S39)))</formula>
    </cfRule>
    <cfRule type="containsText" dxfId="201" priority="51" operator="containsText" text="II">
      <formula>NOT(ISERROR(SEARCH("II",S39)))</formula>
    </cfRule>
    <cfRule type="containsText" dxfId="200" priority="52" operator="containsText" text="I">
      <formula>NOT(ISERROR(SEARCH("I",S39)))</formula>
    </cfRule>
  </conditionalFormatting>
  <conditionalFormatting sqref="S32">
    <cfRule type="containsText" dxfId="199" priority="45" operator="containsText" text="IV">
      <formula>NOT(ISERROR(SEARCH("IV",S32)))</formula>
    </cfRule>
    <cfRule type="containsText" dxfId="198" priority="46" operator="containsText" text="III">
      <formula>NOT(ISERROR(SEARCH("III",S32)))</formula>
    </cfRule>
    <cfRule type="containsText" dxfId="197" priority="47" operator="containsText" text="II">
      <formula>NOT(ISERROR(SEARCH("II",S32)))</formula>
    </cfRule>
    <cfRule type="containsText" dxfId="196" priority="48" operator="containsText" text="I">
      <formula>NOT(ISERROR(SEARCH("I",S32)))</formula>
    </cfRule>
  </conditionalFormatting>
  <conditionalFormatting sqref="S42">
    <cfRule type="containsText" dxfId="195" priority="41" operator="containsText" text="IV">
      <formula>NOT(ISERROR(SEARCH("IV",S42)))</formula>
    </cfRule>
    <cfRule type="containsText" dxfId="194" priority="42" operator="containsText" text="III">
      <formula>NOT(ISERROR(SEARCH("III",S42)))</formula>
    </cfRule>
    <cfRule type="containsText" dxfId="193" priority="43" operator="containsText" text="II">
      <formula>NOT(ISERROR(SEARCH("II",S42)))</formula>
    </cfRule>
    <cfRule type="containsText" dxfId="192" priority="44" operator="containsText" text="I">
      <formula>NOT(ISERROR(SEARCH("I",S42)))</formula>
    </cfRule>
  </conditionalFormatting>
  <conditionalFormatting sqref="AG27 S27">
    <cfRule type="containsText" dxfId="191" priority="37" operator="containsText" text="IV">
      <formula>NOT(ISERROR(SEARCH("IV",S27)))</formula>
    </cfRule>
    <cfRule type="containsText" dxfId="190" priority="38" operator="containsText" text="III">
      <formula>NOT(ISERROR(SEARCH("III",S27)))</formula>
    </cfRule>
    <cfRule type="containsText" dxfId="189" priority="39" operator="containsText" text="II">
      <formula>NOT(ISERROR(SEARCH("II",S27)))</formula>
    </cfRule>
    <cfRule type="containsText" dxfId="188" priority="40" operator="containsText" text="I">
      <formula>NOT(ISERROR(SEARCH("I",S27)))</formula>
    </cfRule>
  </conditionalFormatting>
  <conditionalFormatting sqref="AG33">
    <cfRule type="containsText" dxfId="187" priority="29" operator="containsText" text="IV">
      <formula>NOT(ISERROR(SEARCH("IV",AG33)))</formula>
    </cfRule>
    <cfRule type="containsText" dxfId="186" priority="30" operator="containsText" text="III">
      <formula>NOT(ISERROR(SEARCH("III",AG33)))</formula>
    </cfRule>
    <cfRule type="containsText" dxfId="185" priority="31" operator="containsText" text="II">
      <formula>NOT(ISERROR(SEARCH("II",AG33)))</formula>
    </cfRule>
    <cfRule type="containsText" dxfId="184" priority="32" operator="containsText" text="I">
      <formula>NOT(ISERROR(SEARCH("I",AG33)))</formula>
    </cfRule>
  </conditionalFormatting>
  <conditionalFormatting sqref="S33">
    <cfRule type="containsText" dxfId="183" priority="33" operator="containsText" text="IV">
      <formula>NOT(ISERROR(SEARCH("IV",S33)))</formula>
    </cfRule>
    <cfRule type="containsText" dxfId="182" priority="34" operator="containsText" text="III">
      <formula>NOT(ISERROR(SEARCH("III",S33)))</formula>
    </cfRule>
    <cfRule type="containsText" dxfId="181" priority="35" operator="containsText" text="II">
      <formula>NOT(ISERROR(SEARCH("II",S33)))</formula>
    </cfRule>
    <cfRule type="containsText" dxfId="180" priority="36" operator="containsText" text="I">
      <formula>NOT(ISERROR(SEARCH("I",S33)))</formula>
    </cfRule>
  </conditionalFormatting>
  <conditionalFormatting sqref="AG44 S44">
    <cfRule type="containsText" dxfId="179" priority="5" operator="containsText" text="IV">
      <formula>NOT(ISERROR(SEARCH("IV",S44)))</formula>
    </cfRule>
    <cfRule type="containsText" dxfId="178" priority="6" operator="containsText" text="III">
      <formula>NOT(ISERROR(SEARCH("III",S44)))</formula>
    </cfRule>
    <cfRule type="containsText" dxfId="177" priority="7" operator="containsText" text="II">
      <formula>NOT(ISERROR(SEARCH("II",S44)))</formula>
    </cfRule>
    <cfRule type="containsText" dxfId="176" priority="8" operator="containsText" text="I">
      <formula>NOT(ISERROR(SEARCH("I",S44)))</formula>
    </cfRule>
  </conditionalFormatting>
  <conditionalFormatting sqref="AG34 S34">
    <cfRule type="containsText" dxfId="175" priority="9" operator="containsText" text="IV">
      <formula>NOT(ISERROR(SEARCH("IV",S34)))</formula>
    </cfRule>
    <cfRule type="containsText" dxfId="174" priority="10" operator="containsText" text="III">
      <formula>NOT(ISERROR(SEARCH("III",S34)))</formula>
    </cfRule>
    <cfRule type="containsText" dxfId="173" priority="11" operator="containsText" text="II">
      <formula>NOT(ISERROR(SEARCH("II",S34)))</formula>
    </cfRule>
    <cfRule type="containsText" dxfId="172" priority="12" operator="containsText" text="I">
      <formula>NOT(ISERROR(SEARCH("I",S34)))</formula>
    </cfRule>
  </conditionalFormatting>
  <conditionalFormatting sqref="AG56 S56">
    <cfRule type="containsText" dxfId="171" priority="1" operator="containsText" text="IV">
      <formula>NOT(ISERROR(SEARCH("IV",S56)))</formula>
    </cfRule>
    <cfRule type="containsText" dxfId="170" priority="2" operator="containsText" text="III">
      <formula>NOT(ISERROR(SEARCH("III",S56)))</formula>
    </cfRule>
    <cfRule type="containsText" dxfId="169" priority="3" operator="containsText" text="II">
      <formula>NOT(ISERROR(SEARCH("II",S56)))</formula>
    </cfRule>
    <cfRule type="containsText" dxfId="168" priority="4" operator="containsText" text="I">
      <formula>NOT(ISERROR(SEARCH("I",S56)))</formula>
    </cfRule>
  </conditionalFormatting>
  <dataValidations count="6">
    <dataValidation type="list" allowBlank="1" showInputMessage="1" showErrorMessage="1" sqref="AG37:AG50 AG12:AG29 AG1:AG3 AE61:AE1048576 Q6:Q8 Q1:Q2 AE6:AE8 N33 AG61:AG1048576 Q61:Q1048576 AG6:AG9 AG52:AG53 AG56:AG57 AG34 N61:N1048576 N1:N2 N6:N8 AB6:AB8 AB61:AB1048576 Q54 N51 AG31:AG32 N54 Q51 Q33 AE55" xr:uid="{00000000-0002-0000-0100-000000000000}">
      <formula1>#REF!</formula1>
    </dataValidation>
    <dataValidation type="list" allowBlank="1" showInputMessage="1" showErrorMessage="1" sqref="AB55" xr:uid="{00000000-0002-0000-0100-000001000000}">
      <formula1>$B$26:$B$34</formula1>
    </dataValidation>
    <dataValidation type="list" allowBlank="1" showInputMessage="1" showErrorMessage="1" sqref="AA55" xr:uid="{00000000-0002-0000-0100-000002000000}">
      <formula1>$B$4:$B$6</formula1>
    </dataValidation>
    <dataValidation type="list" allowBlank="1" showInputMessage="1" showErrorMessage="1" sqref="AC6:AC7 AC1:AC2 AC61:AC1048576" xr:uid="{00000000-0002-0000-0100-000003000000}">
      <formula1>$D$4:$D$6</formula1>
    </dataValidation>
    <dataValidation type="list" allowBlank="1" showInputMessage="1" showErrorMessage="1" sqref="M61:M1048576 M6:M7 M1:M2 AA6:AA7 AA61:AA1048576" xr:uid="{00000000-0002-0000-0100-000004000000}">
      <formula1>$D$5:$D$8</formula1>
    </dataValidation>
    <dataValidation type="list" allowBlank="1" showInputMessage="1" showErrorMessage="1" sqref="AA8 M8 M54" xr:uid="{00000000-0002-0000-0100-000005000000}">
      <formula1>$B$4:$B$7</formula1>
    </dataValidation>
  </dataValidations>
  <printOptions horizontalCentered="1"/>
  <pageMargins left="0" right="0" top="0" bottom="0" header="0" footer="0"/>
  <pageSetup paperSize="5" scale="23" fitToHeight="3" orientation="landscape" r:id="rId1"/>
  <rowBreaks count="2" manualBreakCount="2">
    <brk id="29" min="1" max="35" man="1"/>
    <brk id="53" min="1" max="35"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6000000}">
          <x14:formula1>
            <xm:f>CAMBIOS!$B$19:$B$22</xm:f>
          </x14:formula1>
          <xm:sqref>Q52:Q53 Q34:Q50 AE56:AE60 Q9:Q32 AE9:AE54 Q55:Q60</xm:sqref>
        </x14:dataValidation>
        <x14:dataValidation type="list" allowBlank="1" showInputMessage="1" showErrorMessage="1" xr:uid="{00000000-0002-0000-0100-000007000000}">
          <x14:formula1>
            <xm:f>CAMBIOS!$B$12:$B$15</xm:f>
          </x14:formula1>
          <xm:sqref>N52:N53 N34:N50 AB56:AB60 N9:N32 AB9:AB54 N55:N60</xm:sqref>
        </x14:dataValidation>
        <x14:dataValidation type="list" allowBlank="1" showInputMessage="1" showErrorMessage="1" xr:uid="{00000000-0002-0000-0100-000008000000}">
          <x14:formula1>
            <xm:f>CAMBIOS!$B$5:$B$8</xm:f>
          </x14:formula1>
          <xm:sqref>AA9:AA54 AA56:AA60 M9:M53 M55:M60</xm:sqref>
        </x14:dataValidation>
        <x14:dataValidation type="list" allowBlank="1" showInputMessage="1" showErrorMessage="1" xr:uid="{00000000-0002-0000-0100-000009000000}">
          <x14:formula1>
            <xm:f>CAMBIOS!$D$5:$D$58</xm:f>
          </x14:formula1>
          <xm:sqref>G9:G60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C2:AI24"/>
  <sheetViews>
    <sheetView view="pageBreakPreview" topLeftCell="F2" zoomScale="90" zoomScaleNormal="85" zoomScaleSheetLayoutView="90" zoomScalePageLayoutView="80" workbookViewId="0">
      <selection activeCell="F2" sqref="F2:AH4"/>
    </sheetView>
  </sheetViews>
  <sheetFormatPr baseColWidth="10" defaultColWidth="10.85546875" defaultRowHeight="16.5" x14ac:dyDescent="0.25"/>
  <cols>
    <col min="1" max="1" width="10.85546875" style="40"/>
    <col min="2" max="2" width="2.140625" style="40" customWidth="1"/>
    <col min="3" max="5" width="7.7109375" style="40" customWidth="1"/>
    <col min="6" max="6" width="9" style="40" customWidth="1"/>
    <col min="7" max="7" width="21" style="50" customWidth="1"/>
    <col min="8" max="8" width="31" style="40" customWidth="1"/>
    <col min="9" max="9" width="29.5703125" style="40" customWidth="1"/>
    <col min="10" max="12" width="16.85546875" style="40" customWidth="1"/>
    <col min="13" max="18" width="10.85546875" style="40"/>
    <col min="19" max="19" width="9" style="40" customWidth="1"/>
    <col min="20" max="20" width="12.5703125" style="40" customWidth="1"/>
    <col min="21" max="21" width="13" style="40" customWidth="1"/>
    <col min="22" max="23" width="9.5703125" style="40" customWidth="1"/>
    <col min="24" max="24" width="21.140625" style="40" customWidth="1"/>
    <col min="25" max="25" width="46.140625" style="40" customWidth="1"/>
    <col min="26" max="26" width="10" style="40" customWidth="1"/>
    <col min="27" max="29" width="9.7109375" style="40" customWidth="1"/>
    <col min="30" max="34" width="10.85546875" style="40"/>
    <col min="35" max="35" width="26.85546875" style="40" customWidth="1"/>
    <col min="36" max="36" width="1.7109375" style="40" customWidth="1"/>
    <col min="37" max="16384" width="10.85546875" style="40"/>
  </cols>
  <sheetData>
    <row r="2" spans="3:35" ht="30" customHeight="1" x14ac:dyDescent="0.25">
      <c r="C2" s="173"/>
      <c r="D2" s="173"/>
      <c r="E2" s="173"/>
      <c r="F2" s="181" t="s">
        <v>329</v>
      </c>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2"/>
    </row>
    <row r="3" spans="3:35" ht="30" customHeight="1" x14ac:dyDescent="0.25">
      <c r="C3" s="173"/>
      <c r="D3" s="173"/>
      <c r="E3" s="173"/>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2"/>
    </row>
    <row r="4" spans="3:35" ht="30" customHeight="1" x14ac:dyDescent="0.25">
      <c r="C4" s="173"/>
      <c r="D4" s="173"/>
      <c r="E4" s="173"/>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2"/>
    </row>
    <row r="5" spans="3:35" ht="58.5" customHeight="1" x14ac:dyDescent="0.25">
      <c r="C5" s="150" t="s">
        <v>77</v>
      </c>
      <c r="D5" s="150" t="s">
        <v>21</v>
      </c>
      <c r="E5" s="150" t="s">
        <v>22</v>
      </c>
      <c r="F5" s="150" t="s">
        <v>112</v>
      </c>
      <c r="G5" s="152" t="s">
        <v>23</v>
      </c>
      <c r="H5" s="152"/>
      <c r="I5" s="150" t="s">
        <v>26</v>
      </c>
      <c r="J5" s="152" t="s">
        <v>24</v>
      </c>
      <c r="K5" s="152"/>
      <c r="L5" s="152"/>
      <c r="M5" s="152" t="s">
        <v>25</v>
      </c>
      <c r="N5" s="152"/>
      <c r="O5" s="152"/>
      <c r="P5" s="152"/>
      <c r="Q5" s="152"/>
      <c r="R5" s="152"/>
      <c r="S5" s="152"/>
      <c r="T5" s="150" t="s">
        <v>11</v>
      </c>
      <c r="U5" s="66" t="s">
        <v>13</v>
      </c>
      <c r="V5" s="152" t="s">
        <v>15</v>
      </c>
      <c r="W5" s="152"/>
      <c r="X5" s="152"/>
      <c r="Y5" s="152"/>
      <c r="Z5" s="152"/>
      <c r="AA5" s="152" t="s">
        <v>42</v>
      </c>
      <c r="AB5" s="152"/>
      <c r="AC5" s="152"/>
      <c r="AD5" s="152"/>
      <c r="AE5" s="152"/>
      <c r="AF5" s="152"/>
      <c r="AG5" s="152"/>
      <c r="AH5" s="66" t="s">
        <v>11</v>
      </c>
      <c r="AI5" s="183" t="s">
        <v>43</v>
      </c>
    </row>
    <row r="6" spans="3:35" ht="117" x14ac:dyDescent="0.25">
      <c r="C6" s="150"/>
      <c r="D6" s="150"/>
      <c r="E6" s="150"/>
      <c r="F6" s="150"/>
      <c r="G6" s="81" t="s">
        <v>1</v>
      </c>
      <c r="H6" s="66" t="s">
        <v>0</v>
      </c>
      <c r="I6" s="150"/>
      <c r="J6" s="82" t="s">
        <v>2</v>
      </c>
      <c r="K6" s="82" t="s">
        <v>3</v>
      </c>
      <c r="L6" s="82" t="s">
        <v>4</v>
      </c>
      <c r="M6" s="83" t="s">
        <v>5</v>
      </c>
      <c r="N6" s="83" t="s">
        <v>6</v>
      </c>
      <c r="O6" s="82" t="s">
        <v>28</v>
      </c>
      <c r="P6" s="82" t="s">
        <v>7</v>
      </c>
      <c r="Q6" s="82" t="s">
        <v>8</v>
      </c>
      <c r="R6" s="82" t="s">
        <v>9</v>
      </c>
      <c r="S6" s="82" t="s">
        <v>10</v>
      </c>
      <c r="T6" s="150"/>
      <c r="U6" s="84" t="s">
        <v>14</v>
      </c>
      <c r="V6" s="85" t="s">
        <v>16</v>
      </c>
      <c r="W6" s="85" t="s">
        <v>17</v>
      </c>
      <c r="X6" s="85" t="s">
        <v>18</v>
      </c>
      <c r="Y6" s="85" t="s">
        <v>19</v>
      </c>
      <c r="Z6" s="85" t="s">
        <v>20</v>
      </c>
      <c r="AA6" s="83" t="s">
        <v>5</v>
      </c>
      <c r="AB6" s="82" t="s">
        <v>6</v>
      </c>
      <c r="AC6" s="82" t="s">
        <v>28</v>
      </c>
      <c r="AD6" s="82" t="s">
        <v>7</v>
      </c>
      <c r="AE6" s="82" t="s">
        <v>8</v>
      </c>
      <c r="AF6" s="82" t="s">
        <v>9</v>
      </c>
      <c r="AG6" s="82" t="s">
        <v>10</v>
      </c>
      <c r="AH6" s="82" t="s">
        <v>12</v>
      </c>
      <c r="AI6" s="183"/>
    </row>
    <row r="7" spans="3:35" ht="130.5" customHeight="1" x14ac:dyDescent="0.25">
      <c r="C7" s="174" t="s">
        <v>198</v>
      </c>
      <c r="D7" s="174" t="s">
        <v>199</v>
      </c>
      <c r="E7" s="177" t="s">
        <v>207</v>
      </c>
      <c r="F7" s="161" t="s">
        <v>152</v>
      </c>
      <c r="G7" s="14" t="s">
        <v>72</v>
      </c>
      <c r="H7" s="96" t="s">
        <v>185</v>
      </c>
      <c r="I7" s="98" t="s">
        <v>191</v>
      </c>
      <c r="J7" s="96" t="s">
        <v>27</v>
      </c>
      <c r="K7" s="96" t="s">
        <v>27</v>
      </c>
      <c r="L7" s="96" t="s">
        <v>27</v>
      </c>
      <c r="M7" s="86">
        <v>2</v>
      </c>
      <c r="N7" s="86">
        <v>2</v>
      </c>
      <c r="O7" s="14">
        <f t="shared" ref="O7:O10" si="0">M7*N7</f>
        <v>4</v>
      </c>
      <c r="P7" s="31" t="str">
        <f t="shared" ref="P7:P10" si="1">IF(AND(O7&gt;=24,O7&lt;=40),"Muy Alto",IF(AND(20&gt;=O7,10&lt;=O7),"Alto",IF(AND(8&gt;=O7,6&lt;=O7),"Medio",IF(O7&lt;=4,"Bajo","-"))))</f>
        <v>Bajo</v>
      </c>
      <c r="Q7" s="31">
        <v>60</v>
      </c>
      <c r="R7" s="31">
        <f t="shared" ref="R7:R10" si="2">O7*Q7</f>
        <v>240</v>
      </c>
      <c r="S7" s="14" t="str">
        <f t="shared" ref="S7:S10" si="3">IF(AND(R7&gt;=600,R7&lt;=4000),"I",IF(AND(500&gt;=R7,150&lt;=R7),"II",IF(AND(120&gt;=R7,40&lt;=R7),"III",IF(R7&lt;=20,"IV","-"))))</f>
        <v>II</v>
      </c>
      <c r="T7" s="87" t="str">
        <f t="shared" ref="T7:T10" si="4">IF(R7&gt;=360,"No Aceptable","Aceptable")</f>
        <v>Aceptable</v>
      </c>
      <c r="U7" s="178">
        <v>15</v>
      </c>
      <c r="V7" s="32" t="s">
        <v>79</v>
      </c>
      <c r="W7" s="32" t="s">
        <v>79</v>
      </c>
      <c r="X7" s="32" t="s">
        <v>79</v>
      </c>
      <c r="Y7" s="57" t="s">
        <v>461</v>
      </c>
      <c r="Z7" s="32" t="s">
        <v>79</v>
      </c>
      <c r="AA7" s="31">
        <v>2</v>
      </c>
      <c r="AB7" s="31">
        <v>2</v>
      </c>
      <c r="AC7" s="31">
        <f t="shared" ref="AC7:AC10" si="5">AA7*AB7</f>
        <v>4</v>
      </c>
      <c r="AD7" s="31" t="str">
        <f t="shared" ref="AD7:AD10" si="6">IF(AND(AC7&gt;=24,AC7&lt;=40),"Muy Alto",IF(AND(20&gt;=AC7,10&lt;=AC7),"Alto",IF(AND(8&gt;=AC7,6&lt;=AC7),"Medio",IF(AC7&lt;=4,"Bajo","-"))))</f>
        <v>Bajo</v>
      </c>
      <c r="AE7" s="31">
        <v>25</v>
      </c>
      <c r="AF7" s="31">
        <f t="shared" ref="AF7:AF10" si="7">AC7*AE7</f>
        <v>100</v>
      </c>
      <c r="AG7" s="14" t="str">
        <f t="shared" ref="AG7:AG10" si="8">IF(AND(AF7&gt;=600,AF7&lt;=4000),"I",IF(AND(500&gt;=AF7,150&lt;=AF7),"II",IF(AND(120&gt;=AF7,40&lt;=AF7),"III",IF(AF7&lt;=20,"IV","-"))))</f>
        <v>III</v>
      </c>
      <c r="AH7" s="87" t="str">
        <f>IF(AF7&gt;=360,"No Aceptable","Aceptable")</f>
        <v>Aceptable</v>
      </c>
      <c r="AI7" s="14" t="s">
        <v>257</v>
      </c>
    </row>
    <row r="8" spans="3:35" ht="165" customHeight="1" x14ac:dyDescent="0.25">
      <c r="C8" s="175"/>
      <c r="D8" s="175"/>
      <c r="E8" s="177"/>
      <c r="F8" s="161"/>
      <c r="G8" s="14" t="s">
        <v>60</v>
      </c>
      <c r="H8" s="96" t="s">
        <v>202</v>
      </c>
      <c r="I8" s="14" t="s">
        <v>85</v>
      </c>
      <c r="J8" s="96" t="s">
        <v>27</v>
      </c>
      <c r="K8" s="96" t="s">
        <v>192</v>
      </c>
      <c r="L8" s="96" t="s">
        <v>27</v>
      </c>
      <c r="M8" s="31">
        <v>2</v>
      </c>
      <c r="N8" s="31">
        <v>3</v>
      </c>
      <c r="O8" s="31">
        <f t="shared" si="0"/>
        <v>6</v>
      </c>
      <c r="P8" s="31" t="str">
        <f t="shared" si="1"/>
        <v>Medio</v>
      </c>
      <c r="Q8" s="31">
        <v>10</v>
      </c>
      <c r="R8" s="31">
        <f t="shared" si="2"/>
        <v>60</v>
      </c>
      <c r="S8" s="31" t="str">
        <f t="shared" si="3"/>
        <v>III</v>
      </c>
      <c r="T8" s="139" t="str">
        <f t="shared" si="4"/>
        <v>Aceptable</v>
      </c>
      <c r="U8" s="179"/>
      <c r="V8" s="32" t="s">
        <v>79</v>
      </c>
      <c r="W8" s="32" t="s">
        <v>79</v>
      </c>
      <c r="X8" s="79" t="s">
        <v>79</v>
      </c>
      <c r="Y8" s="98" t="s">
        <v>522</v>
      </c>
      <c r="Z8" s="79" t="s">
        <v>79</v>
      </c>
      <c r="AA8" s="31">
        <v>2</v>
      </c>
      <c r="AB8" s="31">
        <v>1</v>
      </c>
      <c r="AC8" s="31">
        <f t="shared" si="5"/>
        <v>2</v>
      </c>
      <c r="AD8" s="31" t="str">
        <f t="shared" si="6"/>
        <v>Bajo</v>
      </c>
      <c r="AE8" s="31">
        <v>10</v>
      </c>
      <c r="AF8" s="31">
        <f t="shared" si="7"/>
        <v>20</v>
      </c>
      <c r="AG8" s="14" t="str">
        <f t="shared" si="8"/>
        <v>IV</v>
      </c>
      <c r="AH8" s="87" t="str">
        <f t="shared" ref="AH8:AH10" si="9">IF(AF8&gt;=360,"No Aceptable","Aceptable")</f>
        <v>Aceptable</v>
      </c>
      <c r="AI8" s="14" t="s">
        <v>203</v>
      </c>
    </row>
    <row r="9" spans="3:35" ht="216" customHeight="1" x14ac:dyDescent="0.25">
      <c r="C9" s="175"/>
      <c r="D9" s="175"/>
      <c r="E9" s="177"/>
      <c r="F9" s="161" t="s">
        <v>152</v>
      </c>
      <c r="G9" s="14" t="s">
        <v>71</v>
      </c>
      <c r="H9" s="96" t="s">
        <v>469</v>
      </c>
      <c r="I9" s="57" t="s">
        <v>134</v>
      </c>
      <c r="J9" s="96" t="s">
        <v>27</v>
      </c>
      <c r="K9" s="96" t="s">
        <v>27</v>
      </c>
      <c r="L9" s="96" t="s">
        <v>27</v>
      </c>
      <c r="M9" s="86">
        <v>2</v>
      </c>
      <c r="N9" s="86">
        <v>2</v>
      </c>
      <c r="O9" s="14">
        <f t="shared" si="0"/>
        <v>4</v>
      </c>
      <c r="P9" s="31" t="str">
        <f t="shared" si="1"/>
        <v>Bajo</v>
      </c>
      <c r="Q9" s="31">
        <v>60</v>
      </c>
      <c r="R9" s="31">
        <f t="shared" si="2"/>
        <v>240</v>
      </c>
      <c r="S9" s="14" t="str">
        <f t="shared" si="3"/>
        <v>II</v>
      </c>
      <c r="T9" s="87" t="str">
        <f t="shared" si="4"/>
        <v>Aceptable</v>
      </c>
      <c r="U9" s="179"/>
      <c r="V9" s="32" t="s">
        <v>79</v>
      </c>
      <c r="W9" s="32" t="s">
        <v>79</v>
      </c>
      <c r="X9" s="32" t="s">
        <v>79</v>
      </c>
      <c r="Y9" s="98" t="s">
        <v>470</v>
      </c>
      <c r="Z9" s="32" t="s">
        <v>79</v>
      </c>
      <c r="AA9" s="31">
        <v>2</v>
      </c>
      <c r="AB9" s="79">
        <v>2</v>
      </c>
      <c r="AC9" s="79">
        <f t="shared" si="5"/>
        <v>4</v>
      </c>
      <c r="AD9" s="32" t="str">
        <f t="shared" si="6"/>
        <v>Bajo</v>
      </c>
      <c r="AE9" s="31">
        <v>25</v>
      </c>
      <c r="AF9" s="79">
        <f t="shared" si="7"/>
        <v>100</v>
      </c>
      <c r="AG9" s="14" t="str">
        <f t="shared" si="8"/>
        <v>III</v>
      </c>
      <c r="AH9" s="87" t="str">
        <f t="shared" si="9"/>
        <v>Aceptable</v>
      </c>
      <c r="AI9" s="98" t="s">
        <v>414</v>
      </c>
    </row>
    <row r="10" spans="3:35" ht="130.5" customHeight="1" x14ac:dyDescent="0.25">
      <c r="C10" s="176"/>
      <c r="D10" s="176"/>
      <c r="E10" s="177"/>
      <c r="F10" s="161"/>
      <c r="G10" s="14" t="s">
        <v>69</v>
      </c>
      <c r="H10" s="96" t="s">
        <v>204</v>
      </c>
      <c r="I10" s="57" t="s">
        <v>164</v>
      </c>
      <c r="J10" s="96" t="s">
        <v>27</v>
      </c>
      <c r="K10" s="96" t="s">
        <v>27</v>
      </c>
      <c r="L10" s="96" t="s">
        <v>27</v>
      </c>
      <c r="M10" s="31">
        <v>2</v>
      </c>
      <c r="N10" s="31">
        <v>2</v>
      </c>
      <c r="O10" s="31">
        <f t="shared" si="0"/>
        <v>4</v>
      </c>
      <c r="P10" s="31" t="str">
        <f t="shared" si="1"/>
        <v>Bajo</v>
      </c>
      <c r="Q10" s="31">
        <v>25</v>
      </c>
      <c r="R10" s="31">
        <f t="shared" si="2"/>
        <v>100</v>
      </c>
      <c r="S10" s="31" t="str">
        <f t="shared" si="3"/>
        <v>III</v>
      </c>
      <c r="T10" s="101" t="str">
        <f t="shared" si="4"/>
        <v>Aceptable</v>
      </c>
      <c r="U10" s="180"/>
      <c r="V10" s="57" t="s">
        <v>205</v>
      </c>
      <c r="W10" s="86" t="s">
        <v>79</v>
      </c>
      <c r="X10" s="86" t="s">
        <v>79</v>
      </c>
      <c r="Y10" s="57" t="s">
        <v>206</v>
      </c>
      <c r="Z10" s="79" t="s">
        <v>79</v>
      </c>
      <c r="AA10" s="86">
        <v>2</v>
      </c>
      <c r="AB10" s="86">
        <v>1</v>
      </c>
      <c r="AC10" s="86">
        <f t="shared" si="5"/>
        <v>2</v>
      </c>
      <c r="AD10" s="86" t="str">
        <f t="shared" si="6"/>
        <v>Bajo</v>
      </c>
      <c r="AE10" s="86">
        <v>10</v>
      </c>
      <c r="AF10" s="86">
        <f t="shared" si="7"/>
        <v>20</v>
      </c>
      <c r="AG10" s="57" t="str">
        <f t="shared" si="8"/>
        <v>IV</v>
      </c>
      <c r="AH10" s="57" t="str">
        <f t="shared" si="9"/>
        <v>Aceptable</v>
      </c>
      <c r="AI10" s="98" t="s">
        <v>472</v>
      </c>
    </row>
    <row r="11" spans="3:35" ht="130.5" customHeight="1" x14ac:dyDescent="0.25">
      <c r="C11" s="157" t="s">
        <v>200</v>
      </c>
      <c r="D11" s="157" t="s">
        <v>331</v>
      </c>
      <c r="E11" s="157" t="s">
        <v>201</v>
      </c>
      <c r="F11" s="161" t="s">
        <v>152</v>
      </c>
      <c r="G11" s="98" t="s">
        <v>72</v>
      </c>
      <c r="H11" s="104" t="s">
        <v>474</v>
      </c>
      <c r="I11" s="57" t="s">
        <v>473</v>
      </c>
      <c r="J11" s="96" t="s">
        <v>27</v>
      </c>
      <c r="K11" s="96" t="s">
        <v>27</v>
      </c>
      <c r="L11" s="96" t="s">
        <v>27</v>
      </c>
      <c r="M11" s="86">
        <v>2</v>
      </c>
      <c r="N11" s="86">
        <v>2</v>
      </c>
      <c r="O11" s="14">
        <f>M11*N11</f>
        <v>4</v>
      </c>
      <c r="P11" s="31" t="str">
        <f>IF(AND(O11&gt;=24,O11&lt;=40),"Muy Alto",IF(AND(20&gt;=O11,10&lt;=O11),"Alto",IF(AND(8&gt;=O11,6&lt;=O11),"Medio",IF(O11&lt;=4,"Bajo","-"))))</f>
        <v>Bajo</v>
      </c>
      <c r="Q11" s="31">
        <v>60</v>
      </c>
      <c r="R11" s="31">
        <f>O11*Q11</f>
        <v>240</v>
      </c>
      <c r="S11" s="14" t="str">
        <f>IF(AND(R11&gt;=600,R11&lt;=4000),"I",IF(AND(500&gt;=R11,150&lt;=R11),"II",IF(AND(120&gt;=R11,40&lt;=R11),"III",IF(R11&lt;=20,"IV","-"))))</f>
        <v>II</v>
      </c>
      <c r="T11" s="87" t="str">
        <f>IF(R11&gt;=360,"No Aceptable","Aceptable")</f>
        <v>Aceptable</v>
      </c>
      <c r="U11" s="178">
        <v>259</v>
      </c>
      <c r="V11" s="32" t="s">
        <v>79</v>
      </c>
      <c r="W11" s="32" t="s">
        <v>79</v>
      </c>
      <c r="X11" s="32" t="s">
        <v>79</v>
      </c>
      <c r="Y11" s="57" t="s">
        <v>193</v>
      </c>
      <c r="Z11" s="32" t="s">
        <v>79</v>
      </c>
      <c r="AA11" s="31">
        <v>2</v>
      </c>
      <c r="AB11" s="31">
        <v>2</v>
      </c>
      <c r="AC11" s="31">
        <f>AA11*AB11</f>
        <v>4</v>
      </c>
      <c r="AD11" s="31" t="str">
        <f>IF(AND(AC11&gt;=24,AC11&lt;=40),"Muy Alto",IF(AND(20&gt;=AC11,10&lt;=AC11),"Alto",IF(AND(8&gt;=AC11,6&lt;=AC11),"Medio",IF(AC11&lt;=4,"Bajo","-"))))</f>
        <v>Bajo</v>
      </c>
      <c r="AE11" s="31">
        <v>25</v>
      </c>
      <c r="AF11" s="31">
        <f>AC11*AE11</f>
        <v>100</v>
      </c>
      <c r="AG11" s="14" t="str">
        <f>IF(AND(AF11&gt;=600,AF11&lt;=4000),"I",IF(AND(500&gt;=AF11,150&lt;=AF11),"II",IF(AND(120&gt;=AF11,40&lt;=AF11),"III",IF(AF11&lt;=20,"IV","-"))))</f>
        <v>III</v>
      </c>
      <c r="AH11" s="87" t="str">
        <f>IF(AF11&gt;=360,"No Aceptable","Aceptable")</f>
        <v>Aceptable</v>
      </c>
      <c r="AI11" s="14" t="s">
        <v>471</v>
      </c>
    </row>
    <row r="12" spans="3:35" ht="130.5" customHeight="1" x14ac:dyDescent="0.25">
      <c r="C12" s="157"/>
      <c r="D12" s="157"/>
      <c r="E12" s="157"/>
      <c r="F12" s="161"/>
      <c r="G12" s="98" t="s">
        <v>60</v>
      </c>
      <c r="H12" s="104" t="s">
        <v>202</v>
      </c>
      <c r="I12" s="14" t="s">
        <v>85</v>
      </c>
      <c r="J12" s="96" t="s">
        <v>27</v>
      </c>
      <c r="K12" s="96" t="s">
        <v>192</v>
      </c>
      <c r="L12" s="96" t="s">
        <v>27</v>
      </c>
      <c r="M12" s="31">
        <v>2</v>
      </c>
      <c r="N12" s="31">
        <v>3</v>
      </c>
      <c r="O12" s="31">
        <f>M12*N12</f>
        <v>6</v>
      </c>
      <c r="P12" s="31" t="str">
        <f>IF(AND(O12&gt;=24,O12&lt;=40),"Muy Alto",IF(AND(20&gt;=O12,10&lt;=O12),"Alto",IF(AND(8&gt;=O12,6&lt;=O12),"Medio",IF(O12&lt;=4,"Bajo","-"))))</f>
        <v>Medio</v>
      </c>
      <c r="Q12" s="31">
        <v>10</v>
      </c>
      <c r="R12" s="31">
        <f>O12*Q12</f>
        <v>60</v>
      </c>
      <c r="S12" s="31" t="str">
        <f>IF(AND(R12&gt;=600,R12&lt;=4000),"I",IF(AND(500&gt;=R12,150&lt;=R12),"II",IF(AND(120&gt;=R12,40&lt;=R12),"III",IF(R12&lt;=20,"IV","-"))))</f>
        <v>III</v>
      </c>
      <c r="T12" s="139" t="str">
        <f>IF(R12&gt;=360,"No Aceptable","Aceptable")</f>
        <v>Aceptable</v>
      </c>
      <c r="U12" s="179"/>
      <c r="V12" s="32" t="s">
        <v>79</v>
      </c>
      <c r="W12" s="32" t="s">
        <v>79</v>
      </c>
      <c r="X12" s="79" t="s">
        <v>79</v>
      </c>
      <c r="Y12" s="98" t="s">
        <v>475</v>
      </c>
      <c r="Z12" s="79" t="s">
        <v>79</v>
      </c>
      <c r="AA12" s="31">
        <v>2</v>
      </c>
      <c r="AB12" s="31">
        <v>1</v>
      </c>
      <c r="AC12" s="31">
        <f>AA12*AB12</f>
        <v>2</v>
      </c>
      <c r="AD12" s="31" t="str">
        <f>IF(AND(AC12&gt;=24,AC12&lt;=40),"Muy Alto",IF(AND(20&gt;=AC12,10&lt;=AC12),"Alto",IF(AND(8&gt;=AC12,6&lt;=AC12),"Medio",IF(AC12&lt;=4,"Bajo","-"))))</f>
        <v>Bajo</v>
      </c>
      <c r="AE12" s="31">
        <v>10</v>
      </c>
      <c r="AF12" s="31">
        <f>AC12*AE12</f>
        <v>20</v>
      </c>
      <c r="AG12" s="14" t="str">
        <f>IF(AND(AF12&gt;=600,AF12&lt;=4000),"I",IF(AND(500&gt;=AF12,150&lt;=AF12),"II",IF(AND(120&gt;=AF12,40&lt;=AF12),"III",IF(AF12&lt;=20,"IV","-"))))</f>
        <v>IV</v>
      </c>
      <c r="AH12" s="87" t="str">
        <f>IF(AF12&gt;=360,"No Aceptable","Aceptable")</f>
        <v>Aceptable</v>
      </c>
      <c r="AI12" s="14" t="s">
        <v>203</v>
      </c>
    </row>
    <row r="13" spans="3:35" ht="182.25" customHeight="1" x14ac:dyDescent="0.25">
      <c r="C13" s="157"/>
      <c r="D13" s="157"/>
      <c r="E13" s="157"/>
      <c r="F13" s="161" t="s">
        <v>152</v>
      </c>
      <c r="G13" s="98" t="s">
        <v>71</v>
      </c>
      <c r="H13" s="104" t="s">
        <v>330</v>
      </c>
      <c r="I13" s="57" t="s">
        <v>134</v>
      </c>
      <c r="J13" s="96" t="s">
        <v>27</v>
      </c>
      <c r="K13" s="96" t="s">
        <v>27</v>
      </c>
      <c r="L13" s="96" t="s">
        <v>27</v>
      </c>
      <c r="M13" s="86">
        <v>2</v>
      </c>
      <c r="N13" s="86">
        <v>2</v>
      </c>
      <c r="O13" s="14">
        <f>M13*N13</f>
        <v>4</v>
      </c>
      <c r="P13" s="31" t="str">
        <f>IF(AND(O13&gt;=24,O13&lt;=40),"Muy Alto",IF(AND(20&gt;=O13,10&lt;=O13),"Alto",IF(AND(8&gt;=O13,6&lt;=O13),"Medio",IF(O13&lt;=4,"Bajo","-"))))</f>
        <v>Bajo</v>
      </c>
      <c r="Q13" s="31">
        <v>60</v>
      </c>
      <c r="R13" s="31">
        <f>O13*Q13</f>
        <v>240</v>
      </c>
      <c r="S13" s="14" t="str">
        <f>IF(AND(R13&gt;=600,R13&lt;=4000),"I",IF(AND(500&gt;=R13,150&lt;=R13),"II",IF(AND(120&gt;=R13,40&lt;=R13),"III",IF(R13&lt;=20,"IV","-"))))</f>
        <v>II</v>
      </c>
      <c r="T13" s="87" t="str">
        <f>IF(R13&gt;=360,"No Aceptable","Aceptable")</f>
        <v>Aceptable</v>
      </c>
      <c r="U13" s="179"/>
      <c r="V13" s="32" t="s">
        <v>79</v>
      </c>
      <c r="W13" s="32" t="s">
        <v>79</v>
      </c>
      <c r="X13" s="32" t="s">
        <v>79</v>
      </c>
      <c r="Y13" s="14" t="s">
        <v>194</v>
      </c>
      <c r="Z13" s="32" t="s">
        <v>79</v>
      </c>
      <c r="AA13" s="31">
        <v>2</v>
      </c>
      <c r="AB13" s="79">
        <v>2</v>
      </c>
      <c r="AC13" s="79">
        <f>AA13*AB13</f>
        <v>4</v>
      </c>
      <c r="AD13" s="32" t="str">
        <f>IF(AND(AC13&gt;=24,AC13&lt;=40),"Muy Alto",IF(AND(20&gt;=AC13,10&lt;=AC13),"Alto",IF(AND(8&gt;=AC13,6&lt;=AC13),"Medio",IF(AC13&lt;=4,"Bajo","-"))))</f>
        <v>Bajo</v>
      </c>
      <c r="AE13" s="31">
        <v>25</v>
      </c>
      <c r="AF13" s="79">
        <f>AC13*AE13</f>
        <v>100</v>
      </c>
      <c r="AG13" s="14" t="str">
        <f>IF(AND(AF13&gt;=600,AF13&lt;=4000),"I",IF(AND(500&gt;=AF13,150&lt;=AF13),"II",IF(AND(120&gt;=AF13,40&lt;=AF13),"III",IF(AF13&lt;=20,"IV","-"))))</f>
        <v>III</v>
      </c>
      <c r="AH13" s="87" t="str">
        <f>IF(AF13&gt;=360,"No Aceptable","Aceptable")</f>
        <v>Aceptable</v>
      </c>
      <c r="AI13" s="98" t="s">
        <v>466</v>
      </c>
    </row>
    <row r="14" spans="3:35" ht="152.25" customHeight="1" x14ac:dyDescent="0.25">
      <c r="C14" s="157"/>
      <c r="D14" s="157"/>
      <c r="E14" s="157"/>
      <c r="F14" s="161"/>
      <c r="G14" s="14" t="s">
        <v>69</v>
      </c>
      <c r="H14" s="96" t="s">
        <v>204</v>
      </c>
      <c r="I14" s="57" t="s">
        <v>164</v>
      </c>
      <c r="J14" s="96" t="s">
        <v>27</v>
      </c>
      <c r="K14" s="96" t="s">
        <v>27</v>
      </c>
      <c r="L14" s="96" t="s">
        <v>27</v>
      </c>
      <c r="M14" s="31">
        <v>2</v>
      </c>
      <c r="N14" s="31">
        <v>2</v>
      </c>
      <c r="O14" s="31">
        <f>M14*N14</f>
        <v>4</v>
      </c>
      <c r="P14" s="31" t="str">
        <f>IF(AND(O14&gt;=24,O14&lt;=40),"Muy Alto",IF(AND(20&gt;=O14,10&lt;=O14),"Alto",IF(AND(8&gt;=O14,6&lt;=O14),"Medio",IF(O14&lt;=4,"Bajo","-"))))</f>
        <v>Bajo</v>
      </c>
      <c r="Q14" s="31">
        <v>25</v>
      </c>
      <c r="R14" s="31">
        <f>O14*Q14</f>
        <v>100</v>
      </c>
      <c r="S14" s="31" t="str">
        <f>IF(AND(R14&gt;=600,R14&lt;=4000),"I",IF(AND(500&gt;=R14,150&lt;=R14),"II",IF(AND(120&gt;=R14,40&lt;=R14),"III",IF(R14&lt;=20,"IV","-"))))</f>
        <v>III</v>
      </c>
      <c r="T14" s="101" t="str">
        <f>IF(R14&gt;=360,"No Aceptable","Aceptable")</f>
        <v>Aceptable</v>
      </c>
      <c r="U14" s="180"/>
      <c r="V14" s="57" t="s">
        <v>205</v>
      </c>
      <c r="W14" s="86" t="s">
        <v>79</v>
      </c>
      <c r="X14" s="86" t="s">
        <v>79</v>
      </c>
      <c r="Y14" s="32" t="s">
        <v>335</v>
      </c>
      <c r="Z14" s="79" t="s">
        <v>79</v>
      </c>
      <c r="AA14" s="86">
        <v>2</v>
      </c>
      <c r="AB14" s="86">
        <v>1</v>
      </c>
      <c r="AC14" s="86">
        <f>AA14*AB14</f>
        <v>2</v>
      </c>
      <c r="AD14" s="86" t="str">
        <f>IF(AND(AC14&gt;=24,AC14&lt;=40),"Muy Alto",IF(AND(20&gt;=AC14,10&lt;=AC14),"Alto",IF(AND(8&gt;=AC14,6&lt;=AC14),"Medio",IF(AC14&lt;=4,"Bajo","-"))))</f>
        <v>Bajo</v>
      </c>
      <c r="AE14" s="86">
        <v>10</v>
      </c>
      <c r="AF14" s="86">
        <f>AC14*AE14</f>
        <v>20</v>
      </c>
      <c r="AG14" s="57" t="str">
        <f>IF(AND(AF14&gt;=600,AF14&lt;=4000),"I",IF(AND(500&gt;=AF14,150&lt;=AF14),"II",IF(AND(120&gt;=AF14,40&lt;=AF14),"III",IF(AF14&lt;=20,"IV","-"))))</f>
        <v>IV</v>
      </c>
      <c r="AH14" s="105" t="str">
        <f>IF(AF14&gt;=360,"No Aceptable","Aceptable")</f>
        <v>Aceptable</v>
      </c>
      <c r="AI14" s="14" t="s">
        <v>221</v>
      </c>
    </row>
    <row r="15" spans="3:35" ht="205.5" customHeight="1" x14ac:dyDescent="0.25">
      <c r="C15" s="94" t="s">
        <v>415</v>
      </c>
      <c r="D15" s="103" t="s">
        <v>290</v>
      </c>
      <c r="E15" s="103" t="s">
        <v>290</v>
      </c>
      <c r="F15" s="112" t="s">
        <v>139</v>
      </c>
      <c r="G15" s="96" t="s">
        <v>45</v>
      </c>
      <c r="H15" s="96" t="s">
        <v>339</v>
      </c>
      <c r="I15" s="96" t="s">
        <v>281</v>
      </c>
      <c r="J15" s="96" t="s">
        <v>27</v>
      </c>
      <c r="K15" s="96" t="s">
        <v>27</v>
      </c>
      <c r="L15" s="96" t="s">
        <v>27</v>
      </c>
      <c r="M15" s="35">
        <v>2</v>
      </c>
      <c r="N15" s="35">
        <v>2</v>
      </c>
      <c r="O15" s="35">
        <f t="shared" ref="O15:O24" si="10">M15*N15</f>
        <v>4</v>
      </c>
      <c r="P15" s="35" t="str">
        <f t="shared" ref="P15:P24" si="11">IF(AND(O15&gt;=24,O15&lt;=40),"Muy Alto",IF(AND(20&gt;=O15,10&lt;=O15),"Alto",IF(AND(8&gt;=O15,6&lt;=O15),"Medio",IF(O15&lt;=4,"Bajo","-"))))</f>
        <v>Bajo</v>
      </c>
      <c r="Q15" s="35">
        <v>25</v>
      </c>
      <c r="R15" s="35">
        <f t="shared" ref="R15:R24" si="12">O15*Q15</f>
        <v>100</v>
      </c>
      <c r="S15" s="36" t="str">
        <f>IF(AND(R15&gt;=600,R15&lt;=4000),"I",IF(AND(500&gt;=R15,150&lt;=R15),"II",IF(AND(120&gt;=R15,40&lt;=R15),"III",IF(R15&lt;=20,"IV","-"))))</f>
        <v>III</v>
      </c>
      <c r="T15" s="38" t="str">
        <f t="shared" ref="T15:T24" si="13">IF(R15&gt;=360,"No Aceptable","Aceptable")</f>
        <v>Aceptable</v>
      </c>
      <c r="U15" s="35">
        <v>259</v>
      </c>
      <c r="V15" s="35" t="s">
        <v>79</v>
      </c>
      <c r="W15" s="35" t="s">
        <v>79</v>
      </c>
      <c r="X15" s="110" t="s">
        <v>467</v>
      </c>
      <c r="Y15" s="111" t="s">
        <v>468</v>
      </c>
      <c r="Z15" s="37" t="s">
        <v>285</v>
      </c>
      <c r="AA15" s="35">
        <v>2</v>
      </c>
      <c r="AB15" s="37">
        <v>2</v>
      </c>
      <c r="AC15" s="35">
        <f t="shared" ref="AC15:AC24" si="14">AA15*AB15</f>
        <v>4</v>
      </c>
      <c r="AD15" s="35" t="str">
        <f t="shared" ref="AD15:AD24" si="15">IF(AND(AC15&gt;=24,AC15&lt;=40),"Muy Alto",IF(AND(20&gt;=AC15,10&lt;=AC15),"Alto",IF(AND(8&gt;=AC15,6&lt;=AC15),"Medio",IF(AC15&lt;=4,"Bajo","-"))))</f>
        <v>Bajo</v>
      </c>
      <c r="AE15" s="35">
        <v>10</v>
      </c>
      <c r="AF15" s="35">
        <f t="shared" ref="AF15:AF24" si="16">AC15*AE15</f>
        <v>40</v>
      </c>
      <c r="AG15" s="35" t="str">
        <f t="shared" ref="AG15:AG24" si="17">IF(AND(AF15&gt;=600,AF15&lt;=4000),"I",IF(AND(500&gt;=AF15,150&lt;=AF15),"II",IF(AND(120&gt;=AF15,40&lt;=AF15),"III",IF(AF15&lt;=20,"IV","-"))))</f>
        <v>III</v>
      </c>
      <c r="AH15" s="38" t="str">
        <f t="shared" ref="AH15:AH24" si="18">IF(AF15&gt;=360,"No Aceptable","Aceptable")</f>
        <v>Aceptable</v>
      </c>
      <c r="AI15" s="100" t="s">
        <v>337</v>
      </c>
    </row>
    <row r="16" spans="3:35" ht="86.25" x14ac:dyDescent="0.25">
      <c r="C16" s="157" t="s">
        <v>415</v>
      </c>
      <c r="D16" s="158" t="s">
        <v>416</v>
      </c>
      <c r="E16" s="158" t="s">
        <v>332</v>
      </c>
      <c r="F16" s="172" t="s">
        <v>81</v>
      </c>
      <c r="G16" s="96" t="s">
        <v>64</v>
      </c>
      <c r="H16" s="96" t="s">
        <v>333</v>
      </c>
      <c r="I16" s="96" t="s">
        <v>174</v>
      </c>
      <c r="J16" s="96" t="s">
        <v>27</v>
      </c>
      <c r="K16" s="96" t="s">
        <v>27</v>
      </c>
      <c r="L16" s="96" t="s">
        <v>27</v>
      </c>
      <c r="M16" s="35">
        <v>6</v>
      </c>
      <c r="N16" s="35">
        <v>2</v>
      </c>
      <c r="O16" s="35">
        <f t="shared" si="10"/>
        <v>12</v>
      </c>
      <c r="P16" s="35" t="str">
        <f t="shared" si="11"/>
        <v>Alto</v>
      </c>
      <c r="Q16" s="35">
        <v>10</v>
      </c>
      <c r="R16" s="35">
        <f t="shared" si="12"/>
        <v>120</v>
      </c>
      <c r="S16" s="36" t="str">
        <f t="shared" ref="S16:S24" si="19">IF(AND(R16&gt;=600,R16&lt;=4000),"I",IF(AND(500&gt;=R16,150&lt;=R16),"II",IF(AND(120&gt;=R16,40&lt;=R16),"III",IF(R16&lt;=20,"IV","-"))))</f>
        <v>III</v>
      </c>
      <c r="T16" s="38" t="str">
        <f t="shared" si="13"/>
        <v>Aceptable</v>
      </c>
      <c r="U16" s="35">
        <v>259</v>
      </c>
      <c r="V16" s="37" t="s">
        <v>79</v>
      </c>
      <c r="W16" s="37" t="s">
        <v>79</v>
      </c>
      <c r="X16" s="37" t="s">
        <v>79</v>
      </c>
      <c r="Y16" s="89" t="s">
        <v>462</v>
      </c>
      <c r="Z16" s="39" t="s">
        <v>79</v>
      </c>
      <c r="AA16" s="36">
        <v>2</v>
      </c>
      <c r="AB16" s="36">
        <f t="shared" ref="AB16:AB24" si="20">N16</f>
        <v>2</v>
      </c>
      <c r="AC16" s="36">
        <f t="shared" si="14"/>
        <v>4</v>
      </c>
      <c r="AD16" s="36" t="str">
        <f t="shared" si="15"/>
        <v>Bajo</v>
      </c>
      <c r="AE16" s="36">
        <v>10</v>
      </c>
      <c r="AF16" s="36">
        <f t="shared" si="16"/>
        <v>40</v>
      </c>
      <c r="AG16" s="35" t="str">
        <f t="shared" si="17"/>
        <v>III</v>
      </c>
      <c r="AH16" s="38" t="str">
        <f t="shared" si="18"/>
        <v>Aceptable</v>
      </c>
      <c r="AI16" s="88" t="s">
        <v>338</v>
      </c>
    </row>
    <row r="17" spans="3:35" ht="122.25" customHeight="1" x14ac:dyDescent="0.25">
      <c r="C17" s="157"/>
      <c r="D17" s="158"/>
      <c r="E17" s="158"/>
      <c r="F17" s="172"/>
      <c r="G17" s="104" t="s">
        <v>69</v>
      </c>
      <c r="H17" s="104" t="s">
        <v>419</v>
      </c>
      <c r="I17" s="104" t="s">
        <v>476</v>
      </c>
      <c r="J17" s="104" t="s">
        <v>27</v>
      </c>
      <c r="K17" s="104" t="s">
        <v>27</v>
      </c>
      <c r="L17" s="104" t="s">
        <v>27</v>
      </c>
      <c r="M17" s="104">
        <v>6</v>
      </c>
      <c r="N17" s="104">
        <v>1</v>
      </c>
      <c r="O17" s="104">
        <f t="shared" si="10"/>
        <v>6</v>
      </c>
      <c r="P17" s="104" t="str">
        <f t="shared" si="11"/>
        <v>Medio</v>
      </c>
      <c r="Q17" s="104">
        <v>10</v>
      </c>
      <c r="R17" s="104">
        <f t="shared" si="12"/>
        <v>60</v>
      </c>
      <c r="S17" s="97" t="str">
        <f t="shared" si="19"/>
        <v>III</v>
      </c>
      <c r="T17" s="118" t="str">
        <f t="shared" si="13"/>
        <v>Aceptable</v>
      </c>
      <c r="U17" s="104">
        <v>259</v>
      </c>
      <c r="V17" s="37" t="s">
        <v>79</v>
      </c>
      <c r="W17" s="37" t="s">
        <v>79</v>
      </c>
      <c r="X17" s="37" t="s">
        <v>79</v>
      </c>
      <c r="Y17" s="113" t="s">
        <v>420</v>
      </c>
      <c r="Z17" s="39" t="s">
        <v>79</v>
      </c>
      <c r="AA17" s="36">
        <v>2</v>
      </c>
      <c r="AB17" s="36">
        <f t="shared" ref="AB17:AB18" si="21">N17</f>
        <v>1</v>
      </c>
      <c r="AC17" s="36">
        <f t="shared" ref="AC17:AC18" si="22">AA17*AB17</f>
        <v>2</v>
      </c>
      <c r="AD17" s="36" t="str">
        <f t="shared" ref="AD17:AD18" si="23">IF(AND(AC17&gt;=24,AC17&lt;=40),"Muy Alto",IF(AND(20&gt;=AC17,10&lt;=AC17),"Alto",IF(AND(8&gt;=AC17,6&lt;=AC17),"Medio",IF(AC17&lt;=4,"Bajo","-"))))</f>
        <v>Bajo</v>
      </c>
      <c r="AE17" s="36">
        <v>10</v>
      </c>
      <c r="AF17" s="36">
        <f t="shared" ref="AF17:AF18" si="24">AC17*AE17</f>
        <v>20</v>
      </c>
      <c r="AG17" s="35" t="str">
        <f t="shared" ref="AG17:AG18" si="25">IF(AND(AF17&gt;=600,AF17&lt;=4000),"I",IF(AND(500&gt;=AF17,150&lt;=AF17),"II",IF(AND(120&gt;=AF17,40&lt;=AF17),"III",IF(AF17&lt;=20,"IV","-"))))</f>
        <v>IV</v>
      </c>
      <c r="AH17" s="38" t="str">
        <f t="shared" ref="AH17:AH18" si="26">IF(AF17&gt;=360,"No Aceptable","Aceptable")</f>
        <v>Aceptable</v>
      </c>
      <c r="AI17" s="88" t="s">
        <v>338</v>
      </c>
    </row>
    <row r="18" spans="3:35" ht="122.25" customHeight="1" x14ac:dyDescent="0.25">
      <c r="C18" s="157"/>
      <c r="D18" s="158"/>
      <c r="E18" s="158"/>
      <c r="F18" s="172"/>
      <c r="G18" s="104" t="s">
        <v>68</v>
      </c>
      <c r="H18" s="104" t="s">
        <v>428</v>
      </c>
      <c r="I18" s="104" t="s">
        <v>460</v>
      </c>
      <c r="J18" s="104" t="s">
        <v>27</v>
      </c>
      <c r="K18" s="104" t="s">
        <v>27</v>
      </c>
      <c r="L18" s="104" t="s">
        <v>27</v>
      </c>
      <c r="M18" s="104">
        <v>6</v>
      </c>
      <c r="N18" s="104">
        <v>1</v>
      </c>
      <c r="O18" s="104">
        <v>4</v>
      </c>
      <c r="P18" s="104" t="str">
        <f t="shared" si="11"/>
        <v>Bajo</v>
      </c>
      <c r="Q18" s="104">
        <v>10</v>
      </c>
      <c r="R18" s="104">
        <f t="shared" si="12"/>
        <v>40</v>
      </c>
      <c r="S18" s="97" t="str">
        <f t="shared" si="19"/>
        <v>III</v>
      </c>
      <c r="T18" s="118" t="str">
        <f t="shared" si="13"/>
        <v>Aceptable</v>
      </c>
      <c r="U18" s="104">
        <v>259</v>
      </c>
      <c r="V18" s="114" t="s">
        <v>79</v>
      </c>
      <c r="W18" s="114" t="s">
        <v>79</v>
      </c>
      <c r="X18" s="114" t="s">
        <v>79</v>
      </c>
      <c r="Y18" s="113" t="s">
        <v>429</v>
      </c>
      <c r="Z18" s="39" t="s">
        <v>79</v>
      </c>
      <c r="AA18" s="36">
        <v>2</v>
      </c>
      <c r="AB18" s="36">
        <f t="shared" si="21"/>
        <v>1</v>
      </c>
      <c r="AC18" s="36">
        <f t="shared" si="22"/>
        <v>2</v>
      </c>
      <c r="AD18" s="36" t="str">
        <f t="shared" si="23"/>
        <v>Bajo</v>
      </c>
      <c r="AE18" s="36">
        <v>10</v>
      </c>
      <c r="AF18" s="36">
        <f t="shared" si="24"/>
        <v>20</v>
      </c>
      <c r="AG18" s="35" t="str">
        <f t="shared" si="25"/>
        <v>IV</v>
      </c>
      <c r="AH18" s="38" t="str">
        <f t="shared" si="26"/>
        <v>Aceptable</v>
      </c>
      <c r="AI18" s="88" t="s">
        <v>338</v>
      </c>
    </row>
    <row r="19" spans="3:35" ht="122.25" customHeight="1" x14ac:dyDescent="0.25">
      <c r="C19" s="157"/>
      <c r="D19" s="158"/>
      <c r="E19" s="158"/>
      <c r="F19" s="172"/>
      <c r="G19" s="104" t="s">
        <v>70</v>
      </c>
      <c r="H19" s="104" t="s">
        <v>425</v>
      </c>
      <c r="I19" s="104" t="s">
        <v>426</v>
      </c>
      <c r="J19" s="104" t="s">
        <v>27</v>
      </c>
      <c r="K19" s="104" t="s">
        <v>27</v>
      </c>
      <c r="L19" s="104" t="s">
        <v>27</v>
      </c>
      <c r="M19" s="104">
        <v>6</v>
      </c>
      <c r="N19" s="104">
        <v>1</v>
      </c>
      <c r="O19" s="104">
        <f t="shared" ref="O19" si="27">M19*N19</f>
        <v>6</v>
      </c>
      <c r="P19" s="104" t="str">
        <f t="shared" ref="P19" si="28">IF(AND(O19&gt;=24,O19&lt;=40),"Muy Alto",IF(AND(20&gt;=O19,10&lt;=O19),"Alto",IF(AND(8&gt;=O19,6&lt;=O19),"Medio",IF(O19&lt;=4,"Bajo","-"))))</f>
        <v>Medio</v>
      </c>
      <c r="Q19" s="104">
        <v>10</v>
      </c>
      <c r="R19" s="104">
        <f t="shared" ref="R19" si="29">O19*Q19</f>
        <v>60</v>
      </c>
      <c r="S19" s="97" t="str">
        <f t="shared" ref="S19" si="30">IF(AND(R19&gt;=600,R19&lt;=4000),"I",IF(AND(500&gt;=R19,150&lt;=R19),"II",IF(AND(120&gt;=R19,40&lt;=R19),"III",IF(R19&lt;=20,"IV","-"))))</f>
        <v>III</v>
      </c>
      <c r="T19" s="118" t="str">
        <f t="shared" ref="T19" si="31">IF(R19&gt;=360,"No Aceptable","Aceptable")</f>
        <v>Aceptable</v>
      </c>
      <c r="U19" s="104">
        <v>259</v>
      </c>
      <c r="V19" s="114" t="s">
        <v>79</v>
      </c>
      <c r="W19" s="114" t="s">
        <v>79</v>
      </c>
      <c r="X19" s="114" t="s">
        <v>79</v>
      </c>
      <c r="Y19" s="113" t="s">
        <v>427</v>
      </c>
      <c r="Z19" s="39" t="s">
        <v>79</v>
      </c>
      <c r="AA19" s="36">
        <v>2</v>
      </c>
      <c r="AB19" s="36">
        <f t="shared" ref="AB19" si="32">N19</f>
        <v>1</v>
      </c>
      <c r="AC19" s="36">
        <f t="shared" ref="AC19" si="33">AA19*AB19</f>
        <v>2</v>
      </c>
      <c r="AD19" s="36" t="str">
        <f t="shared" ref="AD19" si="34">IF(AND(AC19&gt;=24,AC19&lt;=40),"Muy Alto",IF(AND(20&gt;=AC19,10&lt;=AC19),"Alto",IF(AND(8&gt;=AC19,6&lt;=AC19),"Medio",IF(AC19&lt;=4,"Bajo","-"))))</f>
        <v>Bajo</v>
      </c>
      <c r="AE19" s="36">
        <v>10</v>
      </c>
      <c r="AF19" s="36">
        <f t="shared" ref="AF19" si="35">AC19*AE19</f>
        <v>20</v>
      </c>
      <c r="AG19" s="35" t="str">
        <f t="shared" ref="AG19" si="36">IF(AND(AF19&gt;=600,AF19&lt;=4000),"I",IF(AND(500&gt;=AF19,150&lt;=AF19),"II",IF(AND(120&gt;=AF19,40&lt;=AF19),"III",IF(AF19&lt;=20,"IV","-"))))</f>
        <v>IV</v>
      </c>
      <c r="AH19" s="38" t="str">
        <f t="shared" ref="AH19" si="37">IF(AF19&gt;=360,"No Aceptable","Aceptable")</f>
        <v>Aceptable</v>
      </c>
      <c r="AI19" s="88" t="s">
        <v>338</v>
      </c>
    </row>
    <row r="20" spans="3:35" ht="196.5" customHeight="1" x14ac:dyDescent="0.25">
      <c r="C20" s="157"/>
      <c r="D20" s="158"/>
      <c r="E20" s="158"/>
      <c r="F20" s="172"/>
      <c r="G20" s="104" t="s">
        <v>69</v>
      </c>
      <c r="H20" s="104" t="s">
        <v>421</v>
      </c>
      <c r="I20" s="104" t="s">
        <v>417</v>
      </c>
      <c r="J20" s="104" t="s">
        <v>27</v>
      </c>
      <c r="K20" s="104" t="s">
        <v>27</v>
      </c>
      <c r="L20" s="104" t="s">
        <v>27</v>
      </c>
      <c r="M20" s="104">
        <v>6</v>
      </c>
      <c r="N20" s="104">
        <v>1</v>
      </c>
      <c r="O20" s="104">
        <f t="shared" si="10"/>
        <v>6</v>
      </c>
      <c r="P20" s="104" t="str">
        <f t="shared" si="11"/>
        <v>Medio</v>
      </c>
      <c r="Q20" s="104">
        <v>10</v>
      </c>
      <c r="R20" s="104">
        <f t="shared" si="12"/>
        <v>60</v>
      </c>
      <c r="S20" s="97" t="str">
        <f t="shared" si="19"/>
        <v>III</v>
      </c>
      <c r="T20" s="118" t="str">
        <f t="shared" si="13"/>
        <v>Aceptable</v>
      </c>
      <c r="U20" s="104">
        <v>259</v>
      </c>
      <c r="V20" s="114" t="s">
        <v>79</v>
      </c>
      <c r="W20" s="114" t="s">
        <v>79</v>
      </c>
      <c r="X20" s="114" t="s">
        <v>79</v>
      </c>
      <c r="Y20" s="113" t="s">
        <v>422</v>
      </c>
      <c r="Z20" s="39" t="s">
        <v>79</v>
      </c>
      <c r="AA20" s="36">
        <v>2</v>
      </c>
      <c r="AB20" s="36">
        <f t="shared" ref="AB20" si="38">N20</f>
        <v>1</v>
      </c>
      <c r="AC20" s="36">
        <f t="shared" ref="AC20" si="39">AA20*AB20</f>
        <v>2</v>
      </c>
      <c r="AD20" s="36" t="str">
        <f t="shared" ref="AD20" si="40">IF(AND(AC20&gt;=24,AC20&lt;=40),"Muy Alto",IF(AND(20&gt;=AC20,10&lt;=AC20),"Alto",IF(AND(8&gt;=AC20,6&lt;=AC20),"Medio",IF(AC20&lt;=4,"Bajo","-"))))</f>
        <v>Bajo</v>
      </c>
      <c r="AE20" s="36">
        <v>10</v>
      </c>
      <c r="AF20" s="36">
        <f t="shared" ref="AF20" si="41">AC20*AE20</f>
        <v>20</v>
      </c>
      <c r="AG20" s="35" t="str">
        <f t="shared" ref="AG20" si="42">IF(AND(AF20&gt;=600,AF20&lt;=4000),"I",IF(AND(500&gt;=AF20,150&lt;=AF20),"II",IF(AND(120&gt;=AF20,40&lt;=AF20),"III",IF(AF20&lt;=20,"IV","-"))))</f>
        <v>IV</v>
      </c>
      <c r="AH20" s="38" t="str">
        <f t="shared" ref="AH20" si="43">IF(AF20&gt;=360,"No Aceptable","Aceptable")</f>
        <v>Aceptable</v>
      </c>
      <c r="AI20" s="96" t="s">
        <v>338</v>
      </c>
    </row>
    <row r="21" spans="3:35" ht="132" customHeight="1" x14ac:dyDescent="0.25">
      <c r="C21" s="157"/>
      <c r="D21" s="158"/>
      <c r="E21" s="158"/>
      <c r="F21" s="172"/>
      <c r="G21" s="104" t="s">
        <v>69</v>
      </c>
      <c r="H21" s="116" t="s">
        <v>463</v>
      </c>
      <c r="I21" s="104" t="s">
        <v>417</v>
      </c>
      <c r="J21" s="104" t="s">
        <v>27</v>
      </c>
      <c r="K21" s="104" t="s">
        <v>27</v>
      </c>
      <c r="L21" s="104" t="s">
        <v>27</v>
      </c>
      <c r="M21" s="104">
        <v>6</v>
      </c>
      <c r="N21" s="104">
        <v>1</v>
      </c>
      <c r="O21" s="104">
        <f t="shared" ref="O21" si="44">M21*N21</f>
        <v>6</v>
      </c>
      <c r="P21" s="104" t="str">
        <f t="shared" ref="P21" si="45">IF(AND(O21&gt;=24,O21&lt;=40),"Muy Alto",IF(AND(20&gt;=O21,10&lt;=O21),"Alto",IF(AND(8&gt;=O21,6&lt;=O21),"Medio",IF(O21&lt;=4,"Bajo","-"))))</f>
        <v>Medio</v>
      </c>
      <c r="Q21" s="104">
        <v>10</v>
      </c>
      <c r="R21" s="104">
        <f t="shared" ref="R21" si="46">O21*Q21</f>
        <v>60</v>
      </c>
      <c r="S21" s="97" t="str">
        <f t="shared" ref="S21" si="47">IF(AND(R21&gt;=600,R21&lt;=4000),"I",IF(AND(500&gt;=R21,150&lt;=R21),"II",IF(AND(120&gt;=R21,40&lt;=R21),"III",IF(R21&lt;=20,"IV","-"))))</f>
        <v>III</v>
      </c>
      <c r="T21" s="118" t="str">
        <f t="shared" ref="T21" si="48">IF(R21&gt;=360,"No Aceptable","Aceptable")</f>
        <v>Aceptable</v>
      </c>
      <c r="U21" s="104">
        <v>259</v>
      </c>
      <c r="V21" s="114" t="s">
        <v>79</v>
      </c>
      <c r="W21" s="114" t="s">
        <v>79</v>
      </c>
      <c r="X21" s="114" t="s">
        <v>79</v>
      </c>
      <c r="Y21" s="113" t="s">
        <v>418</v>
      </c>
      <c r="Z21" s="39" t="s">
        <v>79</v>
      </c>
      <c r="AA21" s="36">
        <v>2</v>
      </c>
      <c r="AB21" s="36">
        <f t="shared" ref="AB21" si="49">N21</f>
        <v>1</v>
      </c>
      <c r="AC21" s="36">
        <f t="shared" ref="AC21" si="50">AA21*AB21</f>
        <v>2</v>
      </c>
      <c r="AD21" s="36" t="str">
        <f t="shared" ref="AD21" si="51">IF(AND(AC21&gt;=24,AC21&lt;=40),"Muy Alto",IF(AND(20&gt;=AC21,10&lt;=AC21),"Alto",IF(AND(8&gt;=AC21,6&lt;=AC21),"Medio",IF(AC21&lt;=4,"Bajo","-"))))</f>
        <v>Bajo</v>
      </c>
      <c r="AE21" s="36">
        <v>10</v>
      </c>
      <c r="AF21" s="36">
        <f t="shared" ref="AF21" si="52">AC21*AE21</f>
        <v>20</v>
      </c>
      <c r="AG21" s="35" t="str">
        <f t="shared" ref="AG21" si="53">IF(AND(AF21&gt;=600,AF21&lt;=4000),"I",IF(AND(500&gt;=AF21,150&lt;=AF21),"II",IF(AND(120&gt;=AF21,40&lt;=AF21),"III",IF(AF21&lt;=20,"IV","-"))))</f>
        <v>IV</v>
      </c>
      <c r="AH21" s="38" t="str">
        <f t="shared" ref="AH21" si="54">IF(AF21&gt;=360,"No Aceptable","Aceptable")</f>
        <v>Aceptable</v>
      </c>
      <c r="AI21" s="96" t="s">
        <v>338</v>
      </c>
    </row>
    <row r="22" spans="3:35" ht="144" customHeight="1" x14ac:dyDescent="0.25">
      <c r="C22" s="157"/>
      <c r="D22" s="158"/>
      <c r="E22" s="158"/>
      <c r="F22" s="172"/>
      <c r="G22" s="115" t="s">
        <v>102</v>
      </c>
      <c r="H22" s="116" t="s">
        <v>423</v>
      </c>
      <c r="I22" s="104" t="s">
        <v>417</v>
      </c>
      <c r="J22" s="104" t="s">
        <v>27</v>
      </c>
      <c r="K22" s="104" t="s">
        <v>27</v>
      </c>
      <c r="L22" s="104" t="s">
        <v>27</v>
      </c>
      <c r="M22" s="104">
        <v>6</v>
      </c>
      <c r="N22" s="104">
        <v>1</v>
      </c>
      <c r="O22" s="104">
        <f t="shared" ref="O22" si="55">M22*N22</f>
        <v>6</v>
      </c>
      <c r="P22" s="104" t="str">
        <f t="shared" ref="P22" si="56">IF(AND(O22&gt;=24,O22&lt;=40),"Muy Alto",IF(AND(20&gt;=O22,10&lt;=O22),"Alto",IF(AND(8&gt;=O22,6&lt;=O22),"Medio",IF(O22&lt;=4,"Bajo","-"))))</f>
        <v>Medio</v>
      </c>
      <c r="Q22" s="104">
        <v>10</v>
      </c>
      <c r="R22" s="104">
        <f t="shared" ref="R22" si="57">O22*Q22</f>
        <v>60</v>
      </c>
      <c r="S22" s="97" t="str">
        <f t="shared" ref="S22" si="58">IF(AND(R22&gt;=600,R22&lt;=4000),"I",IF(AND(500&gt;=R22,150&lt;=R22),"II",IF(AND(120&gt;=R22,40&lt;=R22),"III",IF(R22&lt;=20,"IV","-"))))</f>
        <v>III</v>
      </c>
      <c r="T22" s="118" t="str">
        <f t="shared" ref="T22" si="59">IF(R22&gt;=360,"No Aceptable","Aceptable")</f>
        <v>Aceptable</v>
      </c>
      <c r="U22" s="104">
        <v>259</v>
      </c>
      <c r="V22" s="114" t="s">
        <v>79</v>
      </c>
      <c r="W22" s="114" t="s">
        <v>79</v>
      </c>
      <c r="X22" s="114" t="s">
        <v>79</v>
      </c>
      <c r="Y22" s="113" t="s">
        <v>424</v>
      </c>
      <c r="Z22" s="39" t="s">
        <v>79</v>
      </c>
      <c r="AA22" s="36">
        <v>2</v>
      </c>
      <c r="AB22" s="36">
        <f t="shared" ref="AB22" si="60">N22</f>
        <v>1</v>
      </c>
      <c r="AC22" s="36">
        <f t="shared" ref="AC22" si="61">AA22*AB22</f>
        <v>2</v>
      </c>
      <c r="AD22" s="36" t="str">
        <f t="shared" ref="AD22" si="62">IF(AND(AC22&gt;=24,AC22&lt;=40),"Muy Alto",IF(AND(20&gt;=AC22,10&lt;=AC22),"Alto",IF(AND(8&gt;=AC22,6&lt;=AC22),"Medio",IF(AC22&lt;=4,"Bajo","-"))))</f>
        <v>Bajo</v>
      </c>
      <c r="AE22" s="36">
        <v>10</v>
      </c>
      <c r="AF22" s="36">
        <f t="shared" ref="AF22" si="63">AC22*AE22</f>
        <v>20</v>
      </c>
      <c r="AG22" s="35" t="str">
        <f t="shared" ref="AG22" si="64">IF(AND(AF22&gt;=600,AF22&lt;=4000),"I",IF(AND(500&gt;=AF22,150&lt;=AF22),"II",IF(AND(120&gt;=AF22,40&lt;=AF22),"III",IF(AF22&lt;=20,"IV","-"))))</f>
        <v>IV</v>
      </c>
      <c r="AH22" s="38" t="str">
        <f t="shared" ref="AH22" si="65">IF(AF22&gt;=360,"No Aceptable","Aceptable")</f>
        <v>Aceptable</v>
      </c>
      <c r="AI22" s="96" t="s">
        <v>338</v>
      </c>
    </row>
    <row r="23" spans="3:35" ht="103.5" x14ac:dyDescent="0.25">
      <c r="C23" s="157"/>
      <c r="D23" s="158"/>
      <c r="E23" s="158"/>
      <c r="F23" s="172"/>
      <c r="G23" s="33" t="s">
        <v>63</v>
      </c>
      <c r="H23" s="96" t="s">
        <v>334</v>
      </c>
      <c r="I23" s="96" t="s">
        <v>464</v>
      </c>
      <c r="J23" s="96" t="s">
        <v>27</v>
      </c>
      <c r="K23" s="96" t="s">
        <v>27</v>
      </c>
      <c r="L23" s="96" t="s">
        <v>27</v>
      </c>
      <c r="M23" s="35">
        <v>6</v>
      </c>
      <c r="N23" s="35">
        <v>1</v>
      </c>
      <c r="O23" s="35">
        <f t="shared" si="10"/>
        <v>6</v>
      </c>
      <c r="P23" s="35" t="str">
        <f t="shared" si="11"/>
        <v>Medio</v>
      </c>
      <c r="Q23" s="35">
        <v>10</v>
      </c>
      <c r="R23" s="35">
        <f t="shared" si="12"/>
        <v>60</v>
      </c>
      <c r="S23" s="36" t="str">
        <f t="shared" si="19"/>
        <v>III</v>
      </c>
      <c r="T23" s="38" t="str">
        <f t="shared" si="13"/>
        <v>Aceptable</v>
      </c>
      <c r="U23" s="35">
        <v>259</v>
      </c>
      <c r="V23" s="37" t="s">
        <v>79</v>
      </c>
      <c r="W23" s="37" t="s">
        <v>79</v>
      </c>
      <c r="X23" s="37" t="s">
        <v>79</v>
      </c>
      <c r="Y23" s="89" t="s">
        <v>462</v>
      </c>
      <c r="Z23" s="39" t="s">
        <v>79</v>
      </c>
      <c r="AA23" s="36">
        <v>2</v>
      </c>
      <c r="AB23" s="36">
        <f t="shared" si="20"/>
        <v>1</v>
      </c>
      <c r="AC23" s="36">
        <f t="shared" si="14"/>
        <v>2</v>
      </c>
      <c r="AD23" s="36" t="str">
        <f t="shared" si="15"/>
        <v>Bajo</v>
      </c>
      <c r="AE23" s="36">
        <v>10</v>
      </c>
      <c r="AF23" s="36">
        <f t="shared" si="16"/>
        <v>20</v>
      </c>
      <c r="AG23" s="35" t="str">
        <f t="shared" si="17"/>
        <v>IV</v>
      </c>
      <c r="AH23" s="38" t="str">
        <f t="shared" si="18"/>
        <v>Aceptable</v>
      </c>
      <c r="AI23" s="96" t="s">
        <v>338</v>
      </c>
    </row>
    <row r="24" spans="3:35" ht="172.5" x14ac:dyDescent="0.25">
      <c r="C24" s="157"/>
      <c r="D24" s="158"/>
      <c r="E24" s="158"/>
      <c r="F24" s="172"/>
      <c r="G24" s="33" t="s">
        <v>60</v>
      </c>
      <c r="H24" s="96" t="s">
        <v>336</v>
      </c>
      <c r="I24" s="96" t="s">
        <v>85</v>
      </c>
      <c r="J24" s="96" t="s">
        <v>27</v>
      </c>
      <c r="K24" s="96" t="s">
        <v>27</v>
      </c>
      <c r="L24" s="96" t="s">
        <v>27</v>
      </c>
      <c r="M24" s="35">
        <v>6</v>
      </c>
      <c r="N24" s="35">
        <v>3</v>
      </c>
      <c r="O24" s="35">
        <f t="shared" si="10"/>
        <v>18</v>
      </c>
      <c r="P24" s="35" t="str">
        <f t="shared" si="11"/>
        <v>Alto</v>
      </c>
      <c r="Q24" s="35">
        <v>10</v>
      </c>
      <c r="R24" s="35">
        <f t="shared" si="12"/>
        <v>180</v>
      </c>
      <c r="S24" s="36" t="str">
        <f t="shared" si="19"/>
        <v>II</v>
      </c>
      <c r="T24" s="38" t="str">
        <f t="shared" si="13"/>
        <v>Aceptable</v>
      </c>
      <c r="U24" s="35">
        <v>259</v>
      </c>
      <c r="V24" s="37" t="s">
        <v>79</v>
      </c>
      <c r="W24" s="37" t="s">
        <v>79</v>
      </c>
      <c r="X24" s="37" t="s">
        <v>79</v>
      </c>
      <c r="Y24" s="138" t="s">
        <v>521</v>
      </c>
      <c r="Z24" s="39" t="s">
        <v>79</v>
      </c>
      <c r="AA24" s="36">
        <v>2</v>
      </c>
      <c r="AB24" s="36">
        <f t="shared" si="20"/>
        <v>3</v>
      </c>
      <c r="AC24" s="36">
        <f t="shared" si="14"/>
        <v>6</v>
      </c>
      <c r="AD24" s="36" t="str">
        <f t="shared" si="15"/>
        <v>Medio</v>
      </c>
      <c r="AE24" s="36">
        <v>10</v>
      </c>
      <c r="AF24" s="36">
        <f t="shared" si="16"/>
        <v>60</v>
      </c>
      <c r="AG24" s="35" t="str">
        <f t="shared" si="17"/>
        <v>III</v>
      </c>
      <c r="AH24" s="38" t="str">
        <f t="shared" si="18"/>
        <v>Aceptable</v>
      </c>
      <c r="AI24" s="95" t="s">
        <v>465</v>
      </c>
    </row>
  </sheetData>
  <sheetProtection selectLockedCells="1" selectUnlockedCells="1"/>
  <mergeCells count="31">
    <mergeCell ref="AI2:AI4"/>
    <mergeCell ref="M5:S5"/>
    <mergeCell ref="T5:T6"/>
    <mergeCell ref="V5:Z5"/>
    <mergeCell ref="AA5:AG5"/>
    <mergeCell ref="AI5:AI6"/>
    <mergeCell ref="U7:U10"/>
    <mergeCell ref="F2:AH4"/>
    <mergeCell ref="U11:U14"/>
    <mergeCell ref="F5:F6"/>
    <mergeCell ref="G5:H5"/>
    <mergeCell ref="I5:I6"/>
    <mergeCell ref="J5:L5"/>
    <mergeCell ref="F11:F12"/>
    <mergeCell ref="F13:F14"/>
    <mergeCell ref="F7:F8"/>
    <mergeCell ref="F9:F10"/>
    <mergeCell ref="C16:C24"/>
    <mergeCell ref="D16:D24"/>
    <mergeCell ref="E16:E24"/>
    <mergeCell ref="F16:F24"/>
    <mergeCell ref="C2:E4"/>
    <mergeCell ref="C5:C6"/>
    <mergeCell ref="D5:D6"/>
    <mergeCell ref="E11:E14"/>
    <mergeCell ref="C7:C10"/>
    <mergeCell ref="C11:C14"/>
    <mergeCell ref="E5:E6"/>
    <mergeCell ref="D11:D14"/>
    <mergeCell ref="D7:D10"/>
    <mergeCell ref="E7:E10"/>
  </mergeCells>
  <conditionalFormatting sqref="AG5 S5 AG24 S24">
    <cfRule type="containsText" dxfId="167" priority="253" operator="containsText" text="IV">
      <formula>NOT(ISERROR(SEARCH("IV",S5)))</formula>
    </cfRule>
    <cfRule type="containsText" dxfId="166" priority="254" operator="containsText" text="III">
      <formula>NOT(ISERROR(SEARCH("III",S5)))</formula>
    </cfRule>
    <cfRule type="containsText" dxfId="165" priority="255" operator="containsText" text="II">
      <formula>NOT(ISERROR(SEARCH("II",S5)))</formula>
    </cfRule>
    <cfRule type="containsText" dxfId="164" priority="256" operator="containsText" text="I">
      <formula>NOT(ISERROR(SEARCH("I",S5)))</formula>
    </cfRule>
  </conditionalFormatting>
  <conditionalFormatting sqref="AG9">
    <cfRule type="containsText" dxfId="163" priority="141" operator="containsText" text="IV">
      <formula>NOT(ISERROR(SEARCH("IV",AG9)))</formula>
    </cfRule>
    <cfRule type="containsText" dxfId="162" priority="142" operator="containsText" text="III">
      <formula>NOT(ISERROR(SEARCH("III",AG9)))</formula>
    </cfRule>
    <cfRule type="containsText" dxfId="161" priority="143" operator="containsText" text="II">
      <formula>NOT(ISERROR(SEARCH("II",AG9)))</formula>
    </cfRule>
    <cfRule type="containsText" dxfId="160" priority="144" operator="containsText" text="I">
      <formula>NOT(ISERROR(SEARCH("I",AG9)))</formula>
    </cfRule>
  </conditionalFormatting>
  <conditionalFormatting sqref="S9">
    <cfRule type="containsText" dxfId="159" priority="153" operator="containsText" text="IV">
      <formula>NOT(ISERROR(SEARCH("IV",S9)))</formula>
    </cfRule>
    <cfRule type="containsText" dxfId="158" priority="154" operator="containsText" text="III">
      <formula>NOT(ISERROR(SEARCH("III",S9)))</formula>
    </cfRule>
    <cfRule type="containsText" dxfId="157" priority="155" operator="containsText" text="II">
      <formula>NOT(ISERROR(SEARCH("II",S9)))</formula>
    </cfRule>
    <cfRule type="containsText" dxfId="156" priority="156" operator="containsText" text="I">
      <formula>NOT(ISERROR(SEARCH("I",S9)))</formula>
    </cfRule>
  </conditionalFormatting>
  <conditionalFormatting sqref="AG10">
    <cfRule type="containsText" dxfId="155" priority="133" operator="containsText" text="IV">
      <formula>NOT(ISERROR(SEARCH("IV",AG10)))</formula>
    </cfRule>
    <cfRule type="containsText" dxfId="154" priority="134" operator="containsText" text="III">
      <formula>NOT(ISERROR(SEARCH("III",AG10)))</formula>
    </cfRule>
    <cfRule type="containsText" dxfId="153" priority="135" operator="containsText" text="II">
      <formula>NOT(ISERROR(SEARCH("II",AG10)))</formula>
    </cfRule>
    <cfRule type="containsText" dxfId="152" priority="136" operator="containsText" text="I">
      <formula>NOT(ISERROR(SEARCH("I",AG10)))</formula>
    </cfRule>
  </conditionalFormatting>
  <conditionalFormatting sqref="S8">
    <cfRule type="containsText" dxfId="151" priority="145" operator="containsText" text="IV">
      <formula>NOT(ISERROR(SEARCH("IV",S8)))</formula>
    </cfRule>
    <cfRule type="containsText" dxfId="150" priority="146" operator="containsText" text="III">
      <formula>NOT(ISERROR(SEARCH("III",S8)))</formula>
    </cfRule>
    <cfRule type="containsText" dxfId="149" priority="147" operator="containsText" text="II">
      <formula>NOT(ISERROR(SEARCH("II",S8)))</formula>
    </cfRule>
    <cfRule type="containsText" dxfId="148" priority="148" operator="containsText" text="I">
      <formula>NOT(ISERROR(SEARCH("I",S8)))</formula>
    </cfRule>
  </conditionalFormatting>
  <conditionalFormatting sqref="S7">
    <cfRule type="containsText" dxfId="147" priority="157" operator="containsText" text="IV">
      <formula>NOT(ISERROR(SEARCH("IV",S7)))</formula>
    </cfRule>
    <cfRule type="containsText" dxfId="146" priority="158" operator="containsText" text="III">
      <formula>NOT(ISERROR(SEARCH("III",S7)))</formula>
    </cfRule>
    <cfRule type="containsText" dxfId="145" priority="159" operator="containsText" text="II">
      <formula>NOT(ISERROR(SEARCH("II",S7)))</formula>
    </cfRule>
    <cfRule type="containsText" dxfId="144" priority="160" operator="containsText" text="I">
      <formula>NOT(ISERROR(SEARCH("I",S7)))</formula>
    </cfRule>
  </conditionalFormatting>
  <conditionalFormatting sqref="S10">
    <cfRule type="containsText" dxfId="143" priority="149" operator="containsText" text="IV">
      <formula>NOT(ISERROR(SEARCH("IV",S10)))</formula>
    </cfRule>
    <cfRule type="containsText" dxfId="142" priority="150" operator="containsText" text="III">
      <formula>NOT(ISERROR(SEARCH("III",S10)))</formula>
    </cfRule>
    <cfRule type="containsText" dxfId="141" priority="151" operator="containsText" text="II">
      <formula>NOT(ISERROR(SEARCH("II",S10)))</formula>
    </cfRule>
    <cfRule type="containsText" dxfId="140" priority="152" operator="containsText" text="I">
      <formula>NOT(ISERROR(SEARCH("I",S10)))</formula>
    </cfRule>
  </conditionalFormatting>
  <conditionalFormatting sqref="AG7">
    <cfRule type="containsText" dxfId="139" priority="137" operator="containsText" text="IV">
      <formula>NOT(ISERROR(SEARCH("IV",AG7)))</formula>
    </cfRule>
    <cfRule type="containsText" dxfId="138" priority="138" operator="containsText" text="III">
      <formula>NOT(ISERROR(SEARCH("III",AG7)))</formula>
    </cfRule>
    <cfRule type="containsText" dxfId="137" priority="139" operator="containsText" text="II">
      <formula>NOT(ISERROR(SEARCH("II",AG7)))</formula>
    </cfRule>
    <cfRule type="containsText" dxfId="136" priority="140" operator="containsText" text="I">
      <formula>NOT(ISERROR(SEARCH("I",AG7)))</formula>
    </cfRule>
  </conditionalFormatting>
  <conditionalFormatting sqref="AG8">
    <cfRule type="containsText" dxfId="135" priority="129" operator="containsText" text="IV">
      <formula>NOT(ISERROR(SEARCH("IV",AG8)))</formula>
    </cfRule>
    <cfRule type="containsText" dxfId="134" priority="130" operator="containsText" text="III">
      <formula>NOT(ISERROR(SEARCH("III",AG8)))</formula>
    </cfRule>
    <cfRule type="containsText" dxfId="133" priority="131" operator="containsText" text="II">
      <formula>NOT(ISERROR(SEARCH("II",AG8)))</formula>
    </cfRule>
    <cfRule type="containsText" dxfId="132" priority="132" operator="containsText" text="I">
      <formula>NOT(ISERROR(SEARCH("I",AG8)))</formula>
    </cfRule>
  </conditionalFormatting>
  <conditionalFormatting sqref="AG13">
    <cfRule type="containsText" dxfId="131" priority="109" operator="containsText" text="IV">
      <formula>NOT(ISERROR(SEARCH("IV",AG13)))</formula>
    </cfRule>
    <cfRule type="containsText" dxfId="130" priority="110" operator="containsText" text="III">
      <formula>NOT(ISERROR(SEARCH("III",AG13)))</formula>
    </cfRule>
    <cfRule type="containsText" dxfId="129" priority="111" operator="containsText" text="II">
      <formula>NOT(ISERROR(SEARCH("II",AG13)))</formula>
    </cfRule>
    <cfRule type="containsText" dxfId="128" priority="112" operator="containsText" text="I">
      <formula>NOT(ISERROR(SEARCH("I",AG13)))</formula>
    </cfRule>
  </conditionalFormatting>
  <conditionalFormatting sqref="S13">
    <cfRule type="containsText" dxfId="127" priority="121" operator="containsText" text="IV">
      <formula>NOT(ISERROR(SEARCH("IV",S13)))</formula>
    </cfRule>
    <cfRule type="containsText" dxfId="126" priority="122" operator="containsText" text="III">
      <formula>NOT(ISERROR(SEARCH("III",S13)))</formula>
    </cfRule>
    <cfRule type="containsText" dxfId="125" priority="123" operator="containsText" text="II">
      <formula>NOT(ISERROR(SEARCH("II",S13)))</formula>
    </cfRule>
    <cfRule type="containsText" dxfId="124" priority="124" operator="containsText" text="I">
      <formula>NOT(ISERROR(SEARCH("I",S13)))</formula>
    </cfRule>
  </conditionalFormatting>
  <conditionalFormatting sqref="AG14">
    <cfRule type="containsText" dxfId="123" priority="101" operator="containsText" text="IV">
      <formula>NOT(ISERROR(SEARCH("IV",AG14)))</formula>
    </cfRule>
    <cfRule type="containsText" dxfId="122" priority="102" operator="containsText" text="III">
      <formula>NOT(ISERROR(SEARCH("III",AG14)))</formula>
    </cfRule>
    <cfRule type="containsText" dxfId="121" priority="103" operator="containsText" text="II">
      <formula>NOT(ISERROR(SEARCH("II",AG14)))</formula>
    </cfRule>
    <cfRule type="containsText" dxfId="120" priority="104" operator="containsText" text="I">
      <formula>NOT(ISERROR(SEARCH("I",AG14)))</formula>
    </cfRule>
  </conditionalFormatting>
  <conditionalFormatting sqref="S12">
    <cfRule type="containsText" dxfId="119" priority="113" operator="containsText" text="IV">
      <formula>NOT(ISERROR(SEARCH("IV",S12)))</formula>
    </cfRule>
    <cfRule type="containsText" dxfId="118" priority="114" operator="containsText" text="III">
      <formula>NOT(ISERROR(SEARCH("III",S12)))</formula>
    </cfRule>
    <cfRule type="containsText" dxfId="117" priority="115" operator="containsText" text="II">
      <formula>NOT(ISERROR(SEARCH("II",S12)))</formula>
    </cfRule>
    <cfRule type="containsText" dxfId="116" priority="116" operator="containsText" text="I">
      <formula>NOT(ISERROR(SEARCH("I",S12)))</formula>
    </cfRule>
  </conditionalFormatting>
  <conditionalFormatting sqref="S11">
    <cfRule type="containsText" dxfId="115" priority="125" operator="containsText" text="IV">
      <formula>NOT(ISERROR(SEARCH("IV",S11)))</formula>
    </cfRule>
    <cfRule type="containsText" dxfId="114" priority="126" operator="containsText" text="III">
      <formula>NOT(ISERROR(SEARCH("III",S11)))</formula>
    </cfRule>
    <cfRule type="containsText" dxfId="113" priority="127" operator="containsText" text="II">
      <formula>NOT(ISERROR(SEARCH("II",S11)))</formula>
    </cfRule>
    <cfRule type="containsText" dxfId="112" priority="128" operator="containsText" text="I">
      <formula>NOT(ISERROR(SEARCH("I",S11)))</formula>
    </cfRule>
  </conditionalFormatting>
  <conditionalFormatting sqref="S14">
    <cfRule type="containsText" dxfId="111" priority="117" operator="containsText" text="IV">
      <formula>NOT(ISERROR(SEARCH("IV",S14)))</formula>
    </cfRule>
    <cfRule type="containsText" dxfId="110" priority="118" operator="containsText" text="III">
      <formula>NOT(ISERROR(SEARCH("III",S14)))</formula>
    </cfRule>
    <cfRule type="containsText" dxfId="109" priority="119" operator="containsText" text="II">
      <formula>NOT(ISERROR(SEARCH("II",S14)))</formula>
    </cfRule>
    <cfRule type="containsText" dxfId="108" priority="120" operator="containsText" text="I">
      <formula>NOT(ISERROR(SEARCH("I",S14)))</formula>
    </cfRule>
  </conditionalFormatting>
  <conditionalFormatting sqref="AG11">
    <cfRule type="containsText" dxfId="107" priority="105" operator="containsText" text="IV">
      <formula>NOT(ISERROR(SEARCH("IV",AG11)))</formula>
    </cfRule>
    <cfRule type="containsText" dxfId="106" priority="106" operator="containsText" text="III">
      <formula>NOT(ISERROR(SEARCH("III",AG11)))</formula>
    </cfRule>
    <cfRule type="containsText" dxfId="105" priority="107" operator="containsText" text="II">
      <formula>NOT(ISERROR(SEARCH("II",AG11)))</formula>
    </cfRule>
    <cfRule type="containsText" dxfId="104" priority="108" operator="containsText" text="I">
      <formula>NOT(ISERROR(SEARCH("I",AG11)))</formula>
    </cfRule>
  </conditionalFormatting>
  <conditionalFormatting sqref="AG12">
    <cfRule type="containsText" dxfId="103" priority="97" operator="containsText" text="IV">
      <formula>NOT(ISERROR(SEARCH("IV",AG12)))</formula>
    </cfRule>
    <cfRule type="containsText" dxfId="102" priority="98" operator="containsText" text="III">
      <formula>NOT(ISERROR(SEARCH("III",AG12)))</formula>
    </cfRule>
    <cfRule type="containsText" dxfId="101" priority="99" operator="containsText" text="II">
      <formula>NOT(ISERROR(SEARCH("II",AG12)))</formula>
    </cfRule>
    <cfRule type="containsText" dxfId="100" priority="100" operator="containsText" text="I">
      <formula>NOT(ISERROR(SEARCH("I",AG12)))</formula>
    </cfRule>
  </conditionalFormatting>
  <conditionalFormatting sqref="S15">
    <cfRule type="containsText" dxfId="99" priority="41" operator="containsText" text="IV">
      <formula>NOT(ISERROR(SEARCH("IV",S15)))</formula>
    </cfRule>
    <cfRule type="containsText" dxfId="98" priority="42" operator="containsText" text="III">
      <formula>NOT(ISERROR(SEARCH("III",S15)))</formula>
    </cfRule>
    <cfRule type="containsText" dxfId="97" priority="43" operator="containsText" text="II">
      <formula>NOT(ISERROR(SEARCH("II",S15)))</formula>
    </cfRule>
    <cfRule type="containsText" dxfId="96" priority="44" operator="containsText" text="I">
      <formula>NOT(ISERROR(SEARCH("I",S15)))</formula>
    </cfRule>
  </conditionalFormatting>
  <conditionalFormatting sqref="AG15">
    <cfRule type="containsText" dxfId="95" priority="37" operator="containsText" text="IV">
      <formula>NOT(ISERROR(SEARCH("IV",AG15)))</formula>
    </cfRule>
    <cfRule type="containsText" dxfId="94" priority="38" operator="containsText" text="III">
      <formula>NOT(ISERROR(SEARCH("III",AG15)))</formula>
    </cfRule>
    <cfRule type="containsText" dxfId="93" priority="39" operator="containsText" text="II">
      <formula>NOT(ISERROR(SEARCH("II",AG15)))</formula>
    </cfRule>
    <cfRule type="containsText" dxfId="92" priority="40" operator="containsText" text="I">
      <formula>NOT(ISERROR(SEARCH("I",AG15)))</formula>
    </cfRule>
  </conditionalFormatting>
  <conditionalFormatting sqref="S16:S23 AG16:AG23">
    <cfRule type="containsText" dxfId="91" priority="9" operator="containsText" text="IV">
      <formula>NOT(ISERROR(SEARCH("IV",S16)))</formula>
    </cfRule>
    <cfRule type="containsText" dxfId="90" priority="10" operator="containsText" text="III">
      <formula>NOT(ISERROR(SEARCH("III",S16)))</formula>
    </cfRule>
    <cfRule type="containsText" dxfId="89" priority="11" operator="containsText" text="II">
      <formula>NOT(ISERROR(SEARCH("II",S16)))</formula>
    </cfRule>
    <cfRule type="containsText" dxfId="88" priority="12" operator="containsText" text="I">
      <formula>NOT(ISERROR(SEARCH("I",S16)))</formula>
    </cfRule>
  </conditionalFormatting>
  <dataValidations count="9">
    <dataValidation type="list" allowBlank="1" showInputMessage="1" showErrorMessage="1" sqref="AC1 AC5:AC6 AC25:AC1048576" xr:uid="{00000000-0002-0000-0200-000000000000}">
      <formula1>$D$3:$D$5</formula1>
    </dataValidation>
    <dataValidation type="list" allowBlank="1" showInputMessage="1" showErrorMessage="1" sqref="AG1 AG5:AG6 AG10 AB25:AB1048576 AG12 AG8 N1 N5:N6 AB5:AB6 N25:N1048576 AG14:AG1048576" xr:uid="{00000000-0002-0000-0200-000001000000}">
      <formula1>#REF!</formula1>
    </dataValidation>
    <dataValidation type="list" allowBlank="1" showInputMessage="1" showErrorMessage="1" sqref="AA25:AA1048576 M1 M5:M6 AA5:AA6 M25:M1048576" xr:uid="{00000000-0002-0000-0200-000002000000}">
      <formula1>$D$4:$D$6</formula1>
    </dataValidation>
    <dataValidation type="list" allowBlank="1" showInputMessage="1" showErrorMessage="1" sqref="AG13 AG9 AG11 AG7" xr:uid="{00000000-0002-0000-0200-000003000000}">
      <formula1>$F$9:$F$14</formula1>
    </dataValidation>
    <dataValidation type="list" allowBlank="1" showInputMessage="1" showErrorMessage="1" sqref="AE25:AE1048576 Q1 AE5:AE6 Q5:Q6 Q25:Q1048576" xr:uid="{00000000-0002-0000-0200-000004000000}">
      <formula1>$D$12:$D$14</formula1>
    </dataValidation>
    <dataValidation type="list" allowBlank="1" showInputMessage="1" showErrorMessage="1" sqref="M7:M14 AA7:AA14" xr:uid="{00000000-0002-0000-0200-000005000000}">
      <formula1>$B$4:$B$7</formula1>
    </dataValidation>
    <dataValidation type="list" allowBlank="1" showInputMessage="1" showErrorMessage="1" sqref="AB8 N7:N14 AB12 AB14 AB10" xr:uid="{00000000-0002-0000-0200-000006000000}">
      <formula1>$B$11:$B$14</formula1>
    </dataValidation>
    <dataValidation type="list" allowBlank="1" showInputMessage="1" showErrorMessage="1" sqref="AE7:AE14 Q7:Q14" xr:uid="{00000000-0002-0000-0200-000008000000}">
      <formula1>$B$16:$B$23</formula1>
    </dataValidation>
    <dataValidation type="list" allowBlank="1" showInputMessage="1" showErrorMessage="1" sqref="AB7 AB11 AB13 AB9" xr:uid="{00000000-0002-0000-0200-000007000000}">
      <formula1>$F$14:$F$15</formula1>
    </dataValidation>
  </dataValidations>
  <printOptions horizontalCentered="1"/>
  <pageMargins left="0" right="0" top="0" bottom="0" header="0" footer="0"/>
  <pageSetup paperSize="5" scale="24" fitToHeight="2" orientation="landscape" r:id="rId1"/>
  <rowBreaks count="1" manualBreakCount="1">
    <brk id="21" min="1" max="35"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9000000}">
          <x14:formula1>
            <xm:f>CAMBIOS!$B$5:$B$8</xm:f>
          </x14:formula1>
          <xm:sqref>AA1 AA15:AA24 M15:M24</xm:sqref>
        </x14:dataValidation>
        <x14:dataValidation type="list" allowBlank="1" showInputMessage="1" showErrorMessage="1" xr:uid="{00000000-0002-0000-0200-00000A000000}">
          <x14:formula1>
            <xm:f>CAMBIOS!$B$12:$B$15</xm:f>
          </x14:formula1>
          <xm:sqref>AB1 AB15:AB24 N15:N24</xm:sqref>
        </x14:dataValidation>
        <x14:dataValidation type="list" allowBlank="1" showInputMessage="1" showErrorMessage="1" xr:uid="{00000000-0002-0000-0200-00000B000000}">
          <x14:formula1>
            <xm:f>CAMBIOS!$B$19:$B$22</xm:f>
          </x14:formula1>
          <xm:sqref>AE1 AE15:AE24 Q15:Q24</xm:sqref>
        </x14:dataValidation>
        <x14:dataValidation type="list" allowBlank="1" showInputMessage="1" showErrorMessage="1" xr:uid="{00000000-0002-0000-0200-00000C000000}">
          <x14:formula1>
            <xm:f>CAMBIOS!$D$5:$D$58</xm:f>
          </x14:formula1>
          <xm:sqref>G5:G1048576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C2:AI15"/>
  <sheetViews>
    <sheetView topLeftCell="D5" zoomScale="90" zoomScaleNormal="90" zoomScaleSheetLayoutView="50" zoomScalePageLayoutView="80" workbookViewId="0">
      <selection activeCell="E5" sqref="E5:E6"/>
    </sheetView>
  </sheetViews>
  <sheetFormatPr baseColWidth="10" defaultColWidth="10.85546875" defaultRowHeight="16.5" x14ac:dyDescent="0.25"/>
  <cols>
    <col min="1" max="1" width="10.85546875" style="40"/>
    <col min="2" max="2" width="2.28515625" style="40" customWidth="1"/>
    <col min="3" max="3" width="11.28515625" style="40" customWidth="1"/>
    <col min="4" max="4" width="10.140625" style="40" customWidth="1"/>
    <col min="5" max="5" width="11.85546875" style="40" customWidth="1"/>
    <col min="6" max="6" width="9" style="40" customWidth="1"/>
    <col min="7" max="7" width="21.140625" style="50" customWidth="1"/>
    <col min="8" max="8" width="26.28515625" style="40" customWidth="1"/>
    <col min="9" max="9" width="19.140625" style="40" customWidth="1"/>
    <col min="10" max="10" width="16.5703125" style="40" customWidth="1"/>
    <col min="11" max="12" width="15.7109375" style="40" customWidth="1"/>
    <col min="13" max="15" width="9" style="40" customWidth="1"/>
    <col min="16" max="19" width="10.85546875" style="40"/>
    <col min="20" max="20" width="10.7109375" style="40" customWidth="1"/>
    <col min="21" max="21" width="17" style="40" customWidth="1"/>
    <col min="22" max="23" width="8.5703125" style="40" customWidth="1"/>
    <col min="24" max="24" width="12" style="40" customWidth="1"/>
    <col min="25" max="25" width="57.85546875" style="40" customWidth="1"/>
    <col min="26" max="26" width="19" style="40" customWidth="1"/>
    <col min="27" max="33" width="8.28515625" style="40" customWidth="1"/>
    <col min="34" max="34" width="9.28515625" style="40" customWidth="1"/>
    <col min="35" max="35" width="30.140625" style="40" customWidth="1"/>
    <col min="36" max="36" width="2.42578125" style="40" customWidth="1"/>
    <col min="37" max="16384" width="10.85546875" style="40"/>
  </cols>
  <sheetData>
    <row r="2" spans="3:35" ht="30" customHeight="1" x14ac:dyDescent="0.25">
      <c r="C2" s="187"/>
      <c r="D2" s="187"/>
      <c r="E2" s="187"/>
      <c r="F2" s="148" t="s">
        <v>44</v>
      </c>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9"/>
    </row>
    <row r="3" spans="3:35" ht="30" customHeight="1" x14ac:dyDescent="0.25">
      <c r="C3" s="187"/>
      <c r="D3" s="187"/>
      <c r="E3" s="187"/>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9"/>
    </row>
    <row r="4" spans="3:35" ht="30" customHeight="1" x14ac:dyDescent="0.25">
      <c r="C4" s="187"/>
      <c r="D4" s="187"/>
      <c r="E4" s="187"/>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9"/>
    </row>
    <row r="5" spans="3:35" ht="46.5" customHeight="1" x14ac:dyDescent="0.25">
      <c r="C5" s="151" t="s">
        <v>77</v>
      </c>
      <c r="D5" s="151" t="s">
        <v>21</v>
      </c>
      <c r="E5" s="151" t="s">
        <v>22</v>
      </c>
      <c r="F5" s="151" t="s">
        <v>112</v>
      </c>
      <c r="G5" s="153" t="s">
        <v>23</v>
      </c>
      <c r="H5" s="153"/>
      <c r="I5" s="154" t="s">
        <v>26</v>
      </c>
      <c r="J5" s="153" t="s">
        <v>24</v>
      </c>
      <c r="K5" s="153"/>
      <c r="L5" s="153"/>
      <c r="M5" s="153" t="s">
        <v>25</v>
      </c>
      <c r="N5" s="153"/>
      <c r="O5" s="153"/>
      <c r="P5" s="153"/>
      <c r="Q5" s="153"/>
      <c r="R5" s="153"/>
      <c r="S5" s="153"/>
      <c r="T5" s="154" t="s">
        <v>11</v>
      </c>
      <c r="U5" s="41" t="s">
        <v>13</v>
      </c>
      <c r="V5" s="155" t="s">
        <v>15</v>
      </c>
      <c r="W5" s="155"/>
      <c r="X5" s="155"/>
      <c r="Y5" s="155"/>
      <c r="Z5" s="155"/>
      <c r="AA5" s="153" t="s">
        <v>42</v>
      </c>
      <c r="AB5" s="153"/>
      <c r="AC5" s="153"/>
      <c r="AD5" s="153"/>
      <c r="AE5" s="153"/>
      <c r="AF5" s="153"/>
      <c r="AG5" s="153"/>
      <c r="AH5" s="42" t="s">
        <v>11</v>
      </c>
      <c r="AI5" s="156" t="s">
        <v>43</v>
      </c>
    </row>
    <row r="6" spans="3:35" ht="102" x14ac:dyDescent="0.25">
      <c r="C6" s="151"/>
      <c r="D6" s="151"/>
      <c r="E6" s="151"/>
      <c r="F6" s="151"/>
      <c r="G6" s="43" t="s">
        <v>1</v>
      </c>
      <c r="H6" s="42" t="s">
        <v>0</v>
      </c>
      <c r="I6" s="154"/>
      <c r="J6" s="44" t="s">
        <v>2</v>
      </c>
      <c r="K6" s="44" t="s">
        <v>3</v>
      </c>
      <c r="L6" s="44" t="s">
        <v>4</v>
      </c>
      <c r="M6" s="45" t="s">
        <v>5</v>
      </c>
      <c r="N6" s="45" t="s">
        <v>6</v>
      </c>
      <c r="O6" s="44" t="s">
        <v>28</v>
      </c>
      <c r="P6" s="44" t="s">
        <v>7</v>
      </c>
      <c r="Q6" s="44" t="s">
        <v>8</v>
      </c>
      <c r="R6" s="44" t="s">
        <v>9</v>
      </c>
      <c r="S6" s="44" t="s">
        <v>10</v>
      </c>
      <c r="T6" s="154"/>
      <c r="U6" s="46" t="s">
        <v>14</v>
      </c>
      <c r="V6" s="47" t="s">
        <v>16</v>
      </c>
      <c r="W6" s="47" t="s">
        <v>17</v>
      </c>
      <c r="X6" s="47" t="s">
        <v>18</v>
      </c>
      <c r="Y6" s="47" t="s">
        <v>19</v>
      </c>
      <c r="Z6" s="48" t="s">
        <v>20</v>
      </c>
      <c r="AA6" s="45" t="s">
        <v>5</v>
      </c>
      <c r="AB6" s="44" t="s">
        <v>6</v>
      </c>
      <c r="AC6" s="44" t="s">
        <v>28</v>
      </c>
      <c r="AD6" s="44" t="s">
        <v>7</v>
      </c>
      <c r="AE6" s="44" t="s">
        <v>8</v>
      </c>
      <c r="AF6" s="44" t="s">
        <v>9</v>
      </c>
      <c r="AG6" s="44" t="s">
        <v>10</v>
      </c>
      <c r="AH6" s="44" t="s">
        <v>12</v>
      </c>
      <c r="AI6" s="156"/>
    </row>
    <row r="7" spans="3:35" ht="125.25" customHeight="1" x14ac:dyDescent="0.25">
      <c r="C7" s="186" t="s">
        <v>198</v>
      </c>
      <c r="D7" s="186" t="s">
        <v>430</v>
      </c>
      <c r="E7" s="184" t="s">
        <v>149</v>
      </c>
      <c r="F7" s="161" t="s">
        <v>29</v>
      </c>
      <c r="G7" s="33" t="s">
        <v>69</v>
      </c>
      <c r="H7" s="33" t="s">
        <v>155</v>
      </c>
      <c r="I7" s="35" t="s">
        <v>164</v>
      </c>
      <c r="J7" s="34" t="s">
        <v>27</v>
      </c>
      <c r="K7" s="104" t="s">
        <v>477</v>
      </c>
      <c r="L7" s="104" t="s">
        <v>481</v>
      </c>
      <c r="M7" s="35">
        <v>2</v>
      </c>
      <c r="N7" s="35">
        <v>2</v>
      </c>
      <c r="O7" s="35">
        <f t="shared" ref="O7:O15" si="0">M7*N7</f>
        <v>4</v>
      </c>
      <c r="P7" s="35" t="str">
        <f>IF(AND(O7&gt;=24,O7&lt;=40),"Muy Alto",IF(AND(20&gt;=O7,10&lt;=O7),"Alto",IF(AND(8&gt;=O7,6&lt;=O7),"Medio",IF(O7&lt;=4,"Bajo","-"))))</f>
        <v>Bajo</v>
      </c>
      <c r="Q7" s="35">
        <v>60</v>
      </c>
      <c r="R7" s="35">
        <f t="shared" ref="R7:R15" si="1">O7*Q7</f>
        <v>240</v>
      </c>
      <c r="S7" s="35" t="str">
        <f t="shared" ref="S7:S15" si="2">IF(AND(R7&gt;=600,R7&lt;=4000),"I",IF(AND(500&gt;=R7,150&lt;=R7),"II",IF(AND(120&gt;=R7,40&lt;=R7),"III",IF(R7&lt;=20,"IV","-"))))</f>
        <v>II</v>
      </c>
      <c r="T7" s="35" t="str">
        <f t="shared" ref="T7:T15" si="3">IF(R7&gt;=360,"No Aceptable","Aceptable")</f>
        <v>Aceptable</v>
      </c>
      <c r="U7" s="35">
        <v>240</v>
      </c>
      <c r="V7" s="37" t="s">
        <v>150</v>
      </c>
      <c r="W7" s="37" t="s">
        <v>150</v>
      </c>
      <c r="X7" s="37" t="s">
        <v>150</v>
      </c>
      <c r="Y7" s="51" t="s">
        <v>167</v>
      </c>
      <c r="Z7" s="37" t="s">
        <v>166</v>
      </c>
      <c r="AA7" s="35">
        <v>6</v>
      </c>
      <c r="AB7" s="35">
        <v>2</v>
      </c>
      <c r="AC7" s="35">
        <f t="shared" ref="AC7:AC15" si="4">AA7*AB7</f>
        <v>12</v>
      </c>
      <c r="AD7" s="35" t="str">
        <f t="shared" ref="AD7:AD15" si="5">IF(AND(AC7&gt;=24,AC7&lt;=40),"Muy Alto",IF(AND(20&gt;=AC7,10&lt;=AC7),"Alto",IF(AND(8&gt;=AC7,6&lt;=AC7),"Medio",IF(AC7&lt;=4,"Bajo","-"))))</f>
        <v>Alto</v>
      </c>
      <c r="AE7" s="35">
        <v>10</v>
      </c>
      <c r="AF7" s="35">
        <f>AC7*AE7</f>
        <v>120</v>
      </c>
      <c r="AG7" s="35" t="str">
        <f t="shared" ref="AG7:AG15" si="6">IF(AND(AF7&gt;=600,AF7&lt;=4000),"I",IF(AND(500&gt;=AF7,150&lt;=AF7),"II",IF(AND(120&gt;=AF7,40&lt;=AF7),"III",IF(AF7&lt;=20,"IV","-"))))</f>
        <v>III</v>
      </c>
      <c r="AH7" s="38" t="str">
        <f t="shared" ref="AH7:AH15" si="7">IF(AF7&gt;=360,"No Aceptable","Aceptable")</f>
        <v>Aceptable</v>
      </c>
      <c r="AI7" s="164" t="s">
        <v>169</v>
      </c>
    </row>
    <row r="8" spans="3:35" ht="172.5" customHeight="1" x14ac:dyDescent="0.25">
      <c r="C8" s="186"/>
      <c r="D8" s="186"/>
      <c r="E8" s="184"/>
      <c r="F8" s="161"/>
      <c r="G8" s="33" t="s">
        <v>161</v>
      </c>
      <c r="H8" s="33" t="s">
        <v>159</v>
      </c>
      <c r="I8" s="35" t="s">
        <v>160</v>
      </c>
      <c r="J8" s="34" t="s">
        <v>27</v>
      </c>
      <c r="K8" s="34" t="s">
        <v>482</v>
      </c>
      <c r="L8" s="104" t="s">
        <v>432</v>
      </c>
      <c r="M8" s="35">
        <v>2</v>
      </c>
      <c r="N8" s="35">
        <v>2</v>
      </c>
      <c r="O8" s="35">
        <f>M8*N8</f>
        <v>4</v>
      </c>
      <c r="P8" s="35" t="str">
        <f>IF(AND(O8&gt;=24,O8&lt;=40),"Muy Alto",IF(AND(20&gt;=O8,10&lt;=O8),"Alto",IF(AND(8&gt;=O8,6&lt;=O8),"Medio",IF(O8&lt;=4,"Bajo","-"))))</f>
        <v>Bajo</v>
      </c>
      <c r="Q8" s="35">
        <v>25</v>
      </c>
      <c r="R8" s="35">
        <f t="shared" si="1"/>
        <v>100</v>
      </c>
      <c r="S8" s="35" t="str">
        <f t="shared" si="2"/>
        <v>III</v>
      </c>
      <c r="T8" s="38" t="str">
        <f t="shared" si="3"/>
        <v>Aceptable</v>
      </c>
      <c r="U8" s="35">
        <v>7</v>
      </c>
      <c r="V8" s="37" t="s">
        <v>150</v>
      </c>
      <c r="W8" s="37" t="s">
        <v>150</v>
      </c>
      <c r="X8" s="37" t="s">
        <v>150</v>
      </c>
      <c r="Y8" s="51" t="s">
        <v>480</v>
      </c>
      <c r="Z8" s="37" t="s">
        <v>165</v>
      </c>
      <c r="AA8" s="35">
        <v>6</v>
      </c>
      <c r="AB8" s="35">
        <v>2</v>
      </c>
      <c r="AC8" s="35">
        <f t="shared" si="4"/>
        <v>12</v>
      </c>
      <c r="AD8" s="35" t="str">
        <f t="shared" si="5"/>
        <v>Alto</v>
      </c>
      <c r="AE8" s="35">
        <v>10</v>
      </c>
      <c r="AF8" s="35">
        <f t="shared" ref="AF8:AF15" si="8">AC8*AE8</f>
        <v>120</v>
      </c>
      <c r="AG8" s="35" t="str">
        <f t="shared" si="6"/>
        <v>III</v>
      </c>
      <c r="AH8" s="38" t="str">
        <f t="shared" si="7"/>
        <v>Aceptable</v>
      </c>
      <c r="AI8" s="164"/>
    </row>
    <row r="9" spans="3:35" ht="168" customHeight="1" x14ac:dyDescent="0.25">
      <c r="C9" s="186"/>
      <c r="D9" s="186"/>
      <c r="E9" s="184"/>
      <c r="F9" s="161"/>
      <c r="G9" s="33" t="s">
        <v>65</v>
      </c>
      <c r="H9" s="33" t="s">
        <v>157</v>
      </c>
      <c r="I9" s="35" t="s">
        <v>158</v>
      </c>
      <c r="J9" s="34" t="s">
        <v>27</v>
      </c>
      <c r="K9" s="34" t="s">
        <v>27</v>
      </c>
      <c r="L9" s="104" t="s">
        <v>433</v>
      </c>
      <c r="M9" s="35">
        <v>2</v>
      </c>
      <c r="N9" s="35">
        <v>2</v>
      </c>
      <c r="O9" s="35">
        <f t="shared" si="0"/>
        <v>4</v>
      </c>
      <c r="P9" s="35" t="str">
        <f t="shared" ref="P9:P15" si="9">IF(AND(O9&gt;=24,O9&lt;=40),"Muy Alto",IF(AND(20&gt;=O9,10&lt;=O9),"Alto",IF(AND(8&gt;=O9,6&lt;=O9),"Medio",IF(O9&lt;=4,"Bajo","-"))))</f>
        <v>Bajo</v>
      </c>
      <c r="Q9" s="35">
        <v>25</v>
      </c>
      <c r="R9" s="35">
        <f t="shared" si="1"/>
        <v>100</v>
      </c>
      <c r="S9" s="35" t="str">
        <f t="shared" si="2"/>
        <v>III</v>
      </c>
      <c r="T9" s="38" t="str">
        <f t="shared" si="3"/>
        <v>Aceptable</v>
      </c>
      <c r="U9" s="35">
        <v>4</v>
      </c>
      <c r="V9" s="37" t="s">
        <v>150</v>
      </c>
      <c r="W9" s="37" t="s">
        <v>150</v>
      </c>
      <c r="X9" s="37" t="s">
        <v>150</v>
      </c>
      <c r="Y9" s="51" t="s">
        <v>483</v>
      </c>
      <c r="Z9" s="37"/>
      <c r="AA9" s="35">
        <v>6</v>
      </c>
      <c r="AB9" s="35">
        <v>2</v>
      </c>
      <c r="AC9" s="35">
        <f t="shared" si="4"/>
        <v>12</v>
      </c>
      <c r="AD9" s="35" t="str">
        <f t="shared" si="5"/>
        <v>Alto</v>
      </c>
      <c r="AE9" s="35">
        <v>10</v>
      </c>
      <c r="AF9" s="35">
        <f t="shared" si="8"/>
        <v>120</v>
      </c>
      <c r="AG9" s="35" t="str">
        <f t="shared" si="6"/>
        <v>III</v>
      </c>
      <c r="AH9" s="38" t="str">
        <f t="shared" si="7"/>
        <v>Aceptable</v>
      </c>
      <c r="AI9" s="52" t="s">
        <v>484</v>
      </c>
    </row>
    <row r="10" spans="3:35" ht="147" customHeight="1" x14ac:dyDescent="0.25">
      <c r="C10" s="186"/>
      <c r="D10" s="186"/>
      <c r="E10" s="184"/>
      <c r="F10" s="57" t="s">
        <v>29</v>
      </c>
      <c r="G10" s="33" t="s">
        <v>67</v>
      </c>
      <c r="H10" s="33" t="s">
        <v>211</v>
      </c>
      <c r="I10" s="52" t="s">
        <v>212</v>
      </c>
      <c r="J10" s="104" t="s">
        <v>434</v>
      </c>
      <c r="K10" s="34" t="s">
        <v>485</v>
      </c>
      <c r="L10" s="34" t="s">
        <v>213</v>
      </c>
      <c r="M10" s="35">
        <v>2</v>
      </c>
      <c r="N10" s="35">
        <v>1</v>
      </c>
      <c r="O10" s="35">
        <f t="shared" si="0"/>
        <v>2</v>
      </c>
      <c r="P10" s="35" t="str">
        <f t="shared" si="9"/>
        <v>Bajo</v>
      </c>
      <c r="Q10" s="35">
        <v>60</v>
      </c>
      <c r="R10" s="35">
        <f t="shared" si="1"/>
        <v>120</v>
      </c>
      <c r="S10" s="35" t="str">
        <f t="shared" si="2"/>
        <v>III</v>
      </c>
      <c r="T10" s="38" t="str">
        <f t="shared" si="3"/>
        <v>Aceptable</v>
      </c>
      <c r="U10" s="35">
        <v>4</v>
      </c>
      <c r="V10" s="37" t="s">
        <v>150</v>
      </c>
      <c r="W10" s="37" t="s">
        <v>150</v>
      </c>
      <c r="X10" s="37" t="s">
        <v>150</v>
      </c>
      <c r="Y10" s="51" t="s">
        <v>486</v>
      </c>
      <c r="Z10" s="37"/>
      <c r="AA10" s="35">
        <v>2</v>
      </c>
      <c r="AB10" s="35">
        <v>1</v>
      </c>
      <c r="AC10" s="35">
        <f t="shared" si="4"/>
        <v>2</v>
      </c>
      <c r="AD10" s="35" t="str">
        <f t="shared" si="5"/>
        <v>Bajo</v>
      </c>
      <c r="AE10" s="35">
        <v>25</v>
      </c>
      <c r="AF10" s="35">
        <f t="shared" si="8"/>
        <v>50</v>
      </c>
      <c r="AG10" s="35" t="str">
        <f t="shared" si="6"/>
        <v>III</v>
      </c>
      <c r="AH10" s="38" t="str">
        <f t="shared" si="7"/>
        <v>Aceptable</v>
      </c>
      <c r="AI10" s="35"/>
    </row>
    <row r="11" spans="3:35" ht="219.75" customHeight="1" x14ac:dyDescent="0.25">
      <c r="C11" s="186"/>
      <c r="D11" s="186"/>
      <c r="E11" s="185" t="s">
        <v>151</v>
      </c>
      <c r="F11" s="57" t="s">
        <v>29</v>
      </c>
      <c r="G11" s="33" t="s">
        <v>161</v>
      </c>
      <c r="H11" s="35" t="s">
        <v>162</v>
      </c>
      <c r="I11" s="35" t="s">
        <v>163</v>
      </c>
      <c r="J11" s="34" t="s">
        <v>27</v>
      </c>
      <c r="K11" s="104" t="s">
        <v>431</v>
      </c>
      <c r="L11" s="104" t="s">
        <v>432</v>
      </c>
      <c r="M11" s="35">
        <v>2</v>
      </c>
      <c r="N11" s="35">
        <v>2</v>
      </c>
      <c r="O11" s="35">
        <f t="shared" si="0"/>
        <v>4</v>
      </c>
      <c r="P11" s="35" t="str">
        <f t="shared" si="9"/>
        <v>Bajo</v>
      </c>
      <c r="Q11" s="35">
        <v>60</v>
      </c>
      <c r="R11" s="35">
        <f t="shared" si="1"/>
        <v>240</v>
      </c>
      <c r="S11" s="35" t="str">
        <f t="shared" si="2"/>
        <v>II</v>
      </c>
      <c r="T11" s="38" t="str">
        <f t="shared" si="3"/>
        <v>Aceptable</v>
      </c>
      <c r="U11" s="35">
        <v>4</v>
      </c>
      <c r="V11" s="37" t="s">
        <v>150</v>
      </c>
      <c r="W11" s="37" t="s">
        <v>150</v>
      </c>
      <c r="X11" s="37" t="s">
        <v>150</v>
      </c>
      <c r="Y11" s="51" t="s">
        <v>479</v>
      </c>
      <c r="Z11" s="37" t="s">
        <v>165</v>
      </c>
      <c r="AA11" s="35">
        <v>6</v>
      </c>
      <c r="AB11" s="35">
        <v>2</v>
      </c>
      <c r="AC11" s="35">
        <f t="shared" si="4"/>
        <v>12</v>
      </c>
      <c r="AD11" s="35" t="str">
        <f t="shared" si="5"/>
        <v>Alto</v>
      </c>
      <c r="AE11" s="35">
        <v>10</v>
      </c>
      <c r="AF11" s="35">
        <f t="shared" si="8"/>
        <v>120</v>
      </c>
      <c r="AG11" s="35" t="str">
        <f t="shared" si="6"/>
        <v>III</v>
      </c>
      <c r="AH11" s="38" t="str">
        <f t="shared" si="7"/>
        <v>Aceptable</v>
      </c>
      <c r="AI11" s="35" t="s">
        <v>168</v>
      </c>
    </row>
    <row r="12" spans="3:35" ht="239.25" customHeight="1" x14ac:dyDescent="0.25">
      <c r="C12" s="186"/>
      <c r="D12" s="186"/>
      <c r="E12" s="185"/>
      <c r="F12" s="57" t="s">
        <v>29</v>
      </c>
      <c r="G12" s="33" t="s">
        <v>161</v>
      </c>
      <c r="H12" s="35" t="s">
        <v>218</v>
      </c>
      <c r="I12" s="35" t="s">
        <v>148</v>
      </c>
      <c r="J12" s="34" t="s">
        <v>27</v>
      </c>
      <c r="K12" s="34" t="s">
        <v>27</v>
      </c>
      <c r="L12" s="34" t="s">
        <v>27</v>
      </c>
      <c r="M12" s="35">
        <v>2</v>
      </c>
      <c r="N12" s="35">
        <v>2</v>
      </c>
      <c r="O12" s="35">
        <f t="shared" ref="O12" si="10">M12*N12</f>
        <v>4</v>
      </c>
      <c r="P12" s="35" t="str">
        <f t="shared" ref="P12" si="11">IF(AND(O12&gt;=24,O12&lt;=40),"Muy Alto",IF(AND(20&gt;=O12,10&lt;=O12),"Alto",IF(AND(8&gt;=O12,6&lt;=O12),"Medio",IF(O12&lt;=4,"Bajo","-"))))</f>
        <v>Bajo</v>
      </c>
      <c r="Q12" s="35">
        <v>60</v>
      </c>
      <c r="R12" s="35">
        <f t="shared" si="1"/>
        <v>240</v>
      </c>
      <c r="S12" s="35" t="str">
        <f t="shared" ref="S12" si="12">IF(AND(R12&gt;=600,R12&lt;=4000),"I",IF(AND(500&gt;=R12,150&lt;=R12),"II",IF(AND(120&gt;=R12,40&lt;=R12),"III",IF(R12&lt;=20,"IV","-"))))</f>
        <v>II</v>
      </c>
      <c r="T12" s="38" t="str">
        <f t="shared" si="3"/>
        <v>Aceptable</v>
      </c>
      <c r="U12" s="35">
        <v>240</v>
      </c>
      <c r="V12" s="37" t="s">
        <v>150</v>
      </c>
      <c r="W12" s="37" t="s">
        <v>150</v>
      </c>
      <c r="X12" s="37" t="s">
        <v>150</v>
      </c>
      <c r="Y12" s="51" t="s">
        <v>478</v>
      </c>
      <c r="Z12" s="37" t="s">
        <v>165</v>
      </c>
      <c r="AA12" s="35">
        <v>2</v>
      </c>
      <c r="AB12" s="35">
        <v>2</v>
      </c>
      <c r="AC12" s="35">
        <f t="shared" ref="AC12" si="13">AA12*AB12</f>
        <v>4</v>
      </c>
      <c r="AD12" s="35" t="str">
        <f t="shared" ref="AD12" si="14">IF(AND(AC12&gt;=24,AC12&lt;=40),"Muy Alto",IF(AND(20&gt;=AC12,10&lt;=AC12),"Alto",IF(AND(8&gt;=AC12,6&lt;=AC12),"Medio",IF(AC12&lt;=4,"Bajo","-"))))</f>
        <v>Bajo</v>
      </c>
      <c r="AE12" s="35">
        <v>25</v>
      </c>
      <c r="AF12" s="35">
        <f t="shared" ref="AF12" si="15">AC12*AE12</f>
        <v>100</v>
      </c>
      <c r="AG12" s="35" t="str">
        <f t="shared" ref="AG12" si="16">IF(AND(AF12&gt;=600,AF12&lt;=4000),"I",IF(AND(500&gt;=AF12,150&lt;=AF12),"II",IF(AND(120&gt;=AF12,40&lt;=AF12),"III",IF(AF12&lt;=20,"IV","-"))))</f>
        <v>III</v>
      </c>
      <c r="AH12" s="38" t="str">
        <f t="shared" ref="AH12" si="17">IF(AF12&gt;=360,"No Aceptable","Aceptable")</f>
        <v>Aceptable</v>
      </c>
      <c r="AI12" s="35" t="s">
        <v>234</v>
      </c>
    </row>
    <row r="13" spans="3:35" ht="328.5" customHeight="1" x14ac:dyDescent="0.25">
      <c r="C13" s="186"/>
      <c r="D13" s="186"/>
      <c r="E13" s="90" t="s">
        <v>153</v>
      </c>
      <c r="F13" s="57" t="s">
        <v>152</v>
      </c>
      <c r="G13" s="49" t="s">
        <v>89</v>
      </c>
      <c r="H13" s="35" t="s">
        <v>156</v>
      </c>
      <c r="I13" s="35" t="s">
        <v>154</v>
      </c>
      <c r="J13" s="34" t="s">
        <v>27</v>
      </c>
      <c r="K13" s="34" t="s">
        <v>27</v>
      </c>
      <c r="L13" s="34" t="s">
        <v>27</v>
      </c>
      <c r="M13" s="35">
        <v>2</v>
      </c>
      <c r="N13" s="35">
        <v>2</v>
      </c>
      <c r="O13" s="35">
        <f t="shared" si="0"/>
        <v>4</v>
      </c>
      <c r="P13" s="35" t="str">
        <f t="shared" si="9"/>
        <v>Bajo</v>
      </c>
      <c r="Q13" s="35">
        <v>60</v>
      </c>
      <c r="R13" s="35">
        <f t="shared" si="1"/>
        <v>240</v>
      </c>
      <c r="S13" s="35" t="str">
        <f t="shared" si="2"/>
        <v>II</v>
      </c>
      <c r="T13" s="38" t="str">
        <f t="shared" si="3"/>
        <v>Aceptable</v>
      </c>
      <c r="U13" s="35">
        <v>240</v>
      </c>
      <c r="V13" s="37" t="s">
        <v>150</v>
      </c>
      <c r="W13" s="37" t="s">
        <v>150</v>
      </c>
      <c r="X13" s="37" t="s">
        <v>150</v>
      </c>
      <c r="Y13" s="116" t="s">
        <v>488</v>
      </c>
      <c r="Z13" s="114" t="s">
        <v>487</v>
      </c>
      <c r="AA13" s="35">
        <v>2</v>
      </c>
      <c r="AB13" s="35">
        <v>2</v>
      </c>
      <c r="AC13" s="35">
        <f t="shared" si="4"/>
        <v>4</v>
      </c>
      <c r="AD13" s="35" t="str">
        <f t="shared" si="5"/>
        <v>Bajo</v>
      </c>
      <c r="AE13" s="35">
        <v>25</v>
      </c>
      <c r="AF13" s="35">
        <f t="shared" si="8"/>
        <v>100</v>
      </c>
      <c r="AG13" s="35" t="str">
        <f t="shared" si="6"/>
        <v>III</v>
      </c>
      <c r="AH13" s="38" t="str">
        <f t="shared" si="7"/>
        <v>Aceptable</v>
      </c>
      <c r="AI13" s="35" t="s">
        <v>169</v>
      </c>
    </row>
    <row r="14" spans="3:35" s="107" customFormat="1" ht="191.25" customHeight="1" x14ac:dyDescent="0.25">
      <c r="C14" s="186"/>
      <c r="D14" s="186"/>
      <c r="E14" s="91" t="s">
        <v>437</v>
      </c>
      <c r="F14" s="98" t="s">
        <v>29</v>
      </c>
      <c r="G14" s="115" t="s">
        <v>94</v>
      </c>
      <c r="H14" s="104" t="s">
        <v>438</v>
      </c>
      <c r="I14" s="104" t="s">
        <v>439</v>
      </c>
      <c r="J14" s="57" t="s">
        <v>27</v>
      </c>
      <c r="K14" s="98" t="s">
        <v>440</v>
      </c>
      <c r="L14" s="104" t="s">
        <v>441</v>
      </c>
      <c r="M14" s="35">
        <v>2</v>
      </c>
      <c r="N14" s="35">
        <v>4</v>
      </c>
      <c r="O14" s="35">
        <f>M14*N14</f>
        <v>8</v>
      </c>
      <c r="P14" s="35" t="str">
        <f>IF(AND(O14&gt;=24,O14&lt;=40),"Muy Alto",IF(AND(20&gt;=O14,10&lt;=O14),"Alto",IF(AND(8&gt;=O14,6&lt;=O14),"Medio",IF(O14&lt;=4,"Bajo","-"))))</f>
        <v>Medio</v>
      </c>
      <c r="Q14" s="35">
        <v>10</v>
      </c>
      <c r="R14" s="35">
        <f t="shared" ref="R14" si="18">O14*Q14</f>
        <v>80</v>
      </c>
      <c r="S14" s="35" t="str">
        <f t="shared" ref="S14" si="19">IF(AND(R14&gt;=600,R14&lt;=4000),"I",IF(AND(500&gt;=R14,150&lt;=R14),"II",IF(AND(120&gt;=R14,40&lt;=R14),"III",IF(R14&lt;=20,"IV","-"))))</f>
        <v>III</v>
      </c>
      <c r="T14" s="38" t="str">
        <f t="shared" ref="T14" si="20">IF(R14&gt;=360,"No Aceptable","Aceptable")</f>
        <v>Aceptable</v>
      </c>
      <c r="U14" s="35">
        <v>4</v>
      </c>
      <c r="V14" s="75" t="s">
        <v>79</v>
      </c>
      <c r="W14" s="75" t="s">
        <v>79</v>
      </c>
      <c r="X14" s="75" t="s">
        <v>79</v>
      </c>
      <c r="Y14" s="116" t="s">
        <v>442</v>
      </c>
      <c r="Z14" s="114" t="s">
        <v>443</v>
      </c>
      <c r="AA14" s="86">
        <v>2</v>
      </c>
      <c r="AB14" s="86">
        <f t="shared" ref="AB14" si="21">N14</f>
        <v>4</v>
      </c>
      <c r="AC14" s="86">
        <f t="shared" ref="AC14" si="22">AA14*AB14</f>
        <v>8</v>
      </c>
      <c r="AD14" s="86" t="str">
        <f t="shared" ref="AD14" si="23">IF(AND(AC14&gt;=24,AC14&lt;=40),"Muy Alto",IF(AND(20&gt;=AC14,10&lt;=AC14),"Alto",IF(AND(8&gt;=AC14,6&lt;=AC14),"Medio",IF(AC14&lt;=4,"Bajo","-"))))</f>
        <v>Medio</v>
      </c>
      <c r="AE14" s="86">
        <v>10</v>
      </c>
      <c r="AF14" s="86">
        <f t="shared" ref="AF14" si="24">AC14*AE14</f>
        <v>80</v>
      </c>
      <c r="AG14" s="57" t="str">
        <f t="shared" ref="AG14" si="25">IF(AND(AF14&gt;=600,AF14&lt;=4000),"I",IF(AND(500&gt;=AF14,150&lt;=AF14),"II",IF(AND(120&gt;=AF14,40&lt;=AF14),"III",IF(AF14&lt;=20,"IV","-"))))</f>
        <v>III</v>
      </c>
      <c r="AH14" s="105" t="str">
        <f t="shared" ref="AH14" si="26">IF(AF14&gt;=360,"No Aceptable","Aceptable")</f>
        <v>Aceptable</v>
      </c>
      <c r="AI14" s="35" t="s">
        <v>356</v>
      </c>
    </row>
    <row r="15" spans="3:35" ht="145.5" customHeight="1" x14ac:dyDescent="0.25">
      <c r="C15" s="186"/>
      <c r="D15" s="186"/>
      <c r="E15" s="91" t="s">
        <v>354</v>
      </c>
      <c r="F15" s="57" t="s">
        <v>29</v>
      </c>
      <c r="G15" s="33" t="s">
        <v>94</v>
      </c>
      <c r="H15" s="98" t="s">
        <v>393</v>
      </c>
      <c r="I15" s="57" t="s">
        <v>355</v>
      </c>
      <c r="J15" s="57" t="s">
        <v>27</v>
      </c>
      <c r="K15" s="57" t="s">
        <v>27</v>
      </c>
      <c r="L15" s="98" t="s">
        <v>490</v>
      </c>
      <c r="M15" s="86">
        <v>6</v>
      </c>
      <c r="N15" s="86">
        <v>2</v>
      </c>
      <c r="O15" s="86">
        <f t="shared" si="0"/>
        <v>12</v>
      </c>
      <c r="P15" s="86" t="str">
        <f t="shared" si="9"/>
        <v>Alto</v>
      </c>
      <c r="Q15" s="86">
        <v>10</v>
      </c>
      <c r="R15" s="86">
        <f t="shared" si="1"/>
        <v>120</v>
      </c>
      <c r="S15" s="86" t="str">
        <f t="shared" si="2"/>
        <v>III</v>
      </c>
      <c r="T15" s="86" t="str">
        <f t="shared" si="3"/>
        <v>Aceptable</v>
      </c>
      <c r="U15" s="80">
        <v>48</v>
      </c>
      <c r="V15" s="75" t="s">
        <v>79</v>
      </c>
      <c r="W15" s="75" t="s">
        <v>79</v>
      </c>
      <c r="X15" s="114" t="s">
        <v>435</v>
      </c>
      <c r="Y15" s="116" t="s">
        <v>489</v>
      </c>
      <c r="Z15" s="117" t="s">
        <v>436</v>
      </c>
      <c r="AA15" s="86">
        <v>2</v>
      </c>
      <c r="AB15" s="86">
        <f t="shared" ref="AB15" si="27">N15</f>
        <v>2</v>
      </c>
      <c r="AC15" s="86">
        <f t="shared" si="4"/>
        <v>4</v>
      </c>
      <c r="AD15" s="86" t="str">
        <f t="shared" si="5"/>
        <v>Bajo</v>
      </c>
      <c r="AE15" s="86">
        <v>10</v>
      </c>
      <c r="AF15" s="86">
        <f t="shared" si="8"/>
        <v>40</v>
      </c>
      <c r="AG15" s="57" t="str">
        <f t="shared" si="6"/>
        <v>III</v>
      </c>
      <c r="AH15" s="105" t="str">
        <f t="shared" si="7"/>
        <v>Aceptable</v>
      </c>
      <c r="AI15" s="35" t="s">
        <v>356</v>
      </c>
    </row>
  </sheetData>
  <sheetProtection selectLockedCells="1" selectUnlockedCells="1"/>
  <mergeCells count="21">
    <mergeCell ref="C2:E4"/>
    <mergeCell ref="F2:AH4"/>
    <mergeCell ref="AI2:AI4"/>
    <mergeCell ref="C5:C6"/>
    <mergeCell ref="D5:D6"/>
    <mergeCell ref="E5:E6"/>
    <mergeCell ref="F5:F6"/>
    <mergeCell ref="G5:H5"/>
    <mergeCell ref="I5:I6"/>
    <mergeCell ref="J5:L5"/>
    <mergeCell ref="M5:S5"/>
    <mergeCell ref="T5:T6"/>
    <mergeCell ref="V5:Z5"/>
    <mergeCell ref="AA5:AG5"/>
    <mergeCell ref="AI5:AI6"/>
    <mergeCell ref="AI7:AI8"/>
    <mergeCell ref="F7:F9"/>
    <mergeCell ref="E7:E10"/>
    <mergeCell ref="E11:E12"/>
    <mergeCell ref="C7:C15"/>
    <mergeCell ref="D7:D15"/>
  </mergeCells>
  <conditionalFormatting sqref="AG5 S5 AG7:AG13 S7:S14">
    <cfRule type="containsText" dxfId="87" priority="117" operator="containsText" text="IV">
      <formula>NOT(ISERROR(SEARCH("IV",S5)))</formula>
    </cfRule>
    <cfRule type="containsText" dxfId="86" priority="118" operator="containsText" text="III">
      <formula>NOT(ISERROR(SEARCH("III",S5)))</formula>
    </cfRule>
    <cfRule type="containsText" dxfId="85" priority="119" operator="containsText" text="II">
      <formula>NOT(ISERROR(SEARCH("II",S5)))</formula>
    </cfRule>
    <cfRule type="containsText" dxfId="84" priority="120" operator="containsText" text="I">
      <formula>NOT(ISERROR(SEARCH("I",S5)))</formula>
    </cfRule>
  </conditionalFormatting>
  <conditionalFormatting sqref="S15 AG14:AG15">
    <cfRule type="containsText" dxfId="83" priority="1" operator="containsText" text="IV">
      <formula>NOT(ISERROR(SEARCH("IV",S14)))</formula>
    </cfRule>
    <cfRule type="containsText" dxfId="82" priority="2" operator="containsText" text="III">
      <formula>NOT(ISERROR(SEARCH("III",S14)))</formula>
    </cfRule>
    <cfRule type="containsText" dxfId="81" priority="3" operator="containsText" text="II">
      <formula>NOT(ISERROR(SEARCH("II",S14)))</formula>
    </cfRule>
    <cfRule type="containsText" dxfId="80" priority="4" operator="containsText" text="I">
      <formula>NOT(ISERROR(SEARCH("I",S14)))</formula>
    </cfRule>
  </conditionalFormatting>
  <dataValidations count="8">
    <dataValidation type="list" allowBlank="1" showInputMessage="1" showErrorMessage="1" sqref="N16:N1048576 AB16:AB1048576 N5:N6 N1 AB5:AB6" xr:uid="{00000000-0002-0000-0300-000000000000}">
      <formula1>$D$11:$D$13</formula1>
    </dataValidation>
    <dataValidation type="list" allowBlank="1" showInputMessage="1" showErrorMessage="1" sqref="Q1 AE16:AE1048576 AE5:AE6 Q5:Q6 Q16:Q1048576" xr:uid="{00000000-0002-0000-0300-000001000000}">
      <formula1>$D$16:$D$19</formula1>
    </dataValidation>
    <dataValidation type="list" allowBlank="1" showInputMessage="1" showErrorMessage="1" sqref="AG1 AG5:AG6 AG14:AG1048576" xr:uid="{00000000-0002-0000-0300-000002000000}">
      <formula1>#REF!</formula1>
    </dataValidation>
    <dataValidation type="list" allowBlank="1" showInputMessage="1" showErrorMessage="1" sqref="AC1 AC5:AC6 AC16:AC1048576" xr:uid="{00000000-0002-0000-0300-000003000000}">
      <formula1>$D$3:$D$5</formula1>
    </dataValidation>
    <dataValidation type="list" allowBlank="1" showInputMessage="1" showErrorMessage="1" sqref="AA16:AA1048576 M1 M5:M6 AA5:AA6 M16:M1048576" xr:uid="{00000000-0002-0000-0300-000004000000}">
      <formula1>$D$4:$D$7</formula1>
    </dataValidation>
    <dataValidation type="list" allowBlank="1" showInputMessage="1" showErrorMessage="1" sqref="AE7:AE13" xr:uid="{00000000-0002-0000-0300-000005000000}">
      <formula1>$B$17:$B$20</formula1>
    </dataValidation>
    <dataValidation type="list" allowBlank="1" showInputMessage="1" showErrorMessage="1" sqref="AB7:AB13" xr:uid="{00000000-0002-0000-0300-000006000000}">
      <formula1>$B$10:$B$12</formula1>
    </dataValidation>
    <dataValidation type="list" allowBlank="1" showInputMessage="1" showErrorMessage="1" sqref="AA7:AA13" xr:uid="{00000000-0002-0000-0300-000007000000}">
      <formula1>$B$4:$B$6</formula1>
    </dataValidation>
  </dataValidations>
  <printOptions horizontalCentered="1"/>
  <pageMargins left="0.19685039370078741" right="0" top="0" bottom="0" header="0" footer="0"/>
  <pageSetup paperSize="5" scale="38"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8000000}">
          <x14:formula1>
            <xm:f>CAMBIOS!$B$19:$B$22</xm:f>
          </x14:formula1>
          <xm:sqref>AE1 AE14:AE15 Q7:Q15</xm:sqref>
        </x14:dataValidation>
        <x14:dataValidation type="list" allowBlank="1" showInputMessage="1" showErrorMessage="1" xr:uid="{00000000-0002-0000-0300-000009000000}">
          <x14:formula1>
            <xm:f>CAMBIOS!$B$12:$B$15</xm:f>
          </x14:formula1>
          <xm:sqref>AB1 AB14:AB15 N7:N15</xm:sqref>
        </x14:dataValidation>
        <x14:dataValidation type="list" allowBlank="1" showInputMessage="1" showErrorMessage="1" xr:uid="{00000000-0002-0000-0300-00000A000000}">
          <x14:formula1>
            <xm:f>CAMBIOS!$B$5:$B$8</xm:f>
          </x14:formula1>
          <xm:sqref>AA1 AA14:AA15 M7:M15</xm:sqref>
        </x14:dataValidation>
        <x14:dataValidation type="list" allowBlank="1" showInputMessage="1" showErrorMessage="1" xr:uid="{00000000-0002-0000-0300-00000B000000}">
          <x14:formula1>
            <xm:f>CAMBIOS!$D$5:$D$58</xm:f>
          </x14:formula1>
          <xm:sqref>G5:G1048576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37CEC-76CA-40F9-A0A9-D83CA46900BD}">
  <sheetPr>
    <tabColor theme="3" tint="0.39997558519241921"/>
    <pageSetUpPr fitToPage="1"/>
  </sheetPr>
  <dimension ref="C2:AI13"/>
  <sheetViews>
    <sheetView topLeftCell="F1" zoomScale="50" zoomScaleNormal="50" zoomScaleSheetLayoutView="50" zoomScalePageLayoutView="80" workbookViewId="0">
      <selection activeCell="G1" sqref="G1"/>
    </sheetView>
  </sheetViews>
  <sheetFormatPr baseColWidth="10" defaultColWidth="10.85546875" defaultRowHeight="16.5" x14ac:dyDescent="0.25"/>
  <cols>
    <col min="1" max="1" width="10.85546875" style="40"/>
    <col min="2" max="2" width="2.28515625" style="40" customWidth="1"/>
    <col min="3" max="3" width="11.28515625" style="40" customWidth="1"/>
    <col min="4" max="4" width="10.140625" style="40" customWidth="1"/>
    <col min="5" max="5" width="11.85546875" style="40" customWidth="1"/>
    <col min="6" max="6" width="9" style="40" customWidth="1"/>
    <col min="7" max="7" width="23.85546875" style="50" customWidth="1"/>
    <col min="8" max="8" width="34.140625" style="40" customWidth="1"/>
    <col min="9" max="9" width="19.140625" style="40" customWidth="1"/>
    <col min="10" max="12" width="13.85546875" style="40" customWidth="1"/>
    <col min="13" max="15" width="9" style="40" customWidth="1"/>
    <col min="16" max="19" width="10.85546875" style="40"/>
    <col min="20" max="20" width="10.7109375" style="40" customWidth="1"/>
    <col min="21" max="21" width="17" style="40" customWidth="1"/>
    <col min="22" max="23" width="8.5703125" style="40" customWidth="1"/>
    <col min="24" max="24" width="11.28515625" style="40" customWidth="1"/>
    <col min="25" max="25" width="57.85546875" style="40" customWidth="1"/>
    <col min="26" max="26" width="19" style="40" customWidth="1"/>
    <col min="27" max="33" width="8.28515625" style="40" customWidth="1"/>
    <col min="34" max="34" width="9.28515625" style="40" customWidth="1"/>
    <col min="35" max="35" width="30.140625" style="40" customWidth="1"/>
    <col min="36" max="36" width="2.42578125" style="40" customWidth="1"/>
    <col min="37" max="16384" width="10.85546875" style="40"/>
  </cols>
  <sheetData>
    <row r="2" spans="3:35" ht="30" customHeight="1" x14ac:dyDescent="0.25">
      <c r="C2" s="187"/>
      <c r="D2" s="187"/>
      <c r="E2" s="187"/>
      <c r="F2" s="148" t="s">
        <v>44</v>
      </c>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9"/>
    </row>
    <row r="3" spans="3:35" ht="30" customHeight="1" x14ac:dyDescent="0.25">
      <c r="C3" s="187"/>
      <c r="D3" s="187"/>
      <c r="E3" s="187"/>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9"/>
    </row>
    <row r="4" spans="3:35" ht="30" customHeight="1" x14ac:dyDescent="0.25">
      <c r="C4" s="187"/>
      <c r="D4" s="187"/>
      <c r="E4" s="187"/>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9"/>
    </row>
    <row r="5" spans="3:35" ht="46.5" customHeight="1" x14ac:dyDescent="0.25">
      <c r="C5" s="151" t="s">
        <v>77</v>
      </c>
      <c r="D5" s="151" t="s">
        <v>21</v>
      </c>
      <c r="E5" s="151" t="s">
        <v>22</v>
      </c>
      <c r="F5" s="151" t="s">
        <v>112</v>
      </c>
      <c r="G5" s="153" t="s">
        <v>23</v>
      </c>
      <c r="H5" s="153"/>
      <c r="I5" s="154" t="s">
        <v>26</v>
      </c>
      <c r="J5" s="153" t="s">
        <v>24</v>
      </c>
      <c r="K5" s="153"/>
      <c r="L5" s="153"/>
      <c r="M5" s="153" t="s">
        <v>25</v>
      </c>
      <c r="N5" s="153"/>
      <c r="O5" s="153"/>
      <c r="P5" s="153"/>
      <c r="Q5" s="153"/>
      <c r="R5" s="153"/>
      <c r="S5" s="153"/>
      <c r="T5" s="154" t="s">
        <v>11</v>
      </c>
      <c r="U5" s="41" t="s">
        <v>13</v>
      </c>
      <c r="V5" s="155" t="s">
        <v>15</v>
      </c>
      <c r="W5" s="155"/>
      <c r="X5" s="155"/>
      <c r="Y5" s="155"/>
      <c r="Z5" s="155"/>
      <c r="AA5" s="153" t="s">
        <v>42</v>
      </c>
      <c r="AB5" s="153"/>
      <c r="AC5" s="153"/>
      <c r="AD5" s="153"/>
      <c r="AE5" s="153"/>
      <c r="AF5" s="153"/>
      <c r="AG5" s="153"/>
      <c r="AH5" s="42" t="s">
        <v>11</v>
      </c>
      <c r="AI5" s="156" t="s">
        <v>43</v>
      </c>
    </row>
    <row r="6" spans="3:35" ht="102" x14ac:dyDescent="0.25">
      <c r="C6" s="151"/>
      <c r="D6" s="151"/>
      <c r="E6" s="151"/>
      <c r="F6" s="151"/>
      <c r="G6" s="43" t="s">
        <v>1</v>
      </c>
      <c r="H6" s="42" t="s">
        <v>0</v>
      </c>
      <c r="I6" s="154"/>
      <c r="J6" s="44" t="s">
        <v>2</v>
      </c>
      <c r="K6" s="44" t="s">
        <v>3</v>
      </c>
      <c r="L6" s="44" t="s">
        <v>4</v>
      </c>
      <c r="M6" s="45" t="s">
        <v>5</v>
      </c>
      <c r="N6" s="45" t="s">
        <v>6</v>
      </c>
      <c r="O6" s="44" t="s">
        <v>28</v>
      </c>
      <c r="P6" s="44" t="s">
        <v>7</v>
      </c>
      <c r="Q6" s="44" t="s">
        <v>8</v>
      </c>
      <c r="R6" s="44" t="s">
        <v>9</v>
      </c>
      <c r="S6" s="44" t="s">
        <v>10</v>
      </c>
      <c r="T6" s="154"/>
      <c r="U6" s="46" t="s">
        <v>14</v>
      </c>
      <c r="V6" s="47" t="s">
        <v>16</v>
      </c>
      <c r="W6" s="47" t="s">
        <v>17</v>
      </c>
      <c r="X6" s="47" t="s">
        <v>18</v>
      </c>
      <c r="Y6" s="47" t="s">
        <v>19</v>
      </c>
      <c r="Z6" s="48" t="s">
        <v>20</v>
      </c>
      <c r="AA6" s="45" t="s">
        <v>5</v>
      </c>
      <c r="AB6" s="44" t="s">
        <v>6</v>
      </c>
      <c r="AC6" s="44" t="s">
        <v>28</v>
      </c>
      <c r="AD6" s="44" t="s">
        <v>7</v>
      </c>
      <c r="AE6" s="44" t="s">
        <v>8</v>
      </c>
      <c r="AF6" s="44" t="s">
        <v>9</v>
      </c>
      <c r="AG6" s="44" t="s">
        <v>10</v>
      </c>
      <c r="AH6" s="44" t="s">
        <v>12</v>
      </c>
      <c r="AI6" s="156"/>
    </row>
    <row r="7" spans="3:35" s="107" customFormat="1" ht="287.25" customHeight="1" x14ac:dyDescent="0.25">
      <c r="C7" s="186" t="s">
        <v>198</v>
      </c>
      <c r="D7" s="186" t="s">
        <v>430</v>
      </c>
      <c r="E7" s="184" t="s">
        <v>451</v>
      </c>
      <c r="F7" s="145" t="s">
        <v>29</v>
      </c>
      <c r="G7" s="104" t="s">
        <v>71</v>
      </c>
      <c r="H7" s="140" t="s">
        <v>491</v>
      </c>
      <c r="I7" s="104" t="s">
        <v>452</v>
      </c>
      <c r="J7" s="104" t="s">
        <v>27</v>
      </c>
      <c r="K7" s="104" t="s">
        <v>27</v>
      </c>
      <c r="L7" s="104" t="s">
        <v>453</v>
      </c>
      <c r="M7" s="86">
        <v>6</v>
      </c>
      <c r="N7" s="86">
        <v>2</v>
      </c>
      <c r="O7" s="86">
        <f t="shared" ref="O7" si="0">M7*N7</f>
        <v>12</v>
      </c>
      <c r="P7" s="86" t="str">
        <f t="shared" ref="P7" si="1">IF(AND(O7&gt;=24,O7&lt;=40),"Muy Alto",IF(AND(20&gt;=O7,10&lt;=O7),"Alto",IF(AND(8&gt;=O7,6&lt;=O7),"Medio",IF(O7&lt;=4,"Bajo","-"))))</f>
        <v>Alto</v>
      </c>
      <c r="Q7" s="86">
        <v>10</v>
      </c>
      <c r="R7" s="86">
        <f t="shared" ref="R7:R8" si="2">O7*Q7</f>
        <v>120</v>
      </c>
      <c r="S7" s="86" t="str">
        <f t="shared" ref="S7:S8" si="3">IF(AND(R7&gt;=600,R7&lt;=4000),"I",IF(AND(500&gt;=R7,150&lt;=R7),"II",IF(AND(120&gt;=R7,40&lt;=R7),"III",IF(R7&lt;=20,"IV","-"))))</f>
        <v>III</v>
      </c>
      <c r="T7" s="101" t="str">
        <f t="shared" ref="T7:T8" si="4">IF(R7&gt;=360,"No Aceptable","Aceptable")</f>
        <v>Aceptable</v>
      </c>
      <c r="U7" s="104">
        <v>4</v>
      </c>
      <c r="V7" s="114" t="s">
        <v>150</v>
      </c>
      <c r="W7" s="114" t="s">
        <v>150</v>
      </c>
      <c r="X7" s="114" t="s">
        <v>150</v>
      </c>
      <c r="Y7" s="116" t="s">
        <v>496</v>
      </c>
      <c r="Z7" s="92"/>
      <c r="AA7" s="104">
        <v>6</v>
      </c>
      <c r="AB7" s="104">
        <v>2</v>
      </c>
      <c r="AC7" s="104">
        <f t="shared" ref="AC7:AC13" si="5">AA7*AB7</f>
        <v>12</v>
      </c>
      <c r="AD7" s="104" t="str">
        <f t="shared" ref="AD7:AD13" si="6">IF(AND(AC7&gt;=24,AC7&lt;=40),"Muy Alto",IF(AND(20&gt;=AC7,10&lt;=AC7),"Alto",IF(AND(8&gt;=AC7,6&lt;=AC7),"Medio",IF(AC7&lt;=4,"Bajo","-"))))</f>
        <v>Alto</v>
      </c>
      <c r="AE7" s="104">
        <v>10</v>
      </c>
      <c r="AF7" s="104">
        <f>AC7*AE7</f>
        <v>120</v>
      </c>
      <c r="AG7" s="104" t="str">
        <f t="shared" ref="AG7:AG13" si="7">IF(AND(AF7&gt;=600,AF7&lt;=4000),"I",IF(AND(500&gt;=AF7,150&lt;=AF7),"II",IF(AND(120&gt;=AF7,40&lt;=AF7),"III",IF(AF7&lt;=20,"IV","-"))))</f>
        <v>III</v>
      </c>
      <c r="AH7" s="118" t="str">
        <f t="shared" ref="AH7:AH13" si="8">IF(AF7&gt;=360,"No Aceptable","Aceptable")</f>
        <v>Aceptable</v>
      </c>
      <c r="AI7" s="164" t="s">
        <v>492</v>
      </c>
    </row>
    <row r="8" spans="3:35" s="107" customFormat="1" ht="287.25" customHeight="1" x14ac:dyDescent="0.25">
      <c r="C8" s="186"/>
      <c r="D8" s="186"/>
      <c r="E8" s="184"/>
      <c r="F8" s="145" t="s">
        <v>139</v>
      </c>
      <c r="G8" s="218" t="s">
        <v>110</v>
      </c>
      <c r="H8" s="218" t="s">
        <v>536</v>
      </c>
      <c r="I8" s="218" t="s">
        <v>537</v>
      </c>
      <c r="J8" s="218" t="s">
        <v>457</v>
      </c>
      <c r="K8" s="218" t="s">
        <v>27</v>
      </c>
      <c r="L8" s="218" t="s">
        <v>538</v>
      </c>
      <c r="M8" s="219">
        <v>2</v>
      </c>
      <c r="N8" s="219">
        <v>1</v>
      </c>
      <c r="O8" s="219">
        <f>M8*N8</f>
        <v>2</v>
      </c>
      <c r="P8" s="219" t="str">
        <f>IF(AND(O8&gt;=24,O8&lt;=40),"Muy Alto",IF(AND(20&gt;=O8,10&lt;=O8),"Alto",IF(AND(8&gt;=O8,6&lt;=O8),"Medio",IF(O8&lt;=4,"Bajo","-"))))</f>
        <v>Bajo</v>
      </c>
      <c r="Q8" s="219">
        <v>10</v>
      </c>
      <c r="R8" s="219">
        <f t="shared" si="2"/>
        <v>20</v>
      </c>
      <c r="S8" s="219" t="str">
        <f t="shared" si="3"/>
        <v>IV</v>
      </c>
      <c r="T8" s="220" t="str">
        <f t="shared" si="4"/>
        <v>Aceptable</v>
      </c>
      <c r="U8" s="218">
        <v>4</v>
      </c>
      <c r="V8" s="221" t="s">
        <v>150</v>
      </c>
      <c r="W8" s="221" t="s">
        <v>150</v>
      </c>
      <c r="X8" s="221" t="s">
        <v>150</v>
      </c>
      <c r="Y8" s="222" t="s">
        <v>494</v>
      </c>
      <c r="Z8" s="223" t="s">
        <v>495</v>
      </c>
      <c r="AA8" s="218">
        <v>6</v>
      </c>
      <c r="AB8" s="218">
        <v>2</v>
      </c>
      <c r="AC8" s="218">
        <f t="shared" ref="AC8" si="9">AA8*AB8</f>
        <v>12</v>
      </c>
      <c r="AD8" s="218" t="str">
        <f t="shared" ref="AD8" si="10">IF(AND(AC8&gt;=24,AC8&lt;=40),"Muy Alto",IF(AND(20&gt;=AC8,10&lt;=AC8),"Alto",IF(AND(8&gt;=AC8,6&lt;=AC8),"Medio",IF(AC8&lt;=4,"Bajo","-"))))</f>
        <v>Alto</v>
      </c>
      <c r="AE8" s="218">
        <v>10</v>
      </c>
      <c r="AF8" s="218">
        <f t="shared" ref="AF8" si="11">AC8*AE8</f>
        <v>120</v>
      </c>
      <c r="AG8" s="218" t="str">
        <f t="shared" ref="AG8" si="12">IF(AND(AF8&gt;=600,AF8&lt;=4000),"I",IF(AND(500&gt;=AF8,150&lt;=AF8),"II",IF(AND(120&gt;=AF8,40&lt;=AF8),"III",IF(AF8&lt;=20,"IV","-"))))</f>
        <v>III</v>
      </c>
      <c r="AH8" s="224" t="str">
        <f t="shared" ref="AH8" si="13">IF(AF8&gt;=360,"No Aceptable","Aceptable")</f>
        <v>Aceptable</v>
      </c>
      <c r="AI8" s="164"/>
    </row>
    <row r="9" spans="3:35" s="107" customFormat="1" ht="245.25" customHeight="1" x14ac:dyDescent="0.25">
      <c r="C9" s="186"/>
      <c r="D9" s="186"/>
      <c r="E9" s="184"/>
      <c r="F9" s="145" t="s">
        <v>29</v>
      </c>
      <c r="G9" s="104" t="s">
        <v>89</v>
      </c>
      <c r="H9" s="104" t="s">
        <v>454</v>
      </c>
      <c r="I9" s="104" t="s">
        <v>455</v>
      </c>
      <c r="J9" s="104" t="s">
        <v>27</v>
      </c>
      <c r="K9" s="104" t="s">
        <v>27</v>
      </c>
      <c r="L9" s="104" t="s">
        <v>493</v>
      </c>
      <c r="M9" s="35">
        <v>2</v>
      </c>
      <c r="N9" s="35">
        <v>4</v>
      </c>
      <c r="O9" s="35">
        <f>M9*N9</f>
        <v>8</v>
      </c>
      <c r="P9" s="35" t="str">
        <f>IF(AND(O9&gt;=24,O9&lt;=40),"Muy Alto",IF(AND(20&gt;=O9,10&lt;=O9),"Alto",IF(AND(8&gt;=O9,6&lt;=O9),"Medio",IF(O9&lt;=4,"Bajo","-"))))</f>
        <v>Medio</v>
      </c>
      <c r="Q9" s="35">
        <v>10</v>
      </c>
      <c r="R9" s="35">
        <f t="shared" ref="R9" si="14">O9*Q9</f>
        <v>80</v>
      </c>
      <c r="S9" s="35" t="str">
        <f t="shared" ref="S9" si="15">IF(AND(R9&gt;=600,R9&lt;=4000),"I",IF(AND(500&gt;=R9,150&lt;=R9),"II",IF(AND(120&gt;=R9,40&lt;=R9),"III",IF(R9&lt;=20,"IV","-"))))</f>
        <v>III</v>
      </c>
      <c r="T9" s="38" t="str">
        <f t="shared" ref="T9" si="16">IF(R9&gt;=360,"No Aceptable","Aceptable")</f>
        <v>Aceptable</v>
      </c>
      <c r="U9" s="104">
        <v>4</v>
      </c>
      <c r="V9" s="114" t="s">
        <v>150</v>
      </c>
      <c r="W9" s="114" t="s">
        <v>150</v>
      </c>
      <c r="X9" s="114" t="s">
        <v>150</v>
      </c>
      <c r="Y9" s="116" t="s">
        <v>494</v>
      </c>
      <c r="Z9" s="92" t="s">
        <v>495</v>
      </c>
      <c r="AA9" s="104">
        <v>6</v>
      </c>
      <c r="AB9" s="104">
        <v>2</v>
      </c>
      <c r="AC9" s="104">
        <f t="shared" si="5"/>
        <v>12</v>
      </c>
      <c r="AD9" s="104" t="str">
        <f t="shared" si="6"/>
        <v>Alto</v>
      </c>
      <c r="AE9" s="104">
        <v>10</v>
      </c>
      <c r="AF9" s="104">
        <f t="shared" ref="AF9:AF13" si="17">AC9*AE9</f>
        <v>120</v>
      </c>
      <c r="AG9" s="104" t="str">
        <f t="shared" si="7"/>
        <v>III</v>
      </c>
      <c r="AH9" s="118" t="str">
        <f t="shared" si="8"/>
        <v>Aceptable</v>
      </c>
      <c r="AI9" s="164"/>
    </row>
    <row r="10" spans="3:35" ht="177.75" customHeight="1" x14ac:dyDescent="0.25">
      <c r="C10" s="186"/>
      <c r="D10" s="186"/>
      <c r="E10" s="184"/>
      <c r="F10" s="145" t="s">
        <v>81</v>
      </c>
      <c r="G10" s="96" t="s">
        <v>65</v>
      </c>
      <c r="H10" s="96" t="s">
        <v>157</v>
      </c>
      <c r="I10" s="35" t="s">
        <v>158</v>
      </c>
      <c r="J10" s="34" t="s">
        <v>27</v>
      </c>
      <c r="K10" s="34" t="s">
        <v>27</v>
      </c>
      <c r="L10" s="104" t="s">
        <v>433</v>
      </c>
      <c r="M10" s="35">
        <v>2</v>
      </c>
      <c r="N10" s="35">
        <v>2</v>
      </c>
      <c r="O10" s="35">
        <f t="shared" ref="O10:O13" si="18">M10*N10</f>
        <v>4</v>
      </c>
      <c r="P10" s="35" t="str">
        <f t="shared" ref="P10:P13" si="19">IF(AND(O10&gt;=24,O10&lt;=40),"Muy Alto",IF(AND(20&gt;=O10,10&lt;=O10),"Alto",IF(AND(8&gt;=O10,6&lt;=O10),"Medio",IF(O10&lt;=4,"Bajo","-"))))</f>
        <v>Bajo</v>
      </c>
      <c r="Q10" s="35">
        <v>25</v>
      </c>
      <c r="R10" s="35">
        <f t="shared" ref="R10:R13" si="20">O10*Q10</f>
        <v>100</v>
      </c>
      <c r="S10" s="35" t="str">
        <f t="shared" ref="S10:S13" si="21">IF(AND(R10&gt;=600,R10&lt;=4000),"I",IF(AND(500&gt;=R10,150&lt;=R10),"II",IF(AND(120&gt;=R10,40&lt;=R10),"III",IF(R10&lt;=20,"IV","-"))))</f>
        <v>III</v>
      </c>
      <c r="T10" s="38" t="str">
        <f t="shared" ref="T10:T13" si="22">IF(R10&gt;=360,"No Aceptable","Aceptable")</f>
        <v>Aceptable</v>
      </c>
      <c r="U10" s="35">
        <v>4</v>
      </c>
      <c r="V10" s="37" t="s">
        <v>150</v>
      </c>
      <c r="W10" s="37" t="s">
        <v>150</v>
      </c>
      <c r="X10" s="37" t="s">
        <v>150</v>
      </c>
      <c r="Y10" s="51" t="s">
        <v>497</v>
      </c>
      <c r="Z10" s="37"/>
      <c r="AA10" s="35">
        <v>6</v>
      </c>
      <c r="AB10" s="35">
        <v>2</v>
      </c>
      <c r="AC10" s="35">
        <f t="shared" si="5"/>
        <v>12</v>
      </c>
      <c r="AD10" s="35" t="str">
        <f t="shared" si="6"/>
        <v>Alto</v>
      </c>
      <c r="AE10" s="35">
        <v>10</v>
      </c>
      <c r="AF10" s="35">
        <f t="shared" si="17"/>
        <v>120</v>
      </c>
      <c r="AG10" s="35" t="str">
        <f t="shared" si="7"/>
        <v>III</v>
      </c>
      <c r="AH10" s="38" t="str">
        <f t="shared" si="8"/>
        <v>Aceptable</v>
      </c>
      <c r="AI10" s="88" t="s">
        <v>338</v>
      </c>
    </row>
    <row r="11" spans="3:35" ht="201" customHeight="1" x14ac:dyDescent="0.25">
      <c r="C11" s="186"/>
      <c r="D11" s="186"/>
      <c r="E11" s="184"/>
      <c r="F11" s="57" t="s">
        <v>396</v>
      </c>
      <c r="G11" s="115" t="s">
        <v>71</v>
      </c>
      <c r="H11" s="119" t="s">
        <v>459</v>
      </c>
      <c r="I11" s="104" t="s">
        <v>452</v>
      </c>
      <c r="J11" s="34" t="s">
        <v>27</v>
      </c>
      <c r="K11" s="34" t="s">
        <v>27</v>
      </c>
      <c r="L11" s="104" t="s">
        <v>498</v>
      </c>
      <c r="M11" s="86">
        <v>6</v>
      </c>
      <c r="N11" s="86">
        <v>2</v>
      </c>
      <c r="O11" s="86">
        <f t="shared" si="18"/>
        <v>12</v>
      </c>
      <c r="P11" s="86" t="str">
        <f t="shared" si="19"/>
        <v>Alto</v>
      </c>
      <c r="Q11" s="86">
        <v>10</v>
      </c>
      <c r="R11" s="86">
        <f t="shared" si="20"/>
        <v>120</v>
      </c>
      <c r="S11" s="86" t="str">
        <f t="shared" si="21"/>
        <v>III</v>
      </c>
      <c r="T11" s="101" t="str">
        <f t="shared" si="22"/>
        <v>Aceptable</v>
      </c>
      <c r="U11" s="104">
        <v>4</v>
      </c>
      <c r="V11" s="114" t="s">
        <v>150</v>
      </c>
      <c r="W11" s="114" t="s">
        <v>150</v>
      </c>
      <c r="X11" s="114" t="s">
        <v>150</v>
      </c>
      <c r="Y11" s="120" t="s">
        <v>496</v>
      </c>
      <c r="Z11" s="92"/>
      <c r="AA11" s="104">
        <v>6</v>
      </c>
      <c r="AB11" s="104">
        <v>2</v>
      </c>
      <c r="AC11" s="104">
        <f t="shared" ref="AC11" si="23">AA11*AB11</f>
        <v>12</v>
      </c>
      <c r="AD11" s="104" t="str">
        <f t="shared" ref="AD11" si="24">IF(AND(AC11&gt;=24,AC11&lt;=40),"Muy Alto",IF(AND(20&gt;=AC11,10&lt;=AC11),"Alto",IF(AND(8&gt;=AC11,6&lt;=AC11),"Medio",IF(AC11&lt;=4,"Bajo","-"))))</f>
        <v>Alto</v>
      </c>
      <c r="AE11" s="104">
        <v>10</v>
      </c>
      <c r="AF11" s="104">
        <f>AC11*AE11</f>
        <v>120</v>
      </c>
      <c r="AG11" s="104" t="str">
        <f t="shared" ref="AG11" si="25">IF(AND(AF11&gt;=600,AF11&lt;=4000),"I",IF(AND(500&gt;=AF11,150&lt;=AF11),"II",IF(AND(120&gt;=AF11,40&lt;=AF11),"III",IF(AF11&lt;=20,"IV","-"))))</f>
        <v>III</v>
      </c>
      <c r="AH11" s="118" t="str">
        <f t="shared" ref="AH11" si="26">IF(AF11&gt;=360,"No Aceptable","Aceptable")</f>
        <v>Aceptable</v>
      </c>
      <c r="AI11" s="96" t="s">
        <v>338</v>
      </c>
    </row>
    <row r="12" spans="3:35" s="107" customFormat="1" ht="157.5" customHeight="1" x14ac:dyDescent="0.25">
      <c r="C12" s="186"/>
      <c r="D12" s="186"/>
      <c r="E12" s="184"/>
      <c r="F12" s="98" t="s">
        <v>396</v>
      </c>
      <c r="G12" s="104" t="s">
        <v>67</v>
      </c>
      <c r="H12" s="104" t="s">
        <v>456</v>
      </c>
      <c r="I12" s="120" t="s">
        <v>212</v>
      </c>
      <c r="J12" s="104" t="s">
        <v>457</v>
      </c>
      <c r="K12" s="104" t="s">
        <v>27</v>
      </c>
      <c r="L12" s="104" t="s">
        <v>213</v>
      </c>
      <c r="M12" s="104">
        <v>2</v>
      </c>
      <c r="N12" s="104">
        <v>1</v>
      </c>
      <c r="O12" s="104">
        <f t="shared" si="18"/>
        <v>2</v>
      </c>
      <c r="P12" s="104" t="str">
        <f t="shared" si="19"/>
        <v>Bajo</v>
      </c>
      <c r="Q12" s="104">
        <v>60</v>
      </c>
      <c r="R12" s="104">
        <f t="shared" si="20"/>
        <v>120</v>
      </c>
      <c r="S12" s="104" t="str">
        <f t="shared" si="21"/>
        <v>III</v>
      </c>
      <c r="T12" s="118" t="str">
        <f t="shared" si="22"/>
        <v>Aceptable</v>
      </c>
      <c r="U12" s="104">
        <v>4</v>
      </c>
      <c r="V12" s="114" t="s">
        <v>150</v>
      </c>
      <c r="W12" s="114" t="s">
        <v>150</v>
      </c>
      <c r="X12" s="114" t="s">
        <v>150</v>
      </c>
      <c r="Y12" s="116" t="s">
        <v>458</v>
      </c>
      <c r="Z12" s="92"/>
      <c r="AA12" s="104">
        <v>2</v>
      </c>
      <c r="AB12" s="104">
        <v>1</v>
      </c>
      <c r="AC12" s="104">
        <f t="shared" si="5"/>
        <v>2</v>
      </c>
      <c r="AD12" s="104" t="str">
        <f t="shared" si="6"/>
        <v>Bajo</v>
      </c>
      <c r="AE12" s="104">
        <v>25</v>
      </c>
      <c r="AF12" s="104">
        <f t="shared" si="17"/>
        <v>50</v>
      </c>
      <c r="AG12" s="104" t="str">
        <f t="shared" si="7"/>
        <v>III</v>
      </c>
      <c r="AH12" s="118" t="str">
        <f t="shared" si="8"/>
        <v>Aceptable</v>
      </c>
      <c r="AI12" s="96" t="s">
        <v>338</v>
      </c>
    </row>
    <row r="13" spans="3:35" ht="145.5" customHeight="1" x14ac:dyDescent="0.25">
      <c r="C13" s="186"/>
      <c r="D13" s="186"/>
      <c r="E13" s="91" t="s">
        <v>354</v>
      </c>
      <c r="F13" s="57" t="s">
        <v>29</v>
      </c>
      <c r="G13" s="96" t="s">
        <v>94</v>
      </c>
      <c r="H13" s="98" t="s">
        <v>393</v>
      </c>
      <c r="I13" s="57" t="s">
        <v>355</v>
      </c>
      <c r="J13" s="57" t="s">
        <v>27</v>
      </c>
      <c r="K13" s="57" t="s">
        <v>27</v>
      </c>
      <c r="L13" s="98" t="s">
        <v>490</v>
      </c>
      <c r="M13" s="86">
        <v>6</v>
      </c>
      <c r="N13" s="86">
        <v>2</v>
      </c>
      <c r="O13" s="86">
        <f t="shared" si="18"/>
        <v>12</v>
      </c>
      <c r="P13" s="86" t="str">
        <f t="shared" si="19"/>
        <v>Alto</v>
      </c>
      <c r="Q13" s="86">
        <v>10</v>
      </c>
      <c r="R13" s="86">
        <f t="shared" si="20"/>
        <v>120</v>
      </c>
      <c r="S13" s="86" t="str">
        <f t="shared" si="21"/>
        <v>III</v>
      </c>
      <c r="T13" s="101" t="str">
        <f t="shared" si="22"/>
        <v>Aceptable</v>
      </c>
      <c r="U13" s="80">
        <v>48</v>
      </c>
      <c r="V13" s="75" t="s">
        <v>79</v>
      </c>
      <c r="W13" s="75" t="s">
        <v>79</v>
      </c>
      <c r="X13" s="114" t="s">
        <v>435</v>
      </c>
      <c r="Y13" s="116" t="s">
        <v>489</v>
      </c>
      <c r="Z13" s="117" t="s">
        <v>436</v>
      </c>
      <c r="AA13" s="86">
        <v>2</v>
      </c>
      <c r="AB13" s="86">
        <f t="shared" ref="AB13" si="27">N13</f>
        <v>2</v>
      </c>
      <c r="AC13" s="86">
        <f t="shared" si="5"/>
        <v>4</v>
      </c>
      <c r="AD13" s="86" t="str">
        <f t="shared" si="6"/>
        <v>Bajo</v>
      </c>
      <c r="AE13" s="86">
        <v>10</v>
      </c>
      <c r="AF13" s="86">
        <f t="shared" si="17"/>
        <v>40</v>
      </c>
      <c r="AG13" s="57" t="str">
        <f t="shared" si="7"/>
        <v>III</v>
      </c>
      <c r="AH13" s="105" t="str">
        <f t="shared" si="8"/>
        <v>Aceptable</v>
      </c>
      <c r="AI13" s="88" t="s">
        <v>338</v>
      </c>
    </row>
  </sheetData>
  <sheetProtection selectLockedCells="1" selectUnlockedCells="1"/>
  <mergeCells count="19">
    <mergeCell ref="V5:Z5"/>
    <mergeCell ref="AA5:AG5"/>
    <mergeCell ref="AI5:AI6"/>
    <mergeCell ref="C7:C13"/>
    <mergeCell ref="D7:D13"/>
    <mergeCell ref="E7:E12"/>
    <mergeCell ref="AI7:AI9"/>
    <mergeCell ref="C2:E4"/>
    <mergeCell ref="F2:AH4"/>
    <mergeCell ref="AI2:AI4"/>
    <mergeCell ref="C5:C6"/>
    <mergeCell ref="D5:D6"/>
    <mergeCell ref="E5:E6"/>
    <mergeCell ref="F5:F6"/>
    <mergeCell ref="G5:H5"/>
    <mergeCell ref="I5:I6"/>
    <mergeCell ref="J5:L5"/>
    <mergeCell ref="M5:S5"/>
    <mergeCell ref="T5:T6"/>
  </mergeCells>
  <conditionalFormatting sqref="AG5 S5 S9:S10 S12 AG7 AG9:AG13">
    <cfRule type="containsText" dxfId="79" priority="17" operator="containsText" text="IV">
      <formula>NOT(ISERROR(SEARCH("IV",S5)))</formula>
    </cfRule>
    <cfRule type="containsText" dxfId="78" priority="18" operator="containsText" text="III">
      <formula>NOT(ISERROR(SEARCH("III",S5)))</formula>
    </cfRule>
    <cfRule type="containsText" dxfId="77" priority="19" operator="containsText" text="II">
      <formula>NOT(ISERROR(SEARCH("II",S5)))</formula>
    </cfRule>
    <cfRule type="containsText" dxfId="76" priority="20" operator="containsText" text="I">
      <formula>NOT(ISERROR(SEARCH("I",S5)))</formula>
    </cfRule>
  </conditionalFormatting>
  <conditionalFormatting sqref="S13">
    <cfRule type="containsText" dxfId="75" priority="13" operator="containsText" text="IV">
      <formula>NOT(ISERROR(SEARCH("IV",S13)))</formula>
    </cfRule>
    <cfRule type="containsText" dxfId="74" priority="14" operator="containsText" text="III">
      <formula>NOT(ISERROR(SEARCH("III",S13)))</formula>
    </cfRule>
    <cfRule type="containsText" dxfId="73" priority="15" operator="containsText" text="II">
      <formula>NOT(ISERROR(SEARCH("II",S13)))</formula>
    </cfRule>
    <cfRule type="containsText" dxfId="72" priority="16" operator="containsText" text="I">
      <formula>NOT(ISERROR(SEARCH("I",S13)))</formula>
    </cfRule>
  </conditionalFormatting>
  <conditionalFormatting sqref="S7">
    <cfRule type="containsText" dxfId="71" priority="9" operator="containsText" text="IV">
      <formula>NOT(ISERROR(SEARCH("IV",S7)))</formula>
    </cfRule>
    <cfRule type="containsText" dxfId="70" priority="10" operator="containsText" text="III">
      <formula>NOT(ISERROR(SEARCH("III",S7)))</formula>
    </cfRule>
    <cfRule type="containsText" dxfId="69" priority="11" operator="containsText" text="II">
      <formula>NOT(ISERROR(SEARCH("II",S7)))</formula>
    </cfRule>
    <cfRule type="containsText" dxfId="68" priority="12" operator="containsText" text="I">
      <formula>NOT(ISERROR(SEARCH("I",S7)))</formula>
    </cfRule>
  </conditionalFormatting>
  <conditionalFormatting sqref="S11">
    <cfRule type="containsText" dxfId="67" priority="5" operator="containsText" text="IV">
      <formula>NOT(ISERROR(SEARCH("IV",S11)))</formula>
    </cfRule>
    <cfRule type="containsText" dxfId="66" priority="6" operator="containsText" text="III">
      <formula>NOT(ISERROR(SEARCH("III",S11)))</formula>
    </cfRule>
    <cfRule type="containsText" dxfId="65" priority="7" operator="containsText" text="II">
      <formula>NOT(ISERROR(SEARCH("II",S11)))</formula>
    </cfRule>
    <cfRule type="containsText" dxfId="64" priority="8" operator="containsText" text="I">
      <formula>NOT(ISERROR(SEARCH("I",S11)))</formula>
    </cfRule>
  </conditionalFormatting>
  <conditionalFormatting sqref="S8 AG8">
    <cfRule type="containsText" dxfId="63" priority="1" operator="containsText" text="IV">
      <formula>NOT(ISERROR(SEARCH("IV",S8)))</formula>
    </cfRule>
    <cfRule type="containsText" dxfId="62" priority="2" operator="containsText" text="III">
      <formula>NOT(ISERROR(SEARCH("III",S8)))</formula>
    </cfRule>
    <cfRule type="containsText" dxfId="61" priority="3" operator="containsText" text="II">
      <formula>NOT(ISERROR(SEARCH("II",S8)))</formula>
    </cfRule>
    <cfRule type="containsText" dxfId="60" priority="4" operator="containsText" text="I">
      <formula>NOT(ISERROR(SEARCH("I",S8)))</formula>
    </cfRule>
  </conditionalFormatting>
  <dataValidations count="7">
    <dataValidation type="list" allowBlank="1" showInputMessage="1" showErrorMessage="1" sqref="AA14:AA1048576 M1 M5:M6 AA5:AA6 M14:M1048576" xr:uid="{BF2047F6-DE7E-4CEC-B9C2-C2157C5233D0}">
      <formula1>$D$4:$D$7</formula1>
    </dataValidation>
    <dataValidation type="list" allowBlank="1" showInputMessage="1" showErrorMessage="1" sqref="AC1 AC5:AC6 AC14:AC1048576" xr:uid="{5E846A01-EA40-42EF-A1C4-4E5E473EA46A}">
      <formula1>$D$3:$D$5</formula1>
    </dataValidation>
    <dataValidation type="list" allowBlank="1" showInputMessage="1" showErrorMessage="1" sqref="AG1 AG5:AG6 AG13:AG1048576 N14:N1048576 AB5:AB6 N1 N5:N6 AB14:AB1048576" xr:uid="{BC1AAA66-5935-41C9-A3D5-7E25C3084F55}">
      <formula1>#REF!</formula1>
    </dataValidation>
    <dataValidation type="list" allowBlank="1" showInputMessage="1" showErrorMessage="1" sqref="Q1 AE14:AE1048576 AE5:AE6 Q5:Q6 Q14:Q1048576" xr:uid="{04E5CEA4-C991-4DC6-BFB1-61C7CEF44B32}">
      <formula1>$D$14:$D$17</formula1>
    </dataValidation>
    <dataValidation type="list" allowBlank="1" showInputMessage="1" showErrorMessage="1" sqref="AA7:AA12" xr:uid="{CEA3FFEE-DFAF-4AC2-930E-18081122A0CE}">
      <formula1>$B$4:$B$6</formula1>
    </dataValidation>
    <dataValidation type="list" allowBlank="1" showInputMessage="1" showErrorMessage="1" sqref="AB7:AB12" xr:uid="{924252B5-4E96-4860-8011-F5553EE5F551}">
      <formula1>$B$12:$B$12</formula1>
    </dataValidation>
    <dataValidation type="list" allowBlank="1" showInputMessage="1" showErrorMessage="1" sqref="AE7:AE12" xr:uid="{10EF35AA-89B1-4BB5-A79F-FE56567E5C9A}">
      <formula1>$B$15:$B$18</formula1>
    </dataValidation>
  </dataValidations>
  <printOptions horizontalCentered="1"/>
  <pageMargins left="0.19685039370078741" right="0" top="0" bottom="0" header="0" footer="0"/>
  <pageSetup paperSize="5" scale="38"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3B082A7-691F-4D1A-964F-68463C724B9B}">
          <x14:formula1>
            <xm:f>CAMBIOS!$B$5:$B$8</xm:f>
          </x14:formula1>
          <xm:sqref>AA1 AA13 M7:M13</xm:sqref>
        </x14:dataValidation>
        <x14:dataValidation type="list" allowBlank="1" showInputMessage="1" showErrorMessage="1" xr:uid="{04A372D7-C953-4C61-97EC-1CAE9D744DE2}">
          <x14:formula1>
            <xm:f>CAMBIOS!$B$12:$B$15</xm:f>
          </x14:formula1>
          <xm:sqref>AB1 AB13 N7:N13</xm:sqref>
        </x14:dataValidation>
        <x14:dataValidation type="list" allowBlank="1" showInputMessage="1" showErrorMessage="1" xr:uid="{22E0F11D-9AF4-44E7-AC1F-7E7A3E0DCECD}">
          <x14:formula1>
            <xm:f>CAMBIOS!$B$19:$B$22</xm:f>
          </x14:formula1>
          <xm:sqref>AE1 AE13 Q7:Q13</xm:sqref>
        </x14:dataValidation>
        <x14:dataValidation type="list" allowBlank="1" showInputMessage="1" showErrorMessage="1" xr:uid="{C5105DE8-5451-4EAE-9354-119EE1A947F4}">
          <x14:formula1>
            <xm:f>CAMBIOS!$D$5:$D$58</xm:f>
          </x14:formula1>
          <xm:sqref>G5:G1048576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C2:AI14"/>
  <sheetViews>
    <sheetView view="pageBreakPreview" topLeftCell="F12" zoomScale="55" zoomScaleNormal="55" zoomScaleSheetLayoutView="55" zoomScalePageLayoutView="80" workbookViewId="0">
      <selection activeCell="F16" sqref="F16"/>
    </sheetView>
  </sheetViews>
  <sheetFormatPr baseColWidth="10" defaultColWidth="10.85546875" defaultRowHeight="16.5" x14ac:dyDescent="0.25"/>
  <cols>
    <col min="1" max="1" width="10.85546875" style="40"/>
    <col min="2" max="2" width="3.7109375" style="40" customWidth="1"/>
    <col min="3" max="4" width="9.85546875" style="40" customWidth="1"/>
    <col min="5" max="5" width="13.85546875" style="40" customWidth="1"/>
    <col min="6" max="6" width="9" style="40" customWidth="1"/>
    <col min="7" max="7" width="25.7109375" style="50" customWidth="1"/>
    <col min="8" max="8" width="25.7109375" style="40" customWidth="1"/>
    <col min="9" max="9" width="19.140625" style="40" customWidth="1"/>
    <col min="10" max="11" width="18.42578125" style="40" customWidth="1"/>
    <col min="12" max="12" width="21.85546875" style="40" customWidth="1"/>
    <col min="13" max="16" width="10.85546875" style="40"/>
    <col min="17" max="18" width="8.7109375" style="40" customWidth="1"/>
    <col min="19" max="19" width="10.85546875" style="40"/>
    <col min="20" max="20" width="12.85546875" style="40" customWidth="1"/>
    <col min="21" max="21" width="16.28515625" style="40" customWidth="1"/>
    <col min="22" max="23" width="8.85546875" style="40" customWidth="1"/>
    <col min="24" max="24" width="11.28515625" style="40" customWidth="1"/>
    <col min="25" max="25" width="30.85546875" style="40" customWidth="1"/>
    <col min="26" max="26" width="10.42578125" style="40" customWidth="1"/>
    <col min="27" max="34" width="10.85546875" style="40"/>
    <col min="35" max="35" width="24.140625" style="40" customWidth="1"/>
    <col min="36" max="36" width="3" style="40" customWidth="1"/>
    <col min="37" max="16384" width="10.85546875" style="40"/>
  </cols>
  <sheetData>
    <row r="2" spans="3:35" ht="30" customHeight="1" x14ac:dyDescent="0.25">
      <c r="C2" s="187"/>
      <c r="D2" s="187"/>
      <c r="E2" s="187"/>
      <c r="F2" s="148" t="s">
        <v>44</v>
      </c>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9"/>
      <c r="AH2" s="149"/>
      <c r="AI2" s="149"/>
    </row>
    <row r="3" spans="3:35" ht="30" customHeight="1" x14ac:dyDescent="0.25">
      <c r="C3" s="187"/>
      <c r="D3" s="187"/>
      <c r="E3" s="187"/>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9"/>
      <c r="AH3" s="149"/>
      <c r="AI3" s="149"/>
    </row>
    <row r="4" spans="3:35" ht="30" customHeight="1" x14ac:dyDescent="0.25">
      <c r="C4" s="187"/>
      <c r="D4" s="187"/>
      <c r="E4" s="187"/>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9"/>
      <c r="AH4" s="149"/>
      <c r="AI4" s="149"/>
    </row>
    <row r="5" spans="3:35" ht="46.5" customHeight="1" x14ac:dyDescent="0.25">
      <c r="C5" s="151" t="s">
        <v>77</v>
      </c>
      <c r="D5" s="151" t="s">
        <v>21</v>
      </c>
      <c r="E5" s="151" t="s">
        <v>22</v>
      </c>
      <c r="F5" s="151" t="s">
        <v>112</v>
      </c>
      <c r="G5" s="153" t="s">
        <v>23</v>
      </c>
      <c r="H5" s="153"/>
      <c r="I5" s="154" t="s">
        <v>26</v>
      </c>
      <c r="J5" s="153" t="s">
        <v>24</v>
      </c>
      <c r="K5" s="153"/>
      <c r="L5" s="153"/>
      <c r="M5" s="153" t="s">
        <v>25</v>
      </c>
      <c r="N5" s="153"/>
      <c r="O5" s="153"/>
      <c r="P5" s="153"/>
      <c r="Q5" s="153"/>
      <c r="R5" s="153"/>
      <c r="S5" s="153"/>
      <c r="T5" s="154" t="s">
        <v>11</v>
      </c>
      <c r="U5" s="41" t="s">
        <v>13</v>
      </c>
      <c r="V5" s="155" t="s">
        <v>15</v>
      </c>
      <c r="W5" s="155"/>
      <c r="X5" s="155"/>
      <c r="Y5" s="155"/>
      <c r="Z5" s="155"/>
      <c r="AA5" s="153" t="s">
        <v>42</v>
      </c>
      <c r="AB5" s="153"/>
      <c r="AC5" s="153"/>
      <c r="AD5" s="153"/>
      <c r="AE5" s="153"/>
      <c r="AF5" s="153"/>
      <c r="AG5" s="153"/>
      <c r="AH5" s="42" t="s">
        <v>11</v>
      </c>
      <c r="AI5" s="156" t="s">
        <v>43</v>
      </c>
    </row>
    <row r="6" spans="3:35" ht="86.25" x14ac:dyDescent="0.25">
      <c r="C6" s="151"/>
      <c r="D6" s="151"/>
      <c r="E6" s="151"/>
      <c r="F6" s="151"/>
      <c r="G6" s="43" t="s">
        <v>1</v>
      </c>
      <c r="H6" s="42" t="s">
        <v>0</v>
      </c>
      <c r="I6" s="154"/>
      <c r="J6" s="44" t="s">
        <v>2</v>
      </c>
      <c r="K6" s="44" t="s">
        <v>3</v>
      </c>
      <c r="L6" s="44" t="s">
        <v>4</v>
      </c>
      <c r="M6" s="45" t="s">
        <v>5</v>
      </c>
      <c r="N6" s="45" t="s">
        <v>6</v>
      </c>
      <c r="O6" s="44" t="s">
        <v>28</v>
      </c>
      <c r="P6" s="44" t="s">
        <v>7</v>
      </c>
      <c r="Q6" s="44" t="s">
        <v>8</v>
      </c>
      <c r="R6" s="44" t="s">
        <v>9</v>
      </c>
      <c r="S6" s="44" t="s">
        <v>10</v>
      </c>
      <c r="T6" s="154"/>
      <c r="U6" s="46" t="s">
        <v>14</v>
      </c>
      <c r="V6" s="47" t="s">
        <v>16</v>
      </c>
      <c r="W6" s="47" t="s">
        <v>17</v>
      </c>
      <c r="X6" s="47" t="s">
        <v>18</v>
      </c>
      <c r="Y6" s="47" t="s">
        <v>19</v>
      </c>
      <c r="Z6" s="48" t="s">
        <v>20</v>
      </c>
      <c r="AA6" s="45" t="s">
        <v>5</v>
      </c>
      <c r="AB6" s="44" t="s">
        <v>6</v>
      </c>
      <c r="AC6" s="44" t="s">
        <v>28</v>
      </c>
      <c r="AD6" s="44" t="s">
        <v>7</v>
      </c>
      <c r="AE6" s="44" t="s">
        <v>8</v>
      </c>
      <c r="AF6" s="44" t="s">
        <v>9</v>
      </c>
      <c r="AG6" s="44" t="s">
        <v>10</v>
      </c>
      <c r="AH6" s="44" t="s">
        <v>12</v>
      </c>
      <c r="AI6" s="156"/>
    </row>
    <row r="7" spans="3:35" ht="108" customHeight="1" x14ac:dyDescent="0.25">
      <c r="C7" s="191" t="s">
        <v>445</v>
      </c>
      <c r="D7" s="188" t="s">
        <v>444</v>
      </c>
      <c r="E7" s="189" t="s">
        <v>446</v>
      </c>
      <c r="F7" s="161" t="s">
        <v>139</v>
      </c>
      <c r="G7" s="33" t="s">
        <v>101</v>
      </c>
      <c r="H7" s="35" t="s">
        <v>197</v>
      </c>
      <c r="I7" s="35" t="s">
        <v>134</v>
      </c>
      <c r="J7" s="35" t="s">
        <v>135</v>
      </c>
      <c r="K7" s="35" t="s">
        <v>137</v>
      </c>
      <c r="L7" s="35" t="s">
        <v>136</v>
      </c>
      <c r="M7" s="35">
        <v>2</v>
      </c>
      <c r="N7" s="35">
        <v>2</v>
      </c>
      <c r="O7" s="35">
        <f t="shared" ref="O7:O11" si="0">M7*N7</f>
        <v>4</v>
      </c>
      <c r="P7" s="35" t="str">
        <f t="shared" ref="P7:P11" si="1">IF(AND(O7&gt;=24,O7&lt;=40),"Muy Alto",IF(AND(20&gt;=O7,10&lt;=O7),"Alto",IF(AND(8&gt;=O7,6&lt;=O7),"Medio",IF(O7&lt;=4,"Bajo","-"))))</f>
        <v>Bajo</v>
      </c>
      <c r="Q7" s="35">
        <v>25</v>
      </c>
      <c r="R7" s="35">
        <f t="shared" ref="R7:R11" si="2">O7*Q7</f>
        <v>100</v>
      </c>
      <c r="S7" s="35" t="str">
        <f t="shared" ref="S7:S11" si="3">IF(AND(R7&gt;=600,R7&lt;=4000),"I",IF(AND(500&gt;=R7,150&lt;=R7),"II",IF(AND(120&gt;=R7,40&lt;=R7),"III",IF(R7&lt;=20,"IV","-"))))</f>
        <v>III</v>
      </c>
      <c r="T7" s="38" t="str">
        <f t="shared" ref="T7:T11" si="4">IF(R7&gt;=360,"No Aceptable","Aceptable")</f>
        <v>Aceptable</v>
      </c>
      <c r="U7" s="168" t="s">
        <v>357</v>
      </c>
      <c r="V7" s="37" t="s">
        <v>79</v>
      </c>
      <c r="W7" s="37" t="s">
        <v>79</v>
      </c>
      <c r="X7" s="37" t="s">
        <v>79</v>
      </c>
      <c r="Y7" s="35" t="s">
        <v>265</v>
      </c>
      <c r="Z7" s="37" t="s">
        <v>79</v>
      </c>
      <c r="AA7" s="35">
        <v>2</v>
      </c>
      <c r="AB7" s="35">
        <f t="shared" ref="AB7:AB10" si="5">N7</f>
        <v>2</v>
      </c>
      <c r="AC7" s="35">
        <f t="shared" ref="AC7:AC11" si="6">AA7*AB7</f>
        <v>4</v>
      </c>
      <c r="AD7" s="35" t="str">
        <f t="shared" ref="AD7:AD11" si="7">IF(AND(AC7&gt;=24,AC7&lt;=40),"Muy Alto",IF(AND(20&gt;=AC7,10&lt;=AC7),"Alto",IF(AND(8&gt;=AC7,6&lt;=AC7),"Medio",IF(AC7&lt;=4,"Bajo","-"))))</f>
        <v>Bajo</v>
      </c>
      <c r="AE7" s="35">
        <v>10</v>
      </c>
      <c r="AF7" s="35">
        <f t="shared" ref="AF7:AF11" si="8">AC7*AE7</f>
        <v>40</v>
      </c>
      <c r="AG7" s="35" t="str">
        <f t="shared" ref="AG7:AG11" si="9">IF(AND(AF7&gt;=600,AF7&lt;=4000),"I",IF(AND(500&gt;=AF7,150&lt;=AF7),"II",IF(AND(120&gt;=AF7,40&lt;=AF7),"III",IF(AF7&lt;=20,"IV","-"))))</f>
        <v>III</v>
      </c>
      <c r="AH7" s="38" t="str">
        <f t="shared" ref="AH7:AH11" si="10">IF(AF7&gt;=360,"No Aceptable","Aceptable")</f>
        <v>Aceptable</v>
      </c>
      <c r="AI7" s="35" t="s">
        <v>177</v>
      </c>
    </row>
    <row r="8" spans="3:35" ht="108" customHeight="1" x14ac:dyDescent="0.25">
      <c r="C8" s="192"/>
      <c r="D8" s="188"/>
      <c r="E8" s="189"/>
      <c r="F8" s="161"/>
      <c r="G8" s="33" t="s">
        <v>61</v>
      </c>
      <c r="H8" s="35" t="s">
        <v>131</v>
      </c>
      <c r="I8" s="35" t="s">
        <v>85</v>
      </c>
      <c r="J8" s="35" t="s">
        <v>132</v>
      </c>
      <c r="K8" s="35" t="s">
        <v>27</v>
      </c>
      <c r="L8" s="35" t="s">
        <v>27</v>
      </c>
      <c r="M8" s="35">
        <v>2</v>
      </c>
      <c r="N8" s="35">
        <v>1</v>
      </c>
      <c r="O8" s="35">
        <f t="shared" si="0"/>
        <v>2</v>
      </c>
      <c r="P8" s="35" t="str">
        <f t="shared" si="1"/>
        <v>Bajo</v>
      </c>
      <c r="Q8" s="35">
        <v>10</v>
      </c>
      <c r="R8" s="35">
        <f t="shared" si="2"/>
        <v>20</v>
      </c>
      <c r="S8" s="35" t="str">
        <f t="shared" si="3"/>
        <v>IV</v>
      </c>
      <c r="T8" s="38" t="str">
        <f t="shared" si="4"/>
        <v>Aceptable</v>
      </c>
      <c r="U8" s="190"/>
      <c r="V8" s="37" t="s">
        <v>79</v>
      </c>
      <c r="W8" s="37" t="s">
        <v>79</v>
      </c>
      <c r="X8" s="37" t="s">
        <v>79</v>
      </c>
      <c r="Y8" s="35" t="s">
        <v>142</v>
      </c>
      <c r="Z8" s="37" t="s">
        <v>79</v>
      </c>
      <c r="AA8" s="35">
        <v>2</v>
      </c>
      <c r="AB8" s="35">
        <f t="shared" si="5"/>
        <v>1</v>
      </c>
      <c r="AC8" s="35">
        <f t="shared" si="6"/>
        <v>2</v>
      </c>
      <c r="AD8" s="35" t="str">
        <f t="shared" si="7"/>
        <v>Bajo</v>
      </c>
      <c r="AE8" s="35">
        <v>10</v>
      </c>
      <c r="AF8" s="35">
        <f t="shared" si="8"/>
        <v>20</v>
      </c>
      <c r="AG8" s="35" t="str">
        <f t="shared" si="9"/>
        <v>IV</v>
      </c>
      <c r="AH8" s="38" t="str">
        <f t="shared" si="10"/>
        <v>Aceptable</v>
      </c>
      <c r="AI8" s="35" t="s">
        <v>80</v>
      </c>
    </row>
    <row r="9" spans="3:35" ht="108" customHeight="1" x14ac:dyDescent="0.25">
      <c r="C9" s="192"/>
      <c r="D9" s="188"/>
      <c r="E9" s="189"/>
      <c r="F9" s="161"/>
      <c r="G9" s="33" t="s">
        <v>63</v>
      </c>
      <c r="H9" s="35" t="s">
        <v>120</v>
      </c>
      <c r="I9" s="35" t="s">
        <v>121</v>
      </c>
      <c r="J9" s="35" t="s">
        <v>27</v>
      </c>
      <c r="K9" s="35" t="s">
        <v>27</v>
      </c>
      <c r="L9" s="35" t="s">
        <v>27</v>
      </c>
      <c r="M9" s="35">
        <v>2</v>
      </c>
      <c r="N9" s="35">
        <v>2</v>
      </c>
      <c r="O9" s="35">
        <f t="shared" si="0"/>
        <v>4</v>
      </c>
      <c r="P9" s="35" t="str">
        <f t="shared" si="1"/>
        <v>Bajo</v>
      </c>
      <c r="Q9" s="35">
        <v>10</v>
      </c>
      <c r="R9" s="35">
        <f t="shared" si="2"/>
        <v>40</v>
      </c>
      <c r="S9" s="35" t="str">
        <f t="shared" si="3"/>
        <v>III</v>
      </c>
      <c r="T9" s="38" t="str">
        <f t="shared" si="4"/>
        <v>Aceptable</v>
      </c>
      <c r="U9" s="190"/>
      <c r="V9" s="37" t="s">
        <v>79</v>
      </c>
      <c r="W9" s="37" t="s">
        <v>79</v>
      </c>
      <c r="X9" s="37" t="s">
        <v>79</v>
      </c>
      <c r="Y9" s="164" t="s">
        <v>138</v>
      </c>
      <c r="Z9" s="37" t="s">
        <v>79</v>
      </c>
      <c r="AA9" s="35">
        <v>2</v>
      </c>
      <c r="AB9" s="35">
        <f t="shared" si="5"/>
        <v>2</v>
      </c>
      <c r="AC9" s="35">
        <f t="shared" si="6"/>
        <v>4</v>
      </c>
      <c r="AD9" s="35" t="str">
        <f t="shared" si="7"/>
        <v>Bajo</v>
      </c>
      <c r="AE9" s="35">
        <v>10</v>
      </c>
      <c r="AF9" s="35">
        <f t="shared" si="8"/>
        <v>40</v>
      </c>
      <c r="AG9" s="35" t="str">
        <f t="shared" si="9"/>
        <v>III</v>
      </c>
      <c r="AH9" s="38" t="str">
        <f t="shared" si="10"/>
        <v>Aceptable</v>
      </c>
      <c r="AI9" s="35" t="s">
        <v>80</v>
      </c>
    </row>
    <row r="10" spans="3:35" ht="108" customHeight="1" x14ac:dyDescent="0.25">
      <c r="C10" s="192"/>
      <c r="D10" s="188"/>
      <c r="E10" s="189"/>
      <c r="F10" s="161"/>
      <c r="G10" s="33" t="s">
        <v>67</v>
      </c>
      <c r="H10" s="35" t="s">
        <v>125</v>
      </c>
      <c r="I10" s="35" t="s">
        <v>83</v>
      </c>
      <c r="J10" s="35" t="s">
        <v>27</v>
      </c>
      <c r="K10" s="35" t="s">
        <v>27</v>
      </c>
      <c r="L10" s="35" t="s">
        <v>141</v>
      </c>
      <c r="M10" s="35">
        <v>2</v>
      </c>
      <c r="N10" s="35">
        <v>1</v>
      </c>
      <c r="O10" s="35">
        <f t="shared" si="0"/>
        <v>2</v>
      </c>
      <c r="P10" s="35" t="str">
        <f t="shared" si="1"/>
        <v>Bajo</v>
      </c>
      <c r="Q10" s="35">
        <v>10</v>
      </c>
      <c r="R10" s="35">
        <f t="shared" si="2"/>
        <v>20</v>
      </c>
      <c r="S10" s="35" t="str">
        <f t="shared" si="3"/>
        <v>IV</v>
      </c>
      <c r="T10" s="38" t="str">
        <f t="shared" si="4"/>
        <v>Aceptable</v>
      </c>
      <c r="U10" s="190"/>
      <c r="V10" s="37" t="s">
        <v>79</v>
      </c>
      <c r="W10" s="37" t="s">
        <v>79</v>
      </c>
      <c r="X10" s="37" t="s">
        <v>79</v>
      </c>
      <c r="Y10" s="164"/>
      <c r="Z10" s="37" t="s">
        <v>79</v>
      </c>
      <c r="AA10" s="35">
        <v>2</v>
      </c>
      <c r="AB10" s="35">
        <f t="shared" si="5"/>
        <v>1</v>
      </c>
      <c r="AC10" s="35">
        <f t="shared" si="6"/>
        <v>2</v>
      </c>
      <c r="AD10" s="35" t="str">
        <f t="shared" si="7"/>
        <v>Bajo</v>
      </c>
      <c r="AE10" s="35">
        <v>10</v>
      </c>
      <c r="AF10" s="35">
        <f t="shared" si="8"/>
        <v>20</v>
      </c>
      <c r="AG10" s="35" t="str">
        <f t="shared" si="9"/>
        <v>IV</v>
      </c>
      <c r="AH10" s="38" t="str">
        <f t="shared" si="10"/>
        <v>Aceptable</v>
      </c>
      <c r="AI10" s="35" t="s">
        <v>80</v>
      </c>
    </row>
    <row r="11" spans="3:35" ht="108" customHeight="1" x14ac:dyDescent="0.25">
      <c r="C11" s="192"/>
      <c r="D11" s="188"/>
      <c r="E11" s="189"/>
      <c r="F11" s="161"/>
      <c r="G11" s="49" t="s">
        <v>72</v>
      </c>
      <c r="H11" s="35" t="s">
        <v>122</v>
      </c>
      <c r="I11" s="35" t="s">
        <v>111</v>
      </c>
      <c r="J11" s="35" t="s">
        <v>27</v>
      </c>
      <c r="K11" s="35" t="s">
        <v>123</v>
      </c>
      <c r="L11" s="35" t="s">
        <v>124</v>
      </c>
      <c r="M11" s="35">
        <v>2</v>
      </c>
      <c r="N11" s="35">
        <v>2</v>
      </c>
      <c r="O11" s="35">
        <f t="shared" si="0"/>
        <v>4</v>
      </c>
      <c r="P11" s="35" t="str">
        <f t="shared" si="1"/>
        <v>Bajo</v>
      </c>
      <c r="Q11" s="35">
        <v>25</v>
      </c>
      <c r="R11" s="35">
        <f t="shared" si="2"/>
        <v>100</v>
      </c>
      <c r="S11" s="35" t="str">
        <f t="shared" si="3"/>
        <v>III</v>
      </c>
      <c r="T11" s="38" t="str">
        <f t="shared" si="4"/>
        <v>Aceptable</v>
      </c>
      <c r="U11" s="169"/>
      <c r="V11" s="37" t="s">
        <v>79</v>
      </c>
      <c r="W11" s="37" t="s">
        <v>79</v>
      </c>
      <c r="X11" s="37" t="s">
        <v>79</v>
      </c>
      <c r="Y11" s="35" t="s">
        <v>178</v>
      </c>
      <c r="Z11" s="37" t="s">
        <v>79</v>
      </c>
      <c r="AA11" s="35">
        <v>2</v>
      </c>
      <c r="AB11" s="35">
        <v>2</v>
      </c>
      <c r="AC11" s="35">
        <f t="shared" si="6"/>
        <v>4</v>
      </c>
      <c r="AD11" s="35" t="str">
        <f t="shared" si="7"/>
        <v>Bajo</v>
      </c>
      <c r="AE11" s="35">
        <v>25</v>
      </c>
      <c r="AF11" s="35">
        <f t="shared" si="8"/>
        <v>100</v>
      </c>
      <c r="AG11" s="35" t="str">
        <f t="shared" si="9"/>
        <v>III</v>
      </c>
      <c r="AH11" s="38" t="str">
        <f t="shared" si="10"/>
        <v>Aceptable</v>
      </c>
      <c r="AI11" s="35" t="s">
        <v>177</v>
      </c>
    </row>
    <row r="12" spans="3:35" ht="181.5" customHeight="1" x14ac:dyDescent="0.25">
      <c r="C12" s="192"/>
      <c r="D12" s="195" t="s">
        <v>444</v>
      </c>
      <c r="E12" s="195" t="s">
        <v>290</v>
      </c>
      <c r="F12" s="159" t="s">
        <v>139</v>
      </c>
      <c r="G12" s="35" t="s">
        <v>45</v>
      </c>
      <c r="H12" s="35" t="s">
        <v>358</v>
      </c>
      <c r="I12" s="35" t="s">
        <v>281</v>
      </c>
      <c r="J12" s="35" t="s">
        <v>27</v>
      </c>
      <c r="K12" s="35" t="s">
        <v>27</v>
      </c>
      <c r="L12" s="104" t="s">
        <v>447</v>
      </c>
      <c r="M12" s="35">
        <v>6</v>
      </c>
      <c r="N12" s="35">
        <v>2</v>
      </c>
      <c r="O12" s="35">
        <f t="shared" ref="O12:O14" si="11">M12*N12</f>
        <v>12</v>
      </c>
      <c r="P12" s="35" t="str">
        <f t="shared" ref="P12:P14" si="12">IF(AND(O12&gt;=24,O12&lt;=40),"Muy Alto",IF(AND(20&gt;=O12,10&lt;=O12),"Alto",IF(AND(8&gt;=O12,6&lt;=O12),"Medio",IF(O12&lt;=4,"Bajo","-"))))</f>
        <v>Alto</v>
      </c>
      <c r="Q12" s="35">
        <v>25</v>
      </c>
      <c r="R12" s="35">
        <f t="shared" ref="R12:R14" si="13">O12*Q12</f>
        <v>300</v>
      </c>
      <c r="S12" s="36" t="str">
        <f t="shared" ref="S12:S14" si="14">IF(AND(R12&gt;=600,R12&lt;=4000),"I",IF(AND(500&gt;=R12,150&lt;=R12),"II",IF(AND(120&gt;=R12,40&lt;=R12),"III",IF(R12&lt;=20,"IV","-"))))</f>
        <v>II</v>
      </c>
      <c r="T12" s="38" t="str">
        <f t="shared" ref="T12:T14" si="15">IF(R12&gt;=360,"No Aceptable","Aceptable")</f>
        <v>Aceptable</v>
      </c>
      <c r="U12" s="35">
        <v>141</v>
      </c>
      <c r="V12" s="35" t="s">
        <v>79</v>
      </c>
      <c r="W12" s="35" t="s">
        <v>79</v>
      </c>
      <c r="X12" s="37" t="s">
        <v>283</v>
      </c>
      <c r="Y12" s="32" t="s">
        <v>284</v>
      </c>
      <c r="Z12" s="37" t="s">
        <v>285</v>
      </c>
      <c r="AA12" s="35">
        <v>2</v>
      </c>
      <c r="AB12" s="37">
        <v>2</v>
      </c>
      <c r="AC12" s="35">
        <f>AA12*AB12</f>
        <v>4</v>
      </c>
      <c r="AD12" s="35" t="str">
        <f>IF(AND(AC12&gt;=24,AC12&lt;=40),"Muy Alto",IF(AND(20&gt;=AC12,10&lt;=AC12),"Alto",IF(AND(8&gt;=AC12,6&lt;=AC12),"Medio",IF(AC12&lt;=4,"Bajo","-"))))</f>
        <v>Bajo</v>
      </c>
      <c r="AE12" s="35">
        <v>10</v>
      </c>
      <c r="AF12" s="35">
        <f>AC12*AE12</f>
        <v>40</v>
      </c>
      <c r="AG12" s="35" t="str">
        <f>IF(AND(AF12&gt;=600,AF12&lt;=4000),"I",IF(AND(500&gt;=AF12,150&lt;=AF12),"II",IF(AND(120&gt;=AF12,40&lt;=AF12),"III",IF(AF12&lt;=20,"IV","-"))))</f>
        <v>III</v>
      </c>
      <c r="AH12" s="38" t="str">
        <f>IF(AF12&gt;=360,"No Aceptable","Aceptable")</f>
        <v>Aceptable</v>
      </c>
      <c r="AI12" s="14" t="s">
        <v>286</v>
      </c>
    </row>
    <row r="13" spans="3:35" ht="174.75" customHeight="1" x14ac:dyDescent="0.25">
      <c r="C13" s="192"/>
      <c r="D13" s="195"/>
      <c r="E13" s="195"/>
      <c r="F13" s="159"/>
      <c r="G13" s="35" t="s">
        <v>45</v>
      </c>
      <c r="H13" s="35" t="s">
        <v>287</v>
      </c>
      <c r="I13" s="35" t="s">
        <v>281</v>
      </c>
      <c r="J13" s="35" t="s">
        <v>27</v>
      </c>
      <c r="K13" s="35" t="s">
        <v>27</v>
      </c>
      <c r="L13" s="104" t="s">
        <v>447</v>
      </c>
      <c r="M13" s="35">
        <v>6</v>
      </c>
      <c r="N13" s="35">
        <v>2</v>
      </c>
      <c r="O13" s="35">
        <f t="shared" si="11"/>
        <v>12</v>
      </c>
      <c r="P13" s="35" t="str">
        <f t="shared" si="12"/>
        <v>Alto</v>
      </c>
      <c r="Q13" s="35">
        <v>25</v>
      </c>
      <c r="R13" s="35">
        <f t="shared" si="13"/>
        <v>300</v>
      </c>
      <c r="S13" s="36" t="str">
        <f t="shared" si="14"/>
        <v>II</v>
      </c>
      <c r="T13" s="38" t="str">
        <f t="shared" si="15"/>
        <v>Aceptable</v>
      </c>
      <c r="U13" s="35">
        <v>141</v>
      </c>
      <c r="V13" s="35" t="s">
        <v>79</v>
      </c>
      <c r="W13" s="35" t="s">
        <v>79</v>
      </c>
      <c r="X13" s="37" t="s">
        <v>288</v>
      </c>
      <c r="Y13" s="196" t="s">
        <v>448</v>
      </c>
      <c r="Z13" s="37" t="s">
        <v>285</v>
      </c>
      <c r="AA13" s="35">
        <v>2</v>
      </c>
      <c r="AB13" s="37">
        <v>2</v>
      </c>
      <c r="AC13" s="35">
        <f>AA13*AB13</f>
        <v>4</v>
      </c>
      <c r="AD13" s="35" t="str">
        <f>IF(AND(AC13&gt;=24,AC13&lt;=40),"Muy Alto",IF(AND(20&gt;=AC13,10&lt;=AC13),"Alto",IF(AND(8&gt;=AC13,6&lt;=AC13),"Medio",IF(AC13&lt;=4,"Bajo","-"))))</f>
        <v>Bajo</v>
      </c>
      <c r="AE13" s="35">
        <v>10</v>
      </c>
      <c r="AF13" s="35">
        <f>AC13*AE13</f>
        <v>40</v>
      </c>
      <c r="AG13" s="35" t="str">
        <f>IF(AND(AF13&gt;=600,AF13&lt;=4000),"I",IF(AND(500&gt;=AF13,150&lt;=AF13),"II",IF(AND(120&gt;=AF13,40&lt;=AF13),"III",IF(AF13&lt;=20,"IV","-"))))</f>
        <v>III</v>
      </c>
      <c r="AH13" s="38" t="str">
        <f>IF(AF13&gt;=360,"No Aceptable","Aceptable")</f>
        <v>Aceptable</v>
      </c>
      <c r="AI13" s="194" t="s">
        <v>340</v>
      </c>
    </row>
    <row r="14" spans="3:35" ht="182.25" customHeight="1" x14ac:dyDescent="0.25">
      <c r="C14" s="193"/>
      <c r="D14" s="195"/>
      <c r="E14" s="195"/>
      <c r="F14" s="159"/>
      <c r="G14" s="35" t="s">
        <v>45</v>
      </c>
      <c r="H14" s="35" t="s">
        <v>292</v>
      </c>
      <c r="I14" s="35" t="s">
        <v>281</v>
      </c>
      <c r="J14" s="35" t="s">
        <v>27</v>
      </c>
      <c r="K14" s="35" t="s">
        <v>27</v>
      </c>
      <c r="L14" s="104" t="s">
        <v>447</v>
      </c>
      <c r="M14" s="35">
        <v>6</v>
      </c>
      <c r="N14" s="35">
        <v>2</v>
      </c>
      <c r="O14" s="35">
        <f t="shared" si="11"/>
        <v>12</v>
      </c>
      <c r="P14" s="35" t="str">
        <f t="shared" si="12"/>
        <v>Alto</v>
      </c>
      <c r="Q14" s="35">
        <v>25</v>
      </c>
      <c r="R14" s="35">
        <f t="shared" si="13"/>
        <v>300</v>
      </c>
      <c r="S14" s="36" t="str">
        <f t="shared" si="14"/>
        <v>II</v>
      </c>
      <c r="T14" s="38" t="str">
        <f t="shared" si="15"/>
        <v>Aceptable</v>
      </c>
      <c r="U14" s="35">
        <v>30</v>
      </c>
      <c r="V14" s="35" t="s">
        <v>293</v>
      </c>
      <c r="W14" s="35" t="s">
        <v>294</v>
      </c>
      <c r="X14" s="35" t="s">
        <v>79</v>
      </c>
      <c r="Y14" s="197"/>
      <c r="Z14" s="37" t="s">
        <v>285</v>
      </c>
      <c r="AA14" s="35">
        <v>2</v>
      </c>
      <c r="AB14" s="37">
        <v>2</v>
      </c>
      <c r="AC14" s="35">
        <f>AA14*AB14</f>
        <v>4</v>
      </c>
      <c r="AD14" s="35" t="str">
        <f>IF(AND(AC14&gt;=24,AC14&lt;=40),"Muy Alto",IF(AND(20&gt;=AC14,10&lt;=AC14),"Alto",IF(AND(8&gt;=AC14,6&lt;=AC14),"Medio",IF(AC14&lt;=4,"Bajo","-"))))</f>
        <v>Bajo</v>
      </c>
      <c r="AE14" s="35">
        <v>10</v>
      </c>
      <c r="AF14" s="35">
        <f>AC14*AE14</f>
        <v>40</v>
      </c>
      <c r="AG14" s="35" t="str">
        <f>IF(AND(AF14&gt;=600,AF14&lt;=4000),"I",IF(AND(500&gt;=AF14,150&lt;=AF14),"II",IF(AND(120&gt;=AF14,40&lt;=AF14),"III",IF(AF14&lt;=20,"IV","-"))))</f>
        <v>III</v>
      </c>
      <c r="AH14" s="38" t="str">
        <f>IF(AF14&gt;=360,"No Aceptable","Aceptable")</f>
        <v>Aceptable</v>
      </c>
      <c r="AI14" s="194"/>
    </row>
  </sheetData>
  <sheetProtection selectLockedCells="1" selectUnlockedCells="1"/>
  <dataConsolidate/>
  <mergeCells count="26">
    <mergeCell ref="AI13:AI14"/>
    <mergeCell ref="D12:D14"/>
    <mergeCell ref="E12:E14"/>
    <mergeCell ref="F12:F14"/>
    <mergeCell ref="Y13:Y14"/>
    <mergeCell ref="C7:C14"/>
    <mergeCell ref="C2:E4"/>
    <mergeCell ref="F2:AF4"/>
    <mergeCell ref="AG2:AI4"/>
    <mergeCell ref="C5:C6"/>
    <mergeCell ref="D5:D6"/>
    <mergeCell ref="E5:E6"/>
    <mergeCell ref="F5:F6"/>
    <mergeCell ref="G5:H5"/>
    <mergeCell ref="I5:I6"/>
    <mergeCell ref="J5:L5"/>
    <mergeCell ref="AA5:AG5"/>
    <mergeCell ref="AI5:AI6"/>
    <mergeCell ref="Y9:Y10"/>
    <mergeCell ref="M5:S5"/>
    <mergeCell ref="T5:T6"/>
    <mergeCell ref="V5:Z5"/>
    <mergeCell ref="D7:D11"/>
    <mergeCell ref="E7:E11"/>
    <mergeCell ref="F7:F11"/>
    <mergeCell ref="U7:U11"/>
  </mergeCells>
  <conditionalFormatting sqref="AG5 S5 AG11 AG9 S9:S11">
    <cfRule type="containsText" dxfId="59" priority="113" operator="containsText" text="IV">
      <formula>NOT(ISERROR(SEARCH("IV",S5)))</formula>
    </cfRule>
    <cfRule type="containsText" dxfId="58" priority="114" operator="containsText" text="III">
      <formula>NOT(ISERROR(SEARCH("III",S5)))</formula>
    </cfRule>
    <cfRule type="containsText" dxfId="57" priority="115" operator="containsText" text="II">
      <formula>NOT(ISERROR(SEARCH("II",S5)))</formula>
    </cfRule>
    <cfRule type="containsText" dxfId="56" priority="116" operator="containsText" text="I">
      <formula>NOT(ISERROR(SEARCH("I",S5)))</formula>
    </cfRule>
  </conditionalFormatting>
  <conditionalFormatting sqref="AG10">
    <cfRule type="containsText" dxfId="55" priority="109" operator="containsText" text="IV">
      <formula>NOT(ISERROR(SEARCH("IV",AG10)))</formula>
    </cfRule>
    <cfRule type="containsText" dxfId="54" priority="110" operator="containsText" text="III">
      <formula>NOT(ISERROR(SEARCH("III",AG10)))</formula>
    </cfRule>
    <cfRule type="containsText" dxfId="53" priority="111" operator="containsText" text="II">
      <formula>NOT(ISERROR(SEARCH("II",AG10)))</formula>
    </cfRule>
    <cfRule type="containsText" dxfId="52" priority="112" operator="containsText" text="I">
      <formula>NOT(ISERROR(SEARCH("I",AG10)))</formula>
    </cfRule>
  </conditionalFormatting>
  <conditionalFormatting sqref="S8 AG8">
    <cfRule type="containsText" dxfId="51" priority="105" operator="containsText" text="IV">
      <formula>NOT(ISERROR(SEARCH("IV",S8)))</formula>
    </cfRule>
    <cfRule type="containsText" dxfId="50" priority="106" operator="containsText" text="III">
      <formula>NOT(ISERROR(SEARCH("III",S8)))</formula>
    </cfRule>
    <cfRule type="containsText" dxfId="49" priority="107" operator="containsText" text="II">
      <formula>NOT(ISERROR(SEARCH("II",S8)))</formula>
    </cfRule>
    <cfRule type="containsText" dxfId="48" priority="108" operator="containsText" text="I">
      <formula>NOT(ISERROR(SEARCH("I",S8)))</formula>
    </cfRule>
  </conditionalFormatting>
  <conditionalFormatting sqref="AG7">
    <cfRule type="containsText" dxfId="47" priority="41" operator="containsText" text="IV">
      <formula>NOT(ISERROR(SEARCH("IV",AG7)))</formula>
    </cfRule>
    <cfRule type="containsText" dxfId="46" priority="42" operator="containsText" text="III">
      <formula>NOT(ISERROR(SEARCH("III",AG7)))</formula>
    </cfRule>
    <cfRule type="containsText" dxfId="45" priority="43" operator="containsText" text="II">
      <formula>NOT(ISERROR(SEARCH("II",AG7)))</formula>
    </cfRule>
    <cfRule type="containsText" dxfId="44" priority="44" operator="containsText" text="I">
      <formula>NOT(ISERROR(SEARCH("I",AG7)))</formula>
    </cfRule>
  </conditionalFormatting>
  <conditionalFormatting sqref="S7">
    <cfRule type="containsText" dxfId="43" priority="37" operator="containsText" text="IV">
      <formula>NOT(ISERROR(SEARCH("IV",S7)))</formula>
    </cfRule>
    <cfRule type="containsText" dxfId="42" priority="38" operator="containsText" text="III">
      <formula>NOT(ISERROR(SEARCH("III",S7)))</formula>
    </cfRule>
    <cfRule type="containsText" dxfId="41" priority="39" operator="containsText" text="II">
      <formula>NOT(ISERROR(SEARCH("II",S7)))</formula>
    </cfRule>
    <cfRule type="containsText" dxfId="40" priority="40" operator="containsText" text="I">
      <formula>NOT(ISERROR(SEARCH("I",S7)))</formula>
    </cfRule>
  </conditionalFormatting>
  <conditionalFormatting sqref="AG14">
    <cfRule type="containsText" dxfId="39" priority="1" operator="containsText" text="IV">
      <formula>NOT(ISERROR(SEARCH("IV",AG14)))</formula>
    </cfRule>
    <cfRule type="containsText" dxfId="38" priority="2" operator="containsText" text="III">
      <formula>NOT(ISERROR(SEARCH("III",AG14)))</formula>
    </cfRule>
    <cfRule type="containsText" dxfId="37" priority="3" operator="containsText" text="II">
      <formula>NOT(ISERROR(SEARCH("II",AG14)))</formula>
    </cfRule>
    <cfRule type="containsText" dxfId="36" priority="4" operator="containsText" text="I">
      <formula>NOT(ISERROR(SEARCH("I",AG14)))</formula>
    </cfRule>
  </conditionalFormatting>
  <conditionalFormatting sqref="S12 AG12 U12">
    <cfRule type="containsText" dxfId="35" priority="21" operator="containsText" text="IV">
      <formula>NOT(ISERROR(SEARCH("IV",S12)))</formula>
    </cfRule>
    <cfRule type="containsText" dxfId="34" priority="22" operator="containsText" text="III">
      <formula>NOT(ISERROR(SEARCH("III",S12)))</formula>
    </cfRule>
    <cfRule type="containsText" dxfId="33" priority="23" operator="containsText" text="II">
      <formula>NOT(ISERROR(SEARCH("II",S12)))</formula>
    </cfRule>
    <cfRule type="containsText" dxfId="32" priority="24" operator="containsText" text="I">
      <formula>NOT(ISERROR(SEARCH("I",S12)))</formula>
    </cfRule>
  </conditionalFormatting>
  <conditionalFormatting sqref="S13">
    <cfRule type="containsText" dxfId="31" priority="17" operator="containsText" text="IV">
      <formula>NOT(ISERROR(SEARCH("IV",S13)))</formula>
    </cfRule>
    <cfRule type="containsText" dxfId="30" priority="18" operator="containsText" text="III">
      <formula>NOT(ISERROR(SEARCH("III",S13)))</formula>
    </cfRule>
    <cfRule type="containsText" dxfId="29" priority="19" operator="containsText" text="II">
      <formula>NOT(ISERROR(SEARCH("II",S13)))</formula>
    </cfRule>
    <cfRule type="containsText" dxfId="28" priority="20" operator="containsText" text="I">
      <formula>NOT(ISERROR(SEARCH("I",S13)))</formula>
    </cfRule>
  </conditionalFormatting>
  <conditionalFormatting sqref="AG13">
    <cfRule type="containsText" dxfId="27" priority="13" operator="containsText" text="IV">
      <formula>NOT(ISERROR(SEARCH("IV",AG13)))</formula>
    </cfRule>
    <cfRule type="containsText" dxfId="26" priority="14" operator="containsText" text="III">
      <formula>NOT(ISERROR(SEARCH("III",AG13)))</formula>
    </cfRule>
    <cfRule type="containsText" dxfId="25" priority="15" operator="containsText" text="II">
      <formula>NOT(ISERROR(SEARCH("II",AG13)))</formula>
    </cfRule>
    <cfRule type="containsText" dxfId="24" priority="16" operator="containsText" text="I">
      <formula>NOT(ISERROR(SEARCH("I",AG13)))</formula>
    </cfRule>
  </conditionalFormatting>
  <conditionalFormatting sqref="U13:U14">
    <cfRule type="containsText" dxfId="23" priority="9" operator="containsText" text="IV">
      <formula>NOT(ISERROR(SEARCH("IV",U13)))</formula>
    </cfRule>
    <cfRule type="containsText" dxfId="22" priority="10" operator="containsText" text="III">
      <formula>NOT(ISERROR(SEARCH("III",U13)))</formula>
    </cfRule>
    <cfRule type="containsText" dxfId="21" priority="11" operator="containsText" text="II">
      <formula>NOT(ISERROR(SEARCH("II",U13)))</formula>
    </cfRule>
    <cfRule type="containsText" dxfId="20" priority="12" operator="containsText" text="I">
      <formula>NOT(ISERROR(SEARCH("I",U13)))</formula>
    </cfRule>
  </conditionalFormatting>
  <conditionalFormatting sqref="S14">
    <cfRule type="containsText" dxfId="19" priority="5" operator="containsText" text="IV">
      <formula>NOT(ISERROR(SEARCH("IV",S14)))</formula>
    </cfRule>
    <cfRule type="containsText" dxfId="18" priority="6" operator="containsText" text="III">
      <formula>NOT(ISERROR(SEARCH("III",S14)))</formula>
    </cfRule>
    <cfRule type="containsText" dxfId="17" priority="7" operator="containsText" text="II">
      <formula>NOT(ISERROR(SEARCH("II",S14)))</formula>
    </cfRule>
    <cfRule type="containsText" dxfId="16" priority="8" operator="containsText" text="I">
      <formula>NOT(ISERROR(SEARCH("I",S14)))</formula>
    </cfRule>
  </conditionalFormatting>
  <dataValidations count="9">
    <dataValidation type="list" allowBlank="1" showInputMessage="1" showErrorMessage="1" sqref="AG1:AG2 AG5:AG11 AG15:AG1048576" xr:uid="{00000000-0002-0000-0400-000000000000}">
      <formula1>#REF!</formula1>
    </dataValidation>
    <dataValidation type="list" allowBlank="1" showInputMessage="1" showErrorMessage="1" sqref="AC1 AC5:AC10 AC15:AC1048576" xr:uid="{00000000-0002-0000-0400-000001000000}">
      <formula1>$D$3:$D$5</formula1>
    </dataValidation>
    <dataValidation type="list" allowBlank="1" showInputMessage="1" showErrorMessage="1" sqref="Q1 Q15:Q1048576 Q5:Q11 AE5:AE6 AE15:AE1048576" xr:uid="{00000000-0002-0000-0400-000002000000}">
      <formula1>$D$16:$D$19</formula1>
    </dataValidation>
    <dataValidation type="list" allowBlank="1" showInputMessage="1" showErrorMessage="1" sqref="N15:N1048576 AB15:AB1048576 N5:N11 AB5:AB6 N1" xr:uid="{00000000-0002-0000-0400-000003000000}">
      <formula1>$D$11:$D$12</formula1>
    </dataValidation>
    <dataValidation type="list" allowBlank="1" showInputMessage="1" showErrorMessage="1" sqref="M1 AA5:AA6 AA15:AA1048576" xr:uid="{00000000-0002-0000-0400-000004000000}">
      <formula1>$D$4:$D$7</formula1>
    </dataValidation>
    <dataValidation type="list" allowBlank="1" showInputMessage="1" showErrorMessage="1" sqref="AE7:AE11 Q7:Q11" xr:uid="{00000000-0002-0000-0400-000005000000}">
      <formula1>$B$16:$B$19</formula1>
    </dataValidation>
    <dataValidation type="list" allowBlank="1" showInputMessage="1" showErrorMessage="1" sqref="M15:S1048576 M5:M6 O5:R6 N5:N11 S5:S11 AA1:AB1" xr:uid="{00000000-0002-0000-0400-000006000000}">
      <formula1>$B$11:$B$12</formula1>
    </dataValidation>
    <dataValidation type="list" allowBlank="1" showInputMessage="1" showErrorMessage="1" sqref="M7:M11" xr:uid="{00000000-0002-0000-0400-000007000000}">
      <formula1>$B$4:$B$7</formula1>
    </dataValidation>
    <dataValidation type="list" allowBlank="1" showInputMessage="1" showErrorMessage="1" sqref="AG12:AG14" xr:uid="{00000000-0002-0000-0400-000008000000}">
      <formula1>#REF!</formula1>
    </dataValidation>
  </dataValidations>
  <printOptions horizontalCentered="1"/>
  <pageMargins left="0" right="0" top="0" bottom="0" header="0" footer="0"/>
  <pageSetup paperSize="5" scale="38" orientation="landscape" r:id="rId1"/>
  <colBreaks count="1" manualBreakCount="1">
    <brk id="35" max="12"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9000000}">
          <x14:formula1>
            <xm:f>CAMBIOS!$B$19:$B$22</xm:f>
          </x14:formula1>
          <xm:sqref>AE1 Q12:Q14 AE12:AE14</xm:sqref>
        </x14:dataValidation>
        <x14:dataValidation type="list" allowBlank="1" showInputMessage="1" showErrorMessage="1" xr:uid="{00000000-0002-0000-0400-00000A000000}">
          <x14:formula1>
            <xm:f>CAMBIOS!$B$12:$B$15</xm:f>
          </x14:formula1>
          <xm:sqref>N12:N14 AB7:AB14</xm:sqref>
        </x14:dataValidation>
        <x14:dataValidation type="list" allowBlank="1" showInputMessage="1" showErrorMessage="1" xr:uid="{00000000-0002-0000-0400-00000B000000}">
          <x14:formula1>
            <xm:f>CAMBIOS!$B$5:$B$8</xm:f>
          </x14:formula1>
          <xm:sqref>AA7:AA14 M12:M14</xm:sqref>
        </x14:dataValidation>
        <x14:dataValidation type="list" allowBlank="1" showInputMessage="1" showErrorMessage="1" xr:uid="{00000000-0002-0000-0400-00000C000000}">
          <x14:formula1>
            <xm:f>CAMBIOS!$D$5:$D$58</xm:f>
          </x14:formula1>
          <xm:sqref>G5:G1048576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C3:AI13"/>
  <sheetViews>
    <sheetView view="pageBreakPreview" topLeftCell="X12" zoomScaleNormal="70" zoomScaleSheetLayoutView="100" zoomScalePageLayoutView="80" workbookViewId="0">
      <selection activeCell="AJ14" sqref="AJ14"/>
    </sheetView>
  </sheetViews>
  <sheetFormatPr baseColWidth="10" defaultColWidth="10.85546875" defaultRowHeight="16.5" x14ac:dyDescent="0.25"/>
  <cols>
    <col min="1" max="1" width="10.85546875" style="2"/>
    <col min="2" max="2" width="2.28515625" style="2" customWidth="1"/>
    <col min="3" max="4" width="9.42578125" style="2" customWidth="1"/>
    <col min="5" max="5" width="14.42578125" style="2" customWidth="1"/>
    <col min="6" max="6" width="9" style="2" customWidth="1"/>
    <col min="7" max="7" width="29.28515625" style="1" customWidth="1"/>
    <col min="8" max="8" width="25.85546875" style="2" customWidth="1"/>
    <col min="9" max="12" width="19.140625" style="2" customWidth="1"/>
    <col min="13" max="15" width="7.42578125" style="2" customWidth="1"/>
    <col min="16" max="18" width="10.85546875" style="2"/>
    <col min="19" max="19" width="7.42578125" style="2" customWidth="1"/>
    <col min="20" max="20" width="15.140625" style="2" customWidth="1"/>
    <col min="21" max="21" width="13.5703125" style="2" customWidth="1"/>
    <col min="22" max="24" width="12.28515625" style="2" customWidth="1"/>
    <col min="25" max="25" width="41.85546875" style="2" customWidth="1"/>
    <col min="26" max="26" width="10.7109375" style="2" customWidth="1"/>
    <col min="27" max="29" width="9.42578125" style="2" customWidth="1"/>
    <col min="30" max="34" width="10.85546875" style="2"/>
    <col min="35" max="35" width="25.7109375" style="2" customWidth="1"/>
    <col min="36" max="36" width="3.28515625" style="2" customWidth="1"/>
    <col min="37" max="16384" width="10.85546875" style="2"/>
  </cols>
  <sheetData>
    <row r="3" spans="3:35" ht="30" customHeight="1" x14ac:dyDescent="0.25">
      <c r="C3" s="206"/>
      <c r="D3" s="206"/>
      <c r="E3" s="206"/>
      <c r="F3" s="207" t="s">
        <v>44</v>
      </c>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8"/>
      <c r="AH3" s="208"/>
      <c r="AI3" s="208"/>
    </row>
    <row r="4" spans="3:35" ht="30" customHeight="1" x14ac:dyDescent="0.25">
      <c r="C4" s="206"/>
      <c r="D4" s="206"/>
      <c r="E4" s="206"/>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8"/>
      <c r="AH4" s="208"/>
      <c r="AI4" s="208"/>
    </row>
    <row r="5" spans="3:35" ht="30" customHeight="1" x14ac:dyDescent="0.25">
      <c r="C5" s="206"/>
      <c r="D5" s="206"/>
      <c r="E5" s="206"/>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row>
    <row r="6" spans="3:35" ht="46.5" customHeight="1" x14ac:dyDescent="0.25">
      <c r="C6" s="209" t="s">
        <v>77</v>
      </c>
      <c r="D6" s="209" t="s">
        <v>21</v>
      </c>
      <c r="E6" s="209" t="s">
        <v>22</v>
      </c>
      <c r="F6" s="209" t="s">
        <v>112</v>
      </c>
      <c r="G6" s="210" t="s">
        <v>23</v>
      </c>
      <c r="H6" s="210"/>
      <c r="I6" s="211" t="s">
        <v>26</v>
      </c>
      <c r="J6" s="210" t="s">
        <v>24</v>
      </c>
      <c r="K6" s="210"/>
      <c r="L6" s="210"/>
      <c r="M6" s="210" t="s">
        <v>25</v>
      </c>
      <c r="N6" s="210"/>
      <c r="O6" s="210"/>
      <c r="P6" s="210"/>
      <c r="Q6" s="210"/>
      <c r="R6" s="210"/>
      <c r="S6" s="210"/>
      <c r="T6" s="211" t="s">
        <v>11</v>
      </c>
      <c r="U6" s="21" t="s">
        <v>13</v>
      </c>
      <c r="V6" s="212" t="s">
        <v>15</v>
      </c>
      <c r="W6" s="212"/>
      <c r="X6" s="212"/>
      <c r="Y6" s="212"/>
      <c r="Z6" s="212"/>
      <c r="AA6" s="210" t="s">
        <v>42</v>
      </c>
      <c r="AB6" s="210"/>
      <c r="AC6" s="210"/>
      <c r="AD6" s="210"/>
      <c r="AE6" s="210"/>
      <c r="AF6" s="210"/>
      <c r="AG6" s="210"/>
      <c r="AH6" s="25" t="s">
        <v>11</v>
      </c>
      <c r="AI6" s="202" t="s">
        <v>43</v>
      </c>
    </row>
    <row r="7" spans="3:35" ht="87.75" x14ac:dyDescent="0.25">
      <c r="C7" s="209"/>
      <c r="D7" s="209"/>
      <c r="E7" s="209"/>
      <c r="F7" s="209"/>
      <c r="G7" s="17" t="s">
        <v>1</v>
      </c>
      <c r="H7" s="25" t="s">
        <v>0</v>
      </c>
      <c r="I7" s="211"/>
      <c r="J7" s="26" t="s">
        <v>2</v>
      </c>
      <c r="K7" s="26" t="s">
        <v>3</v>
      </c>
      <c r="L7" s="26" t="s">
        <v>4</v>
      </c>
      <c r="M7" s="18" t="s">
        <v>5</v>
      </c>
      <c r="N7" s="18" t="s">
        <v>6</v>
      </c>
      <c r="O7" s="26" t="s">
        <v>28</v>
      </c>
      <c r="P7" s="26" t="s">
        <v>7</v>
      </c>
      <c r="Q7" s="26" t="s">
        <v>8</v>
      </c>
      <c r="R7" s="26" t="s">
        <v>9</v>
      </c>
      <c r="S7" s="26" t="s">
        <v>10</v>
      </c>
      <c r="T7" s="211"/>
      <c r="U7" s="19" t="s">
        <v>14</v>
      </c>
      <c r="V7" s="20" t="s">
        <v>16</v>
      </c>
      <c r="W7" s="20" t="s">
        <v>17</v>
      </c>
      <c r="X7" s="20" t="s">
        <v>18</v>
      </c>
      <c r="Y7" s="20" t="s">
        <v>19</v>
      </c>
      <c r="Z7" s="22" t="s">
        <v>20</v>
      </c>
      <c r="AA7" s="18" t="s">
        <v>5</v>
      </c>
      <c r="AB7" s="26" t="s">
        <v>6</v>
      </c>
      <c r="AC7" s="26" t="s">
        <v>28</v>
      </c>
      <c r="AD7" s="26" t="s">
        <v>7</v>
      </c>
      <c r="AE7" s="26" t="s">
        <v>8</v>
      </c>
      <c r="AF7" s="26" t="s">
        <v>9</v>
      </c>
      <c r="AG7" s="26" t="s">
        <v>10</v>
      </c>
      <c r="AH7" s="26" t="s">
        <v>12</v>
      </c>
      <c r="AI7" s="202"/>
    </row>
    <row r="8" spans="3:35" ht="85.5" customHeight="1" x14ac:dyDescent="0.25">
      <c r="C8" s="203" t="s">
        <v>341</v>
      </c>
      <c r="D8" s="204" t="s">
        <v>449</v>
      </c>
      <c r="E8" s="24" t="s">
        <v>180</v>
      </c>
      <c r="F8" s="106" t="s">
        <v>139</v>
      </c>
      <c r="G8" s="10" t="s">
        <v>71</v>
      </c>
      <c r="H8" s="27" t="s">
        <v>229</v>
      </c>
      <c r="I8" s="27" t="s">
        <v>134</v>
      </c>
      <c r="J8" s="27" t="s">
        <v>27</v>
      </c>
      <c r="K8" s="106" t="s">
        <v>499</v>
      </c>
      <c r="L8" s="27" t="s">
        <v>84</v>
      </c>
      <c r="M8" s="16">
        <v>2</v>
      </c>
      <c r="N8" s="16">
        <v>2</v>
      </c>
      <c r="O8" s="16">
        <f t="shared" ref="O8:O13" si="0">M8*N8</f>
        <v>4</v>
      </c>
      <c r="P8" s="16" t="str">
        <f t="shared" ref="P8:P13" si="1">IF(AND(O8&gt;=24,O8&lt;=40),"Muy Alto",IF(AND(20&gt;=O8,10&lt;=O8),"Alto",IF(AND(8&gt;=O8,6&lt;=O8),"Medio",IF(O8&lt;=4,"Bajo","-"))))</f>
        <v>Bajo</v>
      </c>
      <c r="Q8" s="16">
        <v>25</v>
      </c>
      <c r="R8" s="16">
        <f t="shared" ref="R8:R11" si="2">O8*Q8</f>
        <v>100</v>
      </c>
      <c r="S8" s="16" t="str">
        <f t="shared" ref="S8:S12" si="3">IF(AND(R8&gt;=600,R8&lt;=4000),"I",IF(AND(500&gt;=R8,150&lt;=R8),"II",IF(AND(120&gt;=R8,40&lt;=R8),"III",IF(R8&lt;=20,"IV","-"))))</f>
        <v>III</v>
      </c>
      <c r="T8" s="121" t="str">
        <f t="shared" ref="T8:T13" si="4">IF(R8&gt;=360,"No Aceptable","Aceptable")</f>
        <v>Aceptable</v>
      </c>
      <c r="U8" s="122">
        <v>48</v>
      </c>
      <c r="V8" s="8" t="s">
        <v>79</v>
      </c>
      <c r="W8" s="29" t="s">
        <v>79</v>
      </c>
      <c r="X8" s="29" t="s">
        <v>79</v>
      </c>
      <c r="Y8" s="10" t="s">
        <v>251</v>
      </c>
      <c r="Z8" s="3" t="s">
        <v>79</v>
      </c>
      <c r="AA8" s="16">
        <v>2</v>
      </c>
      <c r="AB8" s="16">
        <f t="shared" ref="AB8:AB11" si="5">N8</f>
        <v>2</v>
      </c>
      <c r="AC8" s="16">
        <f t="shared" ref="AC8:AC13" si="6">AA8*AB8</f>
        <v>4</v>
      </c>
      <c r="AD8" s="16" t="str">
        <f t="shared" ref="AD8:AD13" si="7">IF(AND(AC8&gt;=24,AC8&lt;=40),"Muy Alto",IF(AND(20&gt;=AC8,10&lt;=AC8),"Alto",IF(AND(8&gt;=AC8,6&lt;=AC8),"Medio",IF(AC8&lt;=4,"Bajo","-"))))</f>
        <v>Bajo</v>
      </c>
      <c r="AE8" s="16">
        <v>10</v>
      </c>
      <c r="AF8" s="16">
        <f t="shared" ref="AF8:AF13" si="8">AC8*AE8</f>
        <v>40</v>
      </c>
      <c r="AG8" s="27" t="str">
        <f t="shared" ref="AG8:AG13" si="9">IF(AND(AF8&gt;=600,AF8&lt;=4000),"I",IF(AND(500&gt;=AF8,150&lt;=AF8),"II",IF(AND(120&gt;=AF8,40&lt;=AF8),"III",IF(AF8&lt;=20,"IV","-"))))</f>
        <v>III</v>
      </c>
      <c r="AH8" s="123" t="str">
        <f t="shared" ref="AH8:AH13" si="10">IF(AF8&gt;=360,"No Aceptable","Aceptable")</f>
        <v>Aceptable</v>
      </c>
      <c r="AI8" s="199" t="s">
        <v>254</v>
      </c>
    </row>
    <row r="9" spans="3:35" ht="85.5" customHeight="1" x14ac:dyDescent="0.25">
      <c r="C9" s="203"/>
      <c r="D9" s="204"/>
      <c r="E9" s="198" t="s">
        <v>181</v>
      </c>
      <c r="F9" s="106" t="s">
        <v>139</v>
      </c>
      <c r="G9" s="10" t="s">
        <v>67</v>
      </c>
      <c r="H9" s="27" t="s">
        <v>231</v>
      </c>
      <c r="I9" s="27" t="s">
        <v>164</v>
      </c>
      <c r="J9" s="27" t="s">
        <v>27</v>
      </c>
      <c r="K9" s="27" t="s">
        <v>179</v>
      </c>
      <c r="L9" s="27" t="s">
        <v>82</v>
      </c>
      <c r="M9" s="16">
        <v>2</v>
      </c>
      <c r="N9" s="16">
        <v>2</v>
      </c>
      <c r="O9" s="16">
        <f t="shared" ref="O9" si="11">M9*N9</f>
        <v>4</v>
      </c>
      <c r="P9" s="16" t="str">
        <f t="shared" ref="P9" si="12">IF(AND(O9&gt;=24,O9&lt;=40),"Muy Alto",IF(AND(20&gt;=O9,10&lt;=O9),"Alto",IF(AND(8&gt;=O9,6&lt;=O9),"Medio",IF(O9&lt;=4,"Bajo","-"))))</f>
        <v>Bajo</v>
      </c>
      <c r="Q9" s="16">
        <v>25</v>
      </c>
      <c r="R9" s="16">
        <f t="shared" ref="R9" si="13">O9*Q9</f>
        <v>100</v>
      </c>
      <c r="S9" s="16" t="str">
        <f t="shared" ref="S9" si="14">IF(AND(R9&gt;=600,R9&lt;=4000),"I",IF(AND(500&gt;=R9,150&lt;=R9),"II",IF(AND(120&gt;=R9,40&lt;=R9),"III",IF(R9&lt;=20,"IV","-"))))</f>
        <v>III</v>
      </c>
      <c r="T9" s="121" t="str">
        <f t="shared" ref="T9" si="15">IF(R9&gt;=360,"No Aceptable","Aceptable")</f>
        <v>Aceptable</v>
      </c>
      <c r="U9" s="69"/>
      <c r="V9" s="8" t="s">
        <v>79</v>
      </c>
      <c r="W9" s="8" t="s">
        <v>79</v>
      </c>
      <c r="X9" s="8" t="s">
        <v>79</v>
      </c>
      <c r="Y9" s="10" t="s">
        <v>251</v>
      </c>
      <c r="Z9" s="3" t="s">
        <v>79</v>
      </c>
      <c r="AA9" s="16">
        <v>2</v>
      </c>
      <c r="AB9" s="16">
        <f t="shared" ref="AB9" si="16">N9</f>
        <v>2</v>
      </c>
      <c r="AC9" s="16">
        <f t="shared" ref="AC9" si="17">AA9*AB9</f>
        <v>4</v>
      </c>
      <c r="AD9" s="16" t="str">
        <f t="shared" ref="AD9" si="18">IF(AND(AC9&gt;=24,AC9&lt;=40),"Muy Alto",IF(AND(20&gt;=AC9,10&lt;=AC9),"Alto",IF(AND(8&gt;=AC9,6&lt;=AC9),"Medio",IF(AC9&lt;=4,"Bajo","-"))))</f>
        <v>Bajo</v>
      </c>
      <c r="AE9" s="16">
        <v>10</v>
      </c>
      <c r="AF9" s="16">
        <f t="shared" ref="AF9" si="19">AC9*AE9</f>
        <v>40</v>
      </c>
      <c r="AG9" s="27" t="str">
        <f t="shared" ref="AG9" si="20">IF(AND(AF9&gt;=600,AF9&lt;=4000),"I",IF(AND(500&gt;=AF9,150&lt;=AF9),"II",IF(AND(120&gt;=AF9,40&lt;=AF9),"III",IF(AF9&lt;=20,"IV","-"))))</f>
        <v>III</v>
      </c>
      <c r="AH9" s="123" t="str">
        <f t="shared" ref="AH9" si="21">IF(AF9&gt;=360,"No Aceptable","Aceptable")</f>
        <v>Aceptable</v>
      </c>
      <c r="AI9" s="200"/>
    </row>
    <row r="10" spans="3:35" ht="85.5" customHeight="1" x14ac:dyDescent="0.25">
      <c r="C10" s="203"/>
      <c r="D10" s="204"/>
      <c r="E10" s="198"/>
      <c r="F10" s="68" t="s">
        <v>139</v>
      </c>
      <c r="G10" s="10" t="s">
        <v>69</v>
      </c>
      <c r="H10" s="27" t="s">
        <v>196</v>
      </c>
      <c r="I10" s="27" t="s">
        <v>143</v>
      </c>
      <c r="J10" s="27" t="s">
        <v>27</v>
      </c>
      <c r="K10" s="27" t="s">
        <v>144</v>
      </c>
      <c r="L10" s="27" t="s">
        <v>82</v>
      </c>
      <c r="M10" s="16">
        <v>2</v>
      </c>
      <c r="N10" s="16">
        <v>2</v>
      </c>
      <c r="O10" s="16">
        <f t="shared" si="0"/>
        <v>4</v>
      </c>
      <c r="P10" s="16" t="str">
        <f t="shared" si="1"/>
        <v>Bajo</v>
      </c>
      <c r="Q10" s="16">
        <v>25</v>
      </c>
      <c r="R10" s="16">
        <f t="shared" si="2"/>
        <v>100</v>
      </c>
      <c r="S10" s="16" t="str">
        <f t="shared" si="3"/>
        <v>III</v>
      </c>
      <c r="T10" s="121" t="str">
        <f t="shared" si="4"/>
        <v>Aceptable</v>
      </c>
      <c r="U10" s="69"/>
      <c r="V10" s="8" t="s">
        <v>79</v>
      </c>
      <c r="W10" s="8" t="s">
        <v>79</v>
      </c>
      <c r="X10" s="8" t="s">
        <v>79</v>
      </c>
      <c r="Y10" s="10" t="s">
        <v>251</v>
      </c>
      <c r="Z10" s="3" t="s">
        <v>79</v>
      </c>
      <c r="AA10" s="16">
        <v>2</v>
      </c>
      <c r="AB10" s="16">
        <f t="shared" si="5"/>
        <v>2</v>
      </c>
      <c r="AC10" s="16">
        <f t="shared" si="6"/>
        <v>4</v>
      </c>
      <c r="AD10" s="16" t="str">
        <f t="shared" si="7"/>
        <v>Bajo</v>
      </c>
      <c r="AE10" s="16">
        <v>10</v>
      </c>
      <c r="AF10" s="16">
        <f t="shared" si="8"/>
        <v>40</v>
      </c>
      <c r="AG10" s="27" t="str">
        <f t="shared" si="9"/>
        <v>III</v>
      </c>
      <c r="AH10" s="123" t="str">
        <f t="shared" si="10"/>
        <v>Aceptable</v>
      </c>
      <c r="AI10" s="200"/>
    </row>
    <row r="11" spans="3:35" ht="109.5" customHeight="1" x14ac:dyDescent="0.25">
      <c r="C11" s="203"/>
      <c r="D11" s="204"/>
      <c r="E11" s="23" t="s">
        <v>146</v>
      </c>
      <c r="F11" s="205" t="s">
        <v>29</v>
      </c>
      <c r="G11" s="10" t="s">
        <v>51</v>
      </c>
      <c r="H11" s="28" t="s">
        <v>230</v>
      </c>
      <c r="I11" s="28" t="s">
        <v>147</v>
      </c>
      <c r="J11" s="28" t="s">
        <v>27</v>
      </c>
      <c r="K11" s="28" t="s">
        <v>27</v>
      </c>
      <c r="L11" s="28" t="s">
        <v>82</v>
      </c>
      <c r="M11" s="4">
        <v>6</v>
      </c>
      <c r="N11" s="4">
        <v>2</v>
      </c>
      <c r="O11" s="4">
        <f t="shared" si="0"/>
        <v>12</v>
      </c>
      <c r="P11" s="4" t="str">
        <f t="shared" si="1"/>
        <v>Alto</v>
      </c>
      <c r="Q11" s="4">
        <v>10</v>
      </c>
      <c r="R11" s="4">
        <f t="shared" si="2"/>
        <v>120</v>
      </c>
      <c r="S11" s="4" t="str">
        <f t="shared" si="3"/>
        <v>III</v>
      </c>
      <c r="T11" s="124" t="str">
        <f t="shared" si="4"/>
        <v>Aceptable</v>
      </c>
      <c r="U11" s="7">
        <v>48</v>
      </c>
      <c r="V11" s="6" t="s">
        <v>79</v>
      </c>
      <c r="W11" s="6" t="s">
        <v>79</v>
      </c>
      <c r="X11" s="8" t="s">
        <v>79</v>
      </c>
      <c r="Y11" s="9" t="s">
        <v>253</v>
      </c>
      <c r="Z11" s="3" t="s">
        <v>79</v>
      </c>
      <c r="AA11" s="4">
        <v>2</v>
      </c>
      <c r="AB11" s="4">
        <f t="shared" si="5"/>
        <v>2</v>
      </c>
      <c r="AC11" s="4">
        <f t="shared" si="6"/>
        <v>4</v>
      </c>
      <c r="AD11" s="4" t="str">
        <f t="shared" si="7"/>
        <v>Bajo</v>
      </c>
      <c r="AE11" s="4">
        <v>10</v>
      </c>
      <c r="AF11" s="4">
        <f t="shared" si="8"/>
        <v>40</v>
      </c>
      <c r="AG11" s="28" t="str">
        <f t="shared" si="9"/>
        <v>III</v>
      </c>
      <c r="AH11" s="125" t="str">
        <f t="shared" si="10"/>
        <v>Aceptable</v>
      </c>
      <c r="AI11" s="200"/>
    </row>
    <row r="12" spans="3:35" ht="108.75" customHeight="1" x14ac:dyDescent="0.25">
      <c r="C12" s="203"/>
      <c r="D12" s="204"/>
      <c r="E12" s="23" t="s">
        <v>222</v>
      </c>
      <c r="F12" s="205"/>
      <c r="G12" s="10" t="s">
        <v>69</v>
      </c>
      <c r="H12" s="106" t="s">
        <v>232</v>
      </c>
      <c r="I12" s="28" t="s">
        <v>164</v>
      </c>
      <c r="J12" s="27" t="s">
        <v>27</v>
      </c>
      <c r="K12" s="28" t="s">
        <v>195</v>
      </c>
      <c r="L12" s="27" t="s">
        <v>27</v>
      </c>
      <c r="M12" s="16">
        <v>6</v>
      </c>
      <c r="N12" s="16">
        <v>2</v>
      </c>
      <c r="O12" s="16">
        <f t="shared" si="0"/>
        <v>12</v>
      </c>
      <c r="P12" s="16" t="str">
        <f t="shared" si="1"/>
        <v>Alto</v>
      </c>
      <c r="Q12" s="16">
        <v>10</v>
      </c>
      <c r="R12" s="16">
        <f>O12*Q12</f>
        <v>120</v>
      </c>
      <c r="S12" s="16" t="str">
        <f t="shared" si="3"/>
        <v>III</v>
      </c>
      <c r="T12" s="124" t="str">
        <f t="shared" si="4"/>
        <v>Aceptable</v>
      </c>
      <c r="U12" s="7">
        <v>48</v>
      </c>
      <c r="V12" s="6" t="s">
        <v>79</v>
      </c>
      <c r="W12" s="6" t="s">
        <v>79</v>
      </c>
      <c r="X12" s="6" t="s">
        <v>79</v>
      </c>
      <c r="Y12" s="9" t="s">
        <v>252</v>
      </c>
      <c r="Z12" s="3" t="s">
        <v>79</v>
      </c>
      <c r="AA12" s="4">
        <v>6</v>
      </c>
      <c r="AB12" s="4">
        <v>1</v>
      </c>
      <c r="AC12" s="4">
        <f t="shared" si="6"/>
        <v>6</v>
      </c>
      <c r="AD12" s="4" t="str">
        <f t="shared" si="7"/>
        <v>Medio</v>
      </c>
      <c r="AE12" s="4">
        <v>10</v>
      </c>
      <c r="AF12" s="4">
        <f t="shared" si="8"/>
        <v>60</v>
      </c>
      <c r="AG12" s="28" t="str">
        <f t="shared" si="9"/>
        <v>III</v>
      </c>
      <c r="AH12" s="125" t="str">
        <f t="shared" si="10"/>
        <v>Aceptable</v>
      </c>
      <c r="AI12" s="201"/>
    </row>
    <row r="13" spans="3:35" ht="157.5" x14ac:dyDescent="0.25">
      <c r="C13" s="72" t="s">
        <v>342</v>
      </c>
      <c r="D13" s="74" t="s">
        <v>290</v>
      </c>
      <c r="E13" s="74" t="s">
        <v>290</v>
      </c>
      <c r="F13" s="34" t="s">
        <v>139</v>
      </c>
      <c r="G13" s="96" t="s">
        <v>45</v>
      </c>
      <c r="H13" s="27" t="s">
        <v>343</v>
      </c>
      <c r="I13" s="10" t="s">
        <v>281</v>
      </c>
      <c r="J13" s="10" t="s">
        <v>27</v>
      </c>
      <c r="K13" s="10" t="s">
        <v>27</v>
      </c>
      <c r="L13" s="9" t="s">
        <v>450</v>
      </c>
      <c r="M13" s="10">
        <v>2</v>
      </c>
      <c r="N13" s="10">
        <v>2</v>
      </c>
      <c r="O13" s="10">
        <f t="shared" si="0"/>
        <v>4</v>
      </c>
      <c r="P13" s="10" t="str">
        <f t="shared" si="1"/>
        <v>Bajo</v>
      </c>
      <c r="Q13" s="10">
        <v>25</v>
      </c>
      <c r="R13" s="10">
        <f t="shared" ref="R13" si="22">O13*Q13</f>
        <v>100</v>
      </c>
      <c r="S13" s="126" t="str">
        <f>IF(AND(R13&gt;=600,R13&lt;=4000),"I",IF(AND(500&gt;=R13,150&lt;=R13),"II",IF(AND(120&gt;=R13,40&lt;=R13),"III",IF(R13&lt;=20,"IV","-"))))</f>
        <v>III</v>
      </c>
      <c r="T13" s="127" t="str">
        <f t="shared" si="4"/>
        <v>Aceptable</v>
      </c>
      <c r="U13" s="10">
        <v>270</v>
      </c>
      <c r="V13" s="10" t="s">
        <v>79</v>
      </c>
      <c r="W13" s="10" t="s">
        <v>79</v>
      </c>
      <c r="X13" s="10" t="s">
        <v>79</v>
      </c>
      <c r="Y13" s="8" t="s">
        <v>344</v>
      </c>
      <c r="Z13" s="8" t="s">
        <v>285</v>
      </c>
      <c r="AA13" s="10">
        <v>2</v>
      </c>
      <c r="AB13" s="8">
        <v>2</v>
      </c>
      <c r="AC13" s="10">
        <f t="shared" si="6"/>
        <v>4</v>
      </c>
      <c r="AD13" s="10" t="str">
        <f t="shared" si="7"/>
        <v>Bajo</v>
      </c>
      <c r="AE13" s="10">
        <v>10</v>
      </c>
      <c r="AF13" s="10">
        <f t="shared" si="8"/>
        <v>40</v>
      </c>
      <c r="AG13" s="10" t="str">
        <f t="shared" si="9"/>
        <v>III</v>
      </c>
      <c r="AH13" s="127" t="str">
        <f t="shared" si="10"/>
        <v>Aceptable</v>
      </c>
      <c r="AI13" s="10" t="s">
        <v>345</v>
      </c>
    </row>
  </sheetData>
  <sheetProtection selectLockedCells="1" selectUnlockedCells="1"/>
  <mergeCells count="20">
    <mergeCell ref="C3:E5"/>
    <mergeCell ref="F3:AF5"/>
    <mergeCell ref="AG3:AI5"/>
    <mergeCell ref="C6:C7"/>
    <mergeCell ref="D6:D7"/>
    <mergeCell ref="E6:E7"/>
    <mergeCell ref="F6:F7"/>
    <mergeCell ref="G6:H6"/>
    <mergeCell ref="I6:I7"/>
    <mergeCell ref="J6:L6"/>
    <mergeCell ref="M6:S6"/>
    <mergeCell ref="T6:T7"/>
    <mergeCell ref="V6:Z6"/>
    <mergeCell ref="AA6:AG6"/>
    <mergeCell ref="E9:E10"/>
    <mergeCell ref="AI8:AI12"/>
    <mergeCell ref="AI6:AI7"/>
    <mergeCell ref="C8:C12"/>
    <mergeCell ref="D8:D12"/>
    <mergeCell ref="F11:F12"/>
  </mergeCells>
  <conditionalFormatting sqref="AG6 S6 AG8:AG12 S8:S12">
    <cfRule type="containsText" dxfId="15" priority="137" operator="containsText" text="IV">
      <formula>NOT(ISERROR(SEARCH("IV",S6)))</formula>
    </cfRule>
    <cfRule type="containsText" dxfId="14" priority="138" operator="containsText" text="III">
      <formula>NOT(ISERROR(SEARCH("III",S6)))</formula>
    </cfRule>
    <cfRule type="containsText" dxfId="13" priority="139" operator="containsText" text="II">
      <formula>NOT(ISERROR(SEARCH("II",S6)))</formula>
    </cfRule>
    <cfRule type="containsText" dxfId="12" priority="140" operator="containsText" text="I">
      <formula>NOT(ISERROR(SEARCH("I",S6)))</formula>
    </cfRule>
  </conditionalFormatting>
  <conditionalFormatting sqref="S13">
    <cfRule type="containsText" dxfId="11" priority="21" operator="containsText" text="IV">
      <formula>NOT(ISERROR(SEARCH("IV",S13)))</formula>
    </cfRule>
    <cfRule type="containsText" dxfId="10" priority="22" operator="containsText" text="III">
      <formula>NOT(ISERROR(SEARCH("III",S13)))</formula>
    </cfRule>
    <cfRule type="containsText" dxfId="9" priority="23" operator="containsText" text="II">
      <formula>NOT(ISERROR(SEARCH("II",S13)))</formula>
    </cfRule>
    <cfRule type="containsText" dxfId="8" priority="24" operator="containsText" text="I">
      <formula>NOT(ISERROR(SEARCH("I",S13)))</formula>
    </cfRule>
  </conditionalFormatting>
  <conditionalFormatting sqref="AG13">
    <cfRule type="containsText" dxfId="7" priority="17" operator="containsText" text="IV">
      <formula>NOT(ISERROR(SEARCH("IV",AG13)))</formula>
    </cfRule>
    <cfRule type="containsText" dxfId="6" priority="18" operator="containsText" text="III">
      <formula>NOT(ISERROR(SEARCH("III",AG13)))</formula>
    </cfRule>
    <cfRule type="containsText" dxfId="5" priority="19" operator="containsText" text="II">
      <formula>NOT(ISERROR(SEARCH("II",AG13)))</formula>
    </cfRule>
    <cfRule type="containsText" dxfId="4" priority="20" operator="containsText" text="I">
      <formula>NOT(ISERROR(SEARCH("I",AG13)))</formula>
    </cfRule>
  </conditionalFormatting>
  <conditionalFormatting sqref="U13">
    <cfRule type="containsText" dxfId="3" priority="13" operator="containsText" text="IV">
      <formula>NOT(ISERROR(SEARCH("IV",U13)))</formula>
    </cfRule>
    <cfRule type="containsText" dxfId="2" priority="14" operator="containsText" text="III">
      <formula>NOT(ISERROR(SEARCH("III",U13)))</formula>
    </cfRule>
    <cfRule type="containsText" dxfId="1" priority="15" operator="containsText" text="II">
      <formula>NOT(ISERROR(SEARCH("II",U13)))</formula>
    </cfRule>
    <cfRule type="containsText" dxfId="0" priority="16" operator="containsText" text="I">
      <formula>NOT(ISERROR(SEARCH("I",U13)))</formula>
    </cfRule>
  </conditionalFormatting>
  <dataValidations count="5">
    <dataValidation type="list" allowBlank="1" showInputMessage="1" showErrorMessage="1" sqref="AC6:AC7 AC2 AC14:AC1048576" xr:uid="{00000000-0002-0000-0500-000000000000}">
      <formula1>$D$4:$D$6</formula1>
    </dataValidation>
    <dataValidation type="list" allowBlank="1" showInputMessage="1" showErrorMessage="1" sqref="AA14:AA1048576 M6:M7 M2 AA6:AA7 M14:M1048576" xr:uid="{00000000-0002-0000-0500-000001000000}">
      <formula1>$D$5:$D$8</formula1>
    </dataValidation>
    <dataValidation type="list" allowBlank="1" showInputMessage="1" showErrorMessage="1" sqref="AB14:AB1048576 N2 N6:N7 AB6:AB7 N14:N1048576" xr:uid="{00000000-0002-0000-0500-000002000000}">
      <formula1>$D$10:$D$10</formula1>
    </dataValidation>
    <dataValidation type="list" allowBlank="1" showInputMessage="1" showErrorMessage="1" sqref="AE14:AE1048576 Q14:Q1048576 AE6:AE7 Q6:Q7 Q2" xr:uid="{00000000-0002-0000-0500-000003000000}">
      <formula1>$D$13:$D$15</formula1>
    </dataValidation>
    <dataValidation type="list" allowBlank="1" showInputMessage="1" showErrorMessage="1" sqref="AG2:AG3 AG6:AG1048576" xr:uid="{00000000-0002-0000-0500-000004000000}">
      <formula1>#REF!</formula1>
    </dataValidation>
  </dataValidations>
  <printOptions horizontalCentered="1"/>
  <pageMargins left="0.19685039370078741" right="0" top="0" bottom="0" header="0" footer="0"/>
  <pageSetup paperSize="5" scale="37" fitToHeight="2" orientation="landscape" r:id="rId1"/>
  <headerFooter>
    <oddFooter>&amp;CAprobada 20/05/2019</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5000000}">
          <x14:formula1>
            <xm:f>CAMBIOS!$B$5:$B$8</xm:f>
          </x14:formula1>
          <xm:sqref>AA2 M8:M13 AA8:AA13</xm:sqref>
        </x14:dataValidation>
        <x14:dataValidation type="list" allowBlank="1" showInputMessage="1" showErrorMessage="1" xr:uid="{00000000-0002-0000-0500-000006000000}">
          <x14:formula1>
            <xm:f>CAMBIOS!$B$12:$B$15</xm:f>
          </x14:formula1>
          <xm:sqref>AB2 AB8:AB13 N8:N13</xm:sqref>
        </x14:dataValidation>
        <x14:dataValidation type="list" allowBlank="1" showInputMessage="1" showErrorMessage="1" xr:uid="{00000000-0002-0000-0500-000007000000}">
          <x14:formula1>
            <xm:f>CAMBIOS!$B$19:$B$22</xm:f>
          </x14:formula1>
          <xm:sqref>AE2 AE8:AE13 Q8:Q13</xm:sqref>
        </x14:dataValidation>
        <x14:dataValidation type="list" allowBlank="1" showInputMessage="1" showErrorMessage="1" xr:uid="{00000000-0002-0000-0500-000008000000}">
          <x14:formula1>
            <xm:f>CAMBIOS!$D$5:$D$58</xm:f>
          </x14:formula1>
          <xm:sqref>G6:G1048576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L58"/>
  <sheetViews>
    <sheetView tabSelected="1" view="pageBreakPreview" topLeftCell="F11" zoomScale="85" zoomScaleSheetLayoutView="85" workbookViewId="0">
      <selection activeCell="G13" sqref="G13:I13"/>
    </sheetView>
  </sheetViews>
  <sheetFormatPr baseColWidth="10" defaultRowHeight="17.25" x14ac:dyDescent="0.3"/>
  <cols>
    <col min="1" max="1" width="11.42578125" style="5"/>
    <col min="2" max="2" width="4.85546875" style="63" customWidth="1"/>
    <col min="3" max="3" width="9.140625" style="5" customWidth="1"/>
    <col min="4" max="4" width="8.7109375" style="59" customWidth="1"/>
    <col min="5" max="5" width="61.28515625" style="5" customWidth="1"/>
    <col min="6" max="6" width="28.7109375" style="5" customWidth="1"/>
    <col min="7" max="8" width="32.5703125" style="5" customWidth="1"/>
    <col min="9" max="9" width="35.42578125" style="5" customWidth="1"/>
    <col min="10" max="12" width="20.28515625" style="5" customWidth="1"/>
    <col min="13" max="16384" width="11.42578125" style="5"/>
  </cols>
  <sheetData>
    <row r="2" spans="1:12" ht="22.5" x14ac:dyDescent="0.3">
      <c r="F2" s="213" t="s">
        <v>113</v>
      </c>
      <c r="G2" s="213"/>
      <c r="H2" s="213"/>
      <c r="I2" s="213"/>
      <c r="J2" s="213"/>
      <c r="K2" s="213"/>
      <c r="L2" s="213"/>
    </row>
    <row r="3" spans="1:12" ht="18.75" x14ac:dyDescent="0.3">
      <c r="F3" s="214" t="s">
        <v>114</v>
      </c>
      <c r="G3" s="214" t="s">
        <v>115</v>
      </c>
      <c r="H3" s="214"/>
      <c r="I3" s="214"/>
      <c r="J3" s="12" t="s">
        <v>225</v>
      </c>
      <c r="K3" s="215" t="s">
        <v>226</v>
      </c>
      <c r="L3" s="215"/>
    </row>
    <row r="4" spans="1:12" ht="18" x14ac:dyDescent="0.3">
      <c r="A4" s="5" t="s">
        <v>30</v>
      </c>
      <c r="F4" s="214"/>
      <c r="G4" s="214"/>
      <c r="H4" s="214"/>
      <c r="I4" s="214"/>
      <c r="J4" s="11" t="s">
        <v>116</v>
      </c>
      <c r="K4" s="11" t="s">
        <v>223</v>
      </c>
      <c r="L4" s="11" t="s">
        <v>224</v>
      </c>
    </row>
    <row r="5" spans="1:12" ht="72.75" customHeight="1" x14ac:dyDescent="0.3">
      <c r="A5" s="5" t="s">
        <v>31</v>
      </c>
      <c r="B5" s="63">
        <v>10</v>
      </c>
      <c r="D5" s="60" t="s">
        <v>94</v>
      </c>
      <c r="F5" s="128" t="s">
        <v>208</v>
      </c>
      <c r="G5" s="216" t="s">
        <v>210</v>
      </c>
      <c r="H5" s="216"/>
      <c r="I5" s="216"/>
      <c r="J5" s="14"/>
      <c r="K5" s="15"/>
      <c r="L5" s="15"/>
    </row>
    <row r="6" spans="1:12" ht="72.75" customHeight="1" x14ac:dyDescent="0.3">
      <c r="A6" s="5" t="s">
        <v>32</v>
      </c>
      <c r="B6" s="63">
        <v>6</v>
      </c>
      <c r="D6" s="59" t="s">
        <v>45</v>
      </c>
      <c r="F6" s="128" t="s">
        <v>209</v>
      </c>
      <c r="G6" s="216" t="s">
        <v>216</v>
      </c>
      <c r="H6" s="216"/>
      <c r="I6" s="216"/>
      <c r="J6" s="14"/>
      <c r="K6" s="15"/>
      <c r="L6" s="15"/>
    </row>
    <row r="7" spans="1:12" ht="72.75" customHeight="1" x14ac:dyDescent="0.3">
      <c r="A7" s="5" t="s">
        <v>3</v>
      </c>
      <c r="B7" s="63">
        <v>2</v>
      </c>
      <c r="D7" s="59" t="s">
        <v>46</v>
      </c>
      <c r="F7" s="128" t="s">
        <v>214</v>
      </c>
      <c r="G7" s="216" t="s">
        <v>215</v>
      </c>
      <c r="H7" s="216"/>
      <c r="I7" s="216"/>
      <c r="J7" s="14"/>
      <c r="K7" s="15"/>
      <c r="L7" s="15"/>
    </row>
    <row r="8" spans="1:12" ht="92.25" customHeight="1" x14ac:dyDescent="0.3">
      <c r="A8" s="5" t="s">
        <v>33</v>
      </c>
      <c r="B8" s="63">
        <v>0</v>
      </c>
      <c r="D8" s="59" t="s">
        <v>47</v>
      </c>
      <c r="F8" s="128" t="s">
        <v>227</v>
      </c>
      <c r="G8" s="216" t="s">
        <v>228</v>
      </c>
      <c r="H8" s="216"/>
      <c r="I8" s="216"/>
      <c r="J8" s="14"/>
      <c r="K8" s="15"/>
      <c r="L8" s="15"/>
    </row>
    <row r="9" spans="1:12" ht="72.75" customHeight="1" x14ac:dyDescent="0.3">
      <c r="D9" s="59" t="s">
        <v>48</v>
      </c>
      <c r="F9" s="128" t="s">
        <v>266</v>
      </c>
      <c r="G9" s="216" t="s">
        <v>267</v>
      </c>
      <c r="H9" s="216"/>
      <c r="I9" s="216"/>
      <c r="J9" s="14"/>
      <c r="K9" s="15"/>
      <c r="L9" s="15"/>
    </row>
    <row r="10" spans="1:12" ht="72.75" customHeight="1" x14ac:dyDescent="0.3">
      <c r="D10" s="59" t="s">
        <v>108</v>
      </c>
      <c r="F10" s="128" t="s">
        <v>361</v>
      </c>
      <c r="G10" s="216" t="s">
        <v>363</v>
      </c>
      <c r="H10" s="216"/>
      <c r="I10" s="216"/>
      <c r="J10" s="14" t="s">
        <v>362</v>
      </c>
      <c r="K10" s="14" t="s">
        <v>359</v>
      </c>
      <c r="L10" s="14" t="s">
        <v>360</v>
      </c>
    </row>
    <row r="11" spans="1:12" ht="72.75" customHeight="1" x14ac:dyDescent="0.3">
      <c r="A11" s="5" t="s">
        <v>34</v>
      </c>
      <c r="D11" s="59" t="s">
        <v>49</v>
      </c>
      <c r="F11" s="13" t="s">
        <v>346</v>
      </c>
      <c r="G11" s="216" t="s">
        <v>347</v>
      </c>
      <c r="H11" s="216"/>
      <c r="I11" s="216"/>
      <c r="J11" s="14" t="s">
        <v>348</v>
      </c>
      <c r="K11" s="15" t="s">
        <v>359</v>
      </c>
      <c r="L11" s="15" t="s">
        <v>360</v>
      </c>
    </row>
    <row r="12" spans="1:12" ht="72.75" customHeight="1" x14ac:dyDescent="0.3">
      <c r="A12" s="5" t="s">
        <v>109</v>
      </c>
      <c r="B12" s="63">
        <v>4</v>
      </c>
      <c r="D12" s="59" t="s">
        <v>50</v>
      </c>
      <c r="F12" s="128" t="s">
        <v>365</v>
      </c>
      <c r="G12" s="216" t="s">
        <v>367</v>
      </c>
      <c r="H12" s="216"/>
      <c r="I12" s="216"/>
      <c r="J12" s="15" t="s">
        <v>362</v>
      </c>
      <c r="K12" s="15" t="s">
        <v>366</v>
      </c>
      <c r="L12" s="15" t="s">
        <v>360</v>
      </c>
    </row>
    <row r="13" spans="1:12" ht="183.75" customHeight="1" x14ac:dyDescent="0.3">
      <c r="A13" s="5" t="s">
        <v>35</v>
      </c>
      <c r="B13" s="63">
        <v>3</v>
      </c>
      <c r="D13" s="59" t="s">
        <v>51</v>
      </c>
      <c r="F13" s="129" t="s">
        <v>540</v>
      </c>
      <c r="G13" s="217" t="s">
        <v>539</v>
      </c>
      <c r="H13" s="216"/>
      <c r="I13" s="216"/>
      <c r="J13" s="14" t="s">
        <v>500</v>
      </c>
      <c r="K13" s="14" t="s">
        <v>501</v>
      </c>
      <c r="L13" s="15" t="s">
        <v>360</v>
      </c>
    </row>
    <row r="14" spans="1:12" ht="72.75" customHeight="1" x14ac:dyDescent="0.3">
      <c r="A14" s="5" t="s">
        <v>36</v>
      </c>
      <c r="B14" s="63">
        <v>2</v>
      </c>
      <c r="D14" s="60" t="s">
        <v>93</v>
      </c>
      <c r="F14" s="13"/>
      <c r="G14" s="216"/>
      <c r="H14" s="216"/>
      <c r="I14" s="216"/>
      <c r="J14" s="14"/>
      <c r="K14" s="15"/>
      <c r="L14" s="15"/>
    </row>
    <row r="15" spans="1:12" x14ac:dyDescent="0.3">
      <c r="A15" s="5" t="s">
        <v>95</v>
      </c>
      <c r="B15" s="63">
        <v>1</v>
      </c>
      <c r="D15" s="59" t="s">
        <v>52</v>
      </c>
    </row>
    <row r="16" spans="1:12" x14ac:dyDescent="0.3">
      <c r="D16" s="59" t="s">
        <v>53</v>
      </c>
    </row>
    <row r="17" spans="1:4" x14ac:dyDescent="0.3">
      <c r="D17" s="59" t="s">
        <v>54</v>
      </c>
    </row>
    <row r="18" spans="1:4" x14ac:dyDescent="0.3">
      <c r="A18" s="5" t="s">
        <v>37</v>
      </c>
      <c r="D18" s="59" t="s">
        <v>55</v>
      </c>
    </row>
    <row r="19" spans="1:4" x14ac:dyDescent="0.3">
      <c r="A19" s="5" t="s">
        <v>38</v>
      </c>
      <c r="B19" s="63">
        <v>100</v>
      </c>
      <c r="D19" s="59" t="s">
        <v>56</v>
      </c>
    </row>
    <row r="20" spans="1:4" x14ac:dyDescent="0.3">
      <c r="A20" s="5" t="s">
        <v>39</v>
      </c>
      <c r="B20" s="63">
        <v>60</v>
      </c>
      <c r="D20" s="59" t="s">
        <v>57</v>
      </c>
    </row>
    <row r="21" spans="1:4" x14ac:dyDescent="0.3">
      <c r="A21" s="5" t="s">
        <v>40</v>
      </c>
      <c r="B21" s="63">
        <v>25</v>
      </c>
      <c r="D21" s="59" t="s">
        <v>58</v>
      </c>
    </row>
    <row r="22" spans="1:4" x14ac:dyDescent="0.3">
      <c r="A22" s="5" t="s">
        <v>41</v>
      </c>
      <c r="B22" s="63">
        <v>10</v>
      </c>
    </row>
    <row r="23" spans="1:4" x14ac:dyDescent="0.3">
      <c r="D23" s="60" t="s">
        <v>87</v>
      </c>
    </row>
    <row r="24" spans="1:4" x14ac:dyDescent="0.3">
      <c r="D24" s="61" t="s">
        <v>110</v>
      </c>
    </row>
    <row r="25" spans="1:4" x14ac:dyDescent="0.3">
      <c r="D25" s="59" t="s">
        <v>96</v>
      </c>
    </row>
    <row r="26" spans="1:4" x14ac:dyDescent="0.3">
      <c r="D26" s="59" t="s">
        <v>88</v>
      </c>
    </row>
    <row r="27" spans="1:4" x14ac:dyDescent="0.3">
      <c r="D27" s="59" t="s">
        <v>89</v>
      </c>
    </row>
    <row r="28" spans="1:4" x14ac:dyDescent="0.3">
      <c r="D28" s="59" t="s">
        <v>97</v>
      </c>
    </row>
    <row r="29" spans="1:4" x14ac:dyDescent="0.3">
      <c r="D29" s="59" t="s">
        <v>90</v>
      </c>
    </row>
    <row r="30" spans="1:4" x14ac:dyDescent="0.3">
      <c r="D30" s="60" t="s">
        <v>92</v>
      </c>
    </row>
    <row r="31" spans="1:4" x14ac:dyDescent="0.3">
      <c r="D31" s="59" t="s">
        <v>59</v>
      </c>
    </row>
    <row r="32" spans="1:4" x14ac:dyDescent="0.3">
      <c r="D32" s="59" t="s">
        <v>98</v>
      </c>
    </row>
    <row r="33" spans="4:4" x14ac:dyDescent="0.3">
      <c r="D33" s="59" t="s">
        <v>99</v>
      </c>
    </row>
    <row r="34" spans="4:4" x14ac:dyDescent="0.3">
      <c r="D34" s="59" t="s">
        <v>60</v>
      </c>
    </row>
    <row r="35" spans="4:4" x14ac:dyDescent="0.3">
      <c r="D35" s="59" t="s">
        <v>61</v>
      </c>
    </row>
    <row r="36" spans="4:4" x14ac:dyDescent="0.3">
      <c r="D36" s="59" t="s">
        <v>62</v>
      </c>
    </row>
    <row r="37" spans="4:4" x14ac:dyDescent="0.3">
      <c r="D37" s="60" t="s">
        <v>100</v>
      </c>
    </row>
    <row r="38" spans="4:4" x14ac:dyDescent="0.3">
      <c r="D38" s="59" t="s">
        <v>63</v>
      </c>
    </row>
    <row r="39" spans="4:4" x14ac:dyDescent="0.3">
      <c r="D39" s="59" t="s">
        <v>64</v>
      </c>
    </row>
    <row r="40" spans="4:4" x14ac:dyDescent="0.3">
      <c r="D40" s="59" t="s">
        <v>65</v>
      </c>
    </row>
    <row r="41" spans="4:4" x14ac:dyDescent="0.3">
      <c r="D41" s="59" t="s">
        <v>66</v>
      </c>
    </row>
    <row r="42" spans="4:4" x14ac:dyDescent="0.3">
      <c r="D42" s="59" t="s">
        <v>75</v>
      </c>
    </row>
    <row r="43" spans="4:4" x14ac:dyDescent="0.3">
      <c r="D43" s="60" t="s">
        <v>91</v>
      </c>
    </row>
    <row r="44" spans="4:4" x14ac:dyDescent="0.3">
      <c r="D44" s="59" t="s">
        <v>67</v>
      </c>
    </row>
    <row r="45" spans="4:4" x14ac:dyDescent="0.3">
      <c r="D45" s="59" t="s">
        <v>68</v>
      </c>
    </row>
    <row r="46" spans="4:4" x14ac:dyDescent="0.3">
      <c r="D46" s="59" t="s">
        <v>69</v>
      </c>
    </row>
    <row r="47" spans="4:4" x14ac:dyDescent="0.3">
      <c r="D47" s="59" t="s">
        <v>70</v>
      </c>
    </row>
    <row r="48" spans="4:4" x14ac:dyDescent="0.3">
      <c r="D48" s="59" t="s">
        <v>71</v>
      </c>
    </row>
    <row r="49" spans="4:4" x14ac:dyDescent="0.3">
      <c r="D49" s="59" t="s">
        <v>72</v>
      </c>
    </row>
    <row r="50" spans="4:4" x14ac:dyDescent="0.3">
      <c r="D50" s="59" t="s">
        <v>73</v>
      </c>
    </row>
    <row r="51" spans="4:4" x14ac:dyDescent="0.3">
      <c r="D51" s="59" t="s">
        <v>74</v>
      </c>
    </row>
    <row r="52" spans="4:4" x14ac:dyDescent="0.3">
      <c r="D52" s="60" t="s">
        <v>101</v>
      </c>
    </row>
    <row r="53" spans="4:4" x14ac:dyDescent="0.3">
      <c r="D53" s="59" t="s">
        <v>102</v>
      </c>
    </row>
    <row r="54" spans="4:4" x14ac:dyDescent="0.3">
      <c r="D54" s="59" t="s">
        <v>103</v>
      </c>
    </row>
    <row r="55" spans="4:4" x14ac:dyDescent="0.3">
      <c r="D55" s="59" t="s">
        <v>104</v>
      </c>
    </row>
    <row r="56" spans="4:4" x14ac:dyDescent="0.3">
      <c r="D56" s="59" t="s">
        <v>105</v>
      </c>
    </row>
    <row r="57" spans="4:4" x14ac:dyDescent="0.3">
      <c r="D57" s="59" t="s">
        <v>106</v>
      </c>
    </row>
    <row r="58" spans="4:4" x14ac:dyDescent="0.3">
      <c r="D58" s="59" t="s">
        <v>107</v>
      </c>
    </row>
  </sheetData>
  <mergeCells count="14">
    <mergeCell ref="F2:L2"/>
    <mergeCell ref="G3:I4"/>
    <mergeCell ref="K3:L3"/>
    <mergeCell ref="F3:F4"/>
    <mergeCell ref="G14:I14"/>
    <mergeCell ref="G5:I5"/>
    <mergeCell ref="G6:I6"/>
    <mergeCell ref="G7:I7"/>
    <mergeCell ref="G8:I8"/>
    <mergeCell ref="G9:I9"/>
    <mergeCell ref="G10:I10"/>
    <mergeCell ref="G11:I11"/>
    <mergeCell ref="G12:I12"/>
    <mergeCell ref="G13:I13"/>
  </mergeCells>
  <printOptions horizontalCentered="1"/>
  <pageMargins left="0" right="0" top="0" bottom="0" header="0" footer="0"/>
  <pageSetup scale="68"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PISO 15</vt:lpstr>
      <vt:lpstr>MISIÓN</vt:lpstr>
      <vt:lpstr>TERCEROS</vt:lpstr>
      <vt:lpstr>CONDUCTORES (MENSAJEROS Y VEH).</vt:lpstr>
      <vt:lpstr>VISITANTES</vt:lpstr>
      <vt:lpstr>ZONAS COMUNES</vt:lpstr>
      <vt:lpstr>CAMBIOS</vt:lpstr>
      <vt:lpstr>CAMBIOS!Área_de_impresión</vt:lpstr>
      <vt:lpstr>'CONDUCTORES (MENSAJEROS Y VEH).'!Área_de_impresión</vt:lpstr>
      <vt:lpstr>MISIÓN!Área_de_impresión</vt:lpstr>
      <vt:lpstr>'PISO 15'!Área_de_impresión</vt:lpstr>
      <vt:lpstr>TERCEROS!Área_de_impresión</vt:lpstr>
      <vt:lpstr>VISITANTES!Área_de_impresión</vt:lpstr>
      <vt:lpstr>'ZONAS COMUNES'!Área_de_impresión</vt:lpstr>
      <vt:lpstr>'PISO 15'!Títulos_a_imprimir</vt:lpstr>
      <vt:lpstr>'ZONAS COMUNES'!Títulos_a_imprimir</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keywords>Aprobado 20/05/2019</cp:keywords>
  <cp:lastModifiedBy>fhrov</cp:lastModifiedBy>
  <cp:lastPrinted>2020-10-19T23:37:09Z</cp:lastPrinted>
  <dcterms:created xsi:type="dcterms:W3CDTF">2011-04-28T21:04:19Z</dcterms:created>
  <dcterms:modified xsi:type="dcterms:W3CDTF">2022-10-27T19:20:56Z</dcterms:modified>
</cp:coreProperties>
</file>