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riana\Documents\AÑO 2019\PLAN DE ACCION 2019\PLAN DE ACCION 2020\"/>
    </mc:Choice>
  </mc:AlternateContent>
  <xr:revisionPtr revIDLastSave="0" documentId="8_{ED0FDAD1-3744-4F03-8055-F5620CAEA31F}" xr6:coauthVersionLast="41" xr6:coauthVersionMax="41" xr10:uidLastSave="{00000000-0000-0000-0000-000000000000}"/>
  <bookViews>
    <workbookView xWindow="105" yWindow="0" windowWidth="28725" windowHeight="15600" xr2:uid="{00000000-000D-0000-FFFF-FFFF00000000}"/>
  </bookViews>
  <sheets>
    <sheet name="Plan de accion 2020" sheetId="1" r:id="rId1"/>
    <sheet name="resumen" sheetId="5" r:id="rId2"/>
  </sheets>
  <definedNames>
    <definedName name="_xlnm._FilterDatabase" localSheetId="0" hidden="1">'Plan de accion 2020'!$B$4:$N$7</definedName>
    <definedName name="_xlnm._FilterDatabase" localSheetId="1" hidden="1">resumen!$C$3:$H$4</definedName>
    <definedName name="_xlnm.Print_Area" localSheetId="0">'Plan de accion 2020'!$B$2:$N$168</definedName>
    <definedName name="_xlnm.Print_Area" localSheetId="1">resumen!$B$2:$H$38</definedName>
    <definedName name="_xlnm.Print_Titles" localSheetId="0">'Plan de accion 2020'!$2:$4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67" i="1" l="1"/>
  <c r="L115" i="1"/>
  <c r="L34" i="1"/>
  <c r="L31" i="1"/>
  <c r="L28" i="1"/>
  <c r="L25" i="1"/>
  <c r="L22" i="1"/>
  <c r="L19" i="1"/>
  <c r="L15" i="1"/>
  <c r="L11" i="1"/>
  <c r="M35" i="1"/>
  <c r="L72" i="1"/>
  <c r="L165" i="1"/>
  <c r="L152" i="1"/>
  <c r="H19" i="5"/>
  <c r="N15" i="1"/>
  <c r="N44" i="1"/>
  <c r="N72" i="1"/>
  <c r="L44" i="1"/>
  <c r="N11" i="1"/>
  <c r="L39" i="1"/>
  <c r="L57" i="1"/>
  <c r="N50" i="1"/>
  <c r="L50" i="1"/>
  <c r="L101" i="1"/>
  <c r="L89" i="1"/>
  <c r="L110" i="1"/>
  <c r="L144" i="1"/>
  <c r="L139" i="1"/>
  <c r="L59" i="1"/>
  <c r="L60" i="1"/>
  <c r="N60" i="1"/>
  <c r="L129" i="1"/>
  <c r="L119" i="1"/>
  <c r="L81" i="1"/>
  <c r="N7" i="1"/>
  <c r="N74" i="1"/>
  <c r="L7" i="1"/>
  <c r="L74" i="1"/>
  <c r="L168" i="1"/>
</calcChain>
</file>

<file path=xl/sharedStrings.xml><?xml version="1.0" encoding="utf-8"?>
<sst xmlns="http://schemas.openxmlformats.org/spreadsheetml/2006/main" count="535" uniqueCount="323">
  <si>
    <t>Valor Presupuesto General De Inversión</t>
  </si>
  <si>
    <t xml:space="preserve">Nombre del Indicador De La Actividad </t>
  </si>
  <si>
    <t>Vr.Ponderado Actividad</t>
  </si>
  <si>
    <t>Nombre Actividad</t>
  </si>
  <si>
    <t xml:space="preserve">Objetivo Institucional al que le Apunta </t>
  </si>
  <si>
    <t>Nombre Del Proceso</t>
  </si>
  <si>
    <t>Nombre De Tipo De Plan</t>
  </si>
  <si>
    <t>FUNCIONAMIENTO</t>
  </si>
  <si>
    <t>SUBTOTAL</t>
  </si>
  <si>
    <t xml:space="preserve"> </t>
  </si>
  <si>
    <t>Objetivo No. 1</t>
  </si>
  <si>
    <t xml:space="preserve">1. Pagaduría </t>
  </si>
  <si>
    <t>2. Presupuesto</t>
  </si>
  <si>
    <t>3. Contabilidad</t>
  </si>
  <si>
    <t>3. Correspondencia</t>
  </si>
  <si>
    <t>4. Archivo</t>
  </si>
  <si>
    <t>6.Contratación</t>
  </si>
  <si>
    <t>Objetivo No.6</t>
  </si>
  <si>
    <t>GESTION TICs</t>
  </si>
  <si>
    <t>Prestación de Servicios Informáticos Contratados</t>
  </si>
  <si>
    <t xml:space="preserve">Efectividad Desarrollo y Soporte </t>
  </si>
  <si>
    <t>Pérdida de disponibilidad, integridad y confidencialidad de la información</t>
  </si>
  <si>
    <t>No. Proyecto</t>
  </si>
  <si>
    <t xml:space="preserve"> BALANCE GENERAL CONSOLIDADO DE LA NACIÓN </t>
  </si>
  <si>
    <t xml:space="preserve">CUESTIONARIO ANUAL DE ESTADÍSTICAS DE LAS FINANZAS PÚBLICAS </t>
  </si>
  <si>
    <t xml:space="preserve"> INFORMES POR DEPARTAMENTOS</t>
  </si>
  <si>
    <t xml:space="preserve"> BOLETÍN DEUDORES MOROSOS DEL ESTADO</t>
  </si>
  <si>
    <t>Cumplimiento de los recursos apropiados para proyectos de inversión</t>
  </si>
  <si>
    <t>Objetivo No. 6</t>
  </si>
  <si>
    <t>2. Mesas de trabajo</t>
  </si>
  <si>
    <t xml:space="preserve">No. </t>
  </si>
  <si>
    <t>Cumplimiento ejecución Plan de Compras</t>
  </si>
  <si>
    <t>Exactitud en inventarios físicos</t>
  </si>
  <si>
    <t>1.Plan Anual de Adquisiciones de Gastos  Generales</t>
  </si>
  <si>
    <t>Despliegue del SIGI y sus componentes</t>
  </si>
  <si>
    <t>Efectividad en las transferencias primarias</t>
  </si>
  <si>
    <t>Tiempo de procesos de contratación</t>
  </si>
  <si>
    <t>Percepción información y comunicación interna</t>
  </si>
  <si>
    <t>Causación de las obligaciones de la CGN</t>
  </si>
  <si>
    <t>Cumplimiento Ejecución Presupuestal</t>
  </si>
  <si>
    <t>Percepción- Satisfacción Capacitación Externa</t>
  </si>
  <si>
    <t>Seguimiento a la Gestión de Riesgos</t>
  </si>
  <si>
    <t xml:space="preserve"> INFORME CONSOLIDADO DE CONTROL INTERNO CONTABLE</t>
  </si>
  <si>
    <t>4. Inscripción o mantenimiento de Entidades</t>
  </si>
  <si>
    <t>5. Mantenimiento, actualización y control del sistema integrado de gestión institucional</t>
  </si>
  <si>
    <t>1. Focalizar esfuerzos en el cumplimiento de la Estrategia Institucional</t>
  </si>
  <si>
    <t>Reporte de informes y tramite de operaciones</t>
  </si>
  <si>
    <t>2. Elaboración y/o Revisión jurídica</t>
  </si>
  <si>
    <t>Información y Comunicación externa</t>
  </si>
  <si>
    <t>Información y Comunicación Interna</t>
  </si>
  <si>
    <t>Percepción información y comunicación Externa</t>
  </si>
  <si>
    <t>Cualificación servidores públicos responsables de la información financiera y ciudadanía (Externo)</t>
  </si>
  <si>
    <t>INFORMES POR DEPARTAMENTOS</t>
  </si>
  <si>
    <t>BOLETÍN DEUDORES MOROSOS DEL ESTADO</t>
  </si>
  <si>
    <t xml:space="preserve">SISTEMAL DE GESTIÓN AMBIENTAL </t>
  </si>
  <si>
    <t>3. Elaboración del plan de capacitación clientes externos.</t>
  </si>
  <si>
    <t>4. Preparación del material para capacitación a clientes externos.</t>
  </si>
  <si>
    <t>5. Ejecución del plan de capacitación clientes externos.</t>
  </si>
  <si>
    <t xml:space="preserve">   Producción de Informes y Oportunidad en la respuesta a solicitudes de información</t>
  </si>
  <si>
    <t>Elaborar el Informe consolidado de control interno contable</t>
  </si>
  <si>
    <t>Elaborar los informes por Departamentos</t>
  </si>
  <si>
    <t>Informes de Boletín Deudores Morosos del  Estado (BDME)</t>
  </si>
  <si>
    <t xml:space="preserve"> Producción de informes y Oportunidad en la respuesta a  solicitudes de información</t>
  </si>
  <si>
    <t>Elaboración del Cuestionario Anual de Estadísticas de las Finanzas Públicas (CAEFP)</t>
  </si>
  <si>
    <t xml:space="preserve">   Producción de Informes</t>
  </si>
  <si>
    <t>Producción de Informes</t>
  </si>
  <si>
    <t>8. Participar en las actividades del SEN-DANE</t>
  </si>
  <si>
    <t>Producción de informes y Oportunidad en la respuesta a  solicitudes de información</t>
  </si>
  <si>
    <t>2. Atención a peticiones, quejas, reclamos y denuncias</t>
  </si>
  <si>
    <t xml:space="preserve">5. Informes Internos y Externos </t>
  </si>
  <si>
    <t>2. Elaborar y enviar informes de Ley</t>
  </si>
  <si>
    <t>3. Otras actividades</t>
  </si>
  <si>
    <t>Cubrimiento programa de Seguridad y Salud en el trabajo</t>
  </si>
  <si>
    <t xml:space="preserve"> COMUNICACIÓN PUBLICA</t>
  </si>
  <si>
    <t>Vr.Ponderado Proyecto o Plan de Acción</t>
  </si>
  <si>
    <t>NORMALIZACIÓN Y CULTURIZACIÓN CONTABLE</t>
  </si>
  <si>
    <t>CONSOLIDACIÓN DE LA INFORMACIÓN</t>
  </si>
  <si>
    <t>CENTRALIZACIÓN DE LA INFORMACIÓN</t>
  </si>
  <si>
    <t>PLANEACIÓN INTEGRAL</t>
  </si>
  <si>
    <t>GESTIÓN TICs</t>
  </si>
  <si>
    <t>MEJORAMIENTO DE LA CALIDAD DE LA INFORMACIÓN CONTABLE PÚBLICA</t>
  </si>
  <si>
    <t>GESTIÓN ADMINISTRATIVA</t>
  </si>
  <si>
    <t>GESTIÓN DE RECURSOS FINANCIEROS</t>
  </si>
  <si>
    <t>GESTIÓN JURÍDICA</t>
  </si>
  <si>
    <t>GESTIÓN HUMANA</t>
  </si>
  <si>
    <t>CONTROL Y EVALUACIÓN</t>
  </si>
  <si>
    <t xml:space="preserve">TOTAL PLANES DE ACCIÓN OPERATIVOS </t>
  </si>
  <si>
    <t xml:space="preserve">TOTAL PLANES DE ACCIÓN ESTRATÉGICOS </t>
  </si>
  <si>
    <t>Presupuesto asignado</t>
  </si>
  <si>
    <t>Presupuesto Asignado</t>
  </si>
  <si>
    <t>Responsable</t>
  </si>
  <si>
    <t>Fecha inicio actividad</t>
  </si>
  <si>
    <t>Fecha final actividad</t>
  </si>
  <si>
    <t>Cubrimiento plan de bienestar social e incentivos</t>
  </si>
  <si>
    <t>PLAN DE ACCIÓN ESTRATEGICO</t>
  </si>
  <si>
    <t>PLAN DE ACCIÓN OPERATIVO</t>
  </si>
  <si>
    <t>SISTEMA DE GESTIÓN AMBIENTAL</t>
  </si>
  <si>
    <t>2. Informes diferentes del balance general</t>
  </si>
  <si>
    <t>5. Almacén</t>
  </si>
  <si>
    <t>Líder del proceso</t>
  </si>
  <si>
    <t xml:space="preserve">1. Soportar, administrar y mantener la plataforma tecnológica de la Contaduría general de Nación 
 </t>
  </si>
  <si>
    <t xml:space="preserve">Disponibilidad de LAN, 
de Plataforma de Gestión, 
 de Plataforma Misional,
de Internet.
Satisfacción a Usuarios </t>
  </si>
  <si>
    <t xml:space="preserve">2. Fortalecer, Desarrollar e integrar los productos y servicios en la Contaduría General de la Nación 
</t>
  </si>
  <si>
    <t xml:space="preserve">3. Elaborar, divulgar e implementar políticas de seguridad.  </t>
  </si>
  <si>
    <t>Nombre Del Proyecto Y/o Plan de Acción</t>
  </si>
  <si>
    <t>Líder del Proceso</t>
  </si>
  <si>
    <t>Implementación del sistema de gestión</t>
  </si>
  <si>
    <t>1. Actualizar el Régimen de Contabilidad Pública</t>
  </si>
  <si>
    <t>2. Producción de normas</t>
  </si>
  <si>
    <t>Eventos de Capacitación Realizados</t>
  </si>
  <si>
    <t>7. Implementar el estándar SDMX-DANE</t>
  </si>
  <si>
    <t>Índice de Ejecución del PAC</t>
  </si>
  <si>
    <t xml:space="preserve"> Implementación del PIC en la CGN</t>
  </si>
  <si>
    <t>MEJORAMIENTO DE LA CALIDAD DE LA INFORMACIÒN CONTABLE PÚBLICA</t>
  </si>
  <si>
    <t>PLAN DE ACCIÓN ESTRATÉGICO</t>
  </si>
  <si>
    <t>COMUNICACIÓN PÚBLICA</t>
  </si>
  <si>
    <t xml:space="preserve">TOTAL PLAN DE ACCIÓN OPERATIVO </t>
  </si>
  <si>
    <t xml:space="preserve">TOTAL PLAN DE ACCIÓN ESTRATÉGICO </t>
  </si>
  <si>
    <t>ACTIVIDADES DE GESTIÓN O DEMANDA</t>
  </si>
  <si>
    <t xml:space="preserve">Actualización y Publicación del Régimen de Contabilidad Pública </t>
  </si>
  <si>
    <t>1. Realizar Auditorías Internas de Gestión inmersas en el Cronograma de Gestión del GIT de Control Interno</t>
  </si>
  <si>
    <t>Objetivo No. 3</t>
  </si>
  <si>
    <t>Objetivo No.7,10</t>
  </si>
  <si>
    <t>Objetivo No. 2,3</t>
  </si>
  <si>
    <t>Objetivo No. 11,13</t>
  </si>
  <si>
    <t>Objetivo No.12,14</t>
  </si>
  <si>
    <t>Objetivo No. 1,4,5, 7,8,9,10</t>
  </si>
  <si>
    <t>Objetivo No. 1,4,5,7,8,9</t>
  </si>
  <si>
    <t>Objetivo No. 1,4,5,7,8,9,10</t>
  </si>
  <si>
    <t>Objetivo No. 1,3,4</t>
  </si>
  <si>
    <t>Producto esperado</t>
  </si>
  <si>
    <t>RCP Actualizado</t>
  </si>
  <si>
    <t>Plan de Capacitación, ficha técnica y programación</t>
  </si>
  <si>
    <t>Material de trabajo y apoyo disponible</t>
  </si>
  <si>
    <t>Informes</t>
  </si>
  <si>
    <t xml:space="preserve"> SERIES HISTÓRICAS 2007-2017</t>
  </si>
  <si>
    <t>Elaborar y ajustar las Series Históricas 2007 - 2017</t>
  </si>
  <si>
    <t>Serie histórica actualizada en la página web CGN.</t>
  </si>
  <si>
    <t>1.Artículos contables y económicos</t>
  </si>
  <si>
    <t xml:space="preserve">6.Publicar en la página Web de la CGN los productos y otros reportes. </t>
  </si>
  <si>
    <t>10. Participar en las actividades para el desarrollo del Proyecto Sistema de Información para la Administración de las Finanzas Públicas (SIFP)</t>
  </si>
  <si>
    <t>FORTALECIMIENTO DE LOS CONTROLES DE LA INFORMACIÓN CONTABLE PÚBLICA REPORTADA POR LAS ENTIDADES REGULADAS POR LA CGN A NIVEL NACIONAL</t>
  </si>
  <si>
    <t>1. Actualizar las herramientas de control para validar la información contable pública</t>
  </si>
  <si>
    <t>2. Facilitar la aplicación de los nuevos Marcos Normativos</t>
  </si>
  <si>
    <t xml:space="preserve">3. Mejorar la evaluación de la información contable pública reportada a la Contaduría General de la Nación </t>
  </si>
  <si>
    <t>Servicios de información y gestión misionales fortalecidos</t>
  </si>
  <si>
    <t>Documentos de lineamientos técnicos</t>
  </si>
  <si>
    <t xml:space="preserve">Servicio de divulgación de en materia fiscal y financiera </t>
  </si>
  <si>
    <t xml:space="preserve">Control Operacional, información documentada, mejora continua. </t>
  </si>
  <si>
    <t>3. Estrategia Gobierno Digital.</t>
  </si>
  <si>
    <t>4. Implementar y realizar seguimiento al MIPG V2</t>
  </si>
  <si>
    <t>5. Eficiencia Administrativa</t>
  </si>
  <si>
    <t>7. Formulación y acompañamiento a Proyectos de Inversión</t>
  </si>
  <si>
    <t>8. Participar en las actividades definidas en el SG-SST.</t>
  </si>
  <si>
    <t>9. Sistema de Gestión de Seguridad de la Información</t>
  </si>
  <si>
    <t xml:space="preserve"> - Índice de transparencia.
- Espacios de Participación Ciudadana y Rendición de cuentas.
-  Satisfacción del Ciudadano-Partes Interesadas</t>
  </si>
  <si>
    <t>Sistema de Gestión Integrado</t>
  </si>
  <si>
    <t>10. Plan de Anticorrupción y de Atención al Ciudadano</t>
  </si>
  <si>
    <t>Efectividad en la ejecución de las tareas de soporte y Desarrollo de Software</t>
  </si>
  <si>
    <t>1.Seguimiento PEI e indicadores inscritos
3-Plan de Mejoramiento Auditorias</t>
  </si>
  <si>
    <t>Mantener el Ranking a nivel sectorial y mejorarlo a nivel nacional</t>
  </si>
  <si>
    <t xml:space="preserve">Documentos versionados </t>
  </si>
  <si>
    <t xml:space="preserve">Obtener una calificación adecuada en el sector. </t>
  </si>
  <si>
    <t>Seguimiento Proyectos de Inversión registrados en DNP</t>
  </si>
  <si>
    <t>Participación actividades SG-SST</t>
  </si>
  <si>
    <t>Publicaciones difundidas</t>
  </si>
  <si>
    <t>Documentos</t>
  </si>
  <si>
    <t>Radicados de Respuesta</t>
  </si>
  <si>
    <t>(Radicados de respuesta)
Base de datos actualizada</t>
  </si>
  <si>
    <t>Informes y SIGI actualizado</t>
  </si>
  <si>
    <t>Página web CGN actualizada</t>
  </si>
  <si>
    <t>Actas, memorias o informes de reunión</t>
  </si>
  <si>
    <t>Memorias</t>
  </si>
  <si>
    <t>Plan de compras ejecutado</t>
  </si>
  <si>
    <t>Informe PQRD</t>
  </si>
  <si>
    <t>Comunicaciones enviadas</t>
  </si>
  <si>
    <t>Transferencias realizadas</t>
  </si>
  <si>
    <t>Inventario anual</t>
  </si>
  <si>
    <t>Capacidad tecnológica del sistema de gestión documental</t>
  </si>
  <si>
    <t>Indicador PAC</t>
  </si>
  <si>
    <t>Ejecución Presupuestal</t>
  </si>
  <si>
    <t>Fenecimiento de estados financieros</t>
  </si>
  <si>
    <t>1. Atención a derechos de petición y consultas</t>
  </si>
  <si>
    <t>4. Identificación y Valoración de Requisitos Legales.</t>
  </si>
  <si>
    <t>Seguimiento y control de las solicitudes de requisitos Legales allegadas al GIT.</t>
  </si>
  <si>
    <t>Cumplimiento de los requisitos legales, en los procesos de vinculación.</t>
  </si>
  <si>
    <t>Cumplimiento Plan de Previsión de Recursos Humanos</t>
  </si>
  <si>
    <t>Cumplimiento Plan Estratégico de Talento Humano</t>
  </si>
  <si>
    <t>1.Plan Institucional de Capacitación.</t>
  </si>
  <si>
    <t>3.Plan anual de Seguridad y Salud en el trabajo</t>
  </si>
  <si>
    <t>4.Liquidación y trámites de personal</t>
  </si>
  <si>
    <t>5.Selección, vinculación e inducción de personal</t>
  </si>
  <si>
    <t>Transparencia en el Proceso de Selección y Vinculación de Personal</t>
  </si>
  <si>
    <t>1,3,4</t>
  </si>
  <si>
    <t>3.11%</t>
  </si>
  <si>
    <t>3. Talleres y presentación funcionalidades del sistema CHIP.</t>
  </si>
  <si>
    <t>Cumplimiento del plan de capacitación en el 100%</t>
  </si>
  <si>
    <t>Procesos de contratación finalizados</t>
  </si>
  <si>
    <t>Proveer servicios con alta disponibilidad  de la infraestructura tecnológica de la CGN</t>
  </si>
  <si>
    <t xml:space="preserve">Preservación y administración de la confidencialidad, integridad de la información </t>
  </si>
  <si>
    <t>Prevención de  riesgos de seguridad sobre la plataforma de la entidad</t>
  </si>
  <si>
    <t>Informe de Avance del PETI</t>
  </si>
  <si>
    <t xml:space="preserve">Preservar la confidencialidad, integridad y disponibilidad de la información de la CGN </t>
  </si>
  <si>
    <t xml:space="preserve"> Objetivo No. 3</t>
  </si>
  <si>
    <t xml:space="preserve">  Objetivo No. 3</t>
  </si>
  <si>
    <t>Objetivo No.9</t>
  </si>
  <si>
    <t>Objetivo No.5,9</t>
  </si>
  <si>
    <t>ACTUALIZACIÓN DE LA REGULACIÓN CONTABLE PÚBLICA EN CONVERGENCIA CON ESTÁNDARES
INTERNACIONALES DE INFORMACIÓN FINANCIERA NACIONAL</t>
  </si>
  <si>
    <t>1.Proveer los desarrollos normativos, conceptuales, técnicos e instrumentales que permitan la aplicación de los Marcos Normativos.</t>
  </si>
  <si>
    <t>1. Actualizar las metodologías utilizadas en la estructuración de los productos generados por la CGN</t>
  </si>
  <si>
    <t>2. Actualizar los productos generados en la GGN frente a los marcos normativos y estándares internacionales</t>
  </si>
  <si>
    <t>3 Documentos metodológicos</t>
  </si>
  <si>
    <t>Consolidar y elaborar los Informes de la Situación Financiera y de Resultados del Nivel Nacional, Nivel Territorial y del Sector Público del año 2018</t>
  </si>
  <si>
    <t>1 Informe</t>
  </si>
  <si>
    <t>33 Informes</t>
  </si>
  <si>
    <t>2 Informes</t>
  </si>
  <si>
    <t>1 Anuario</t>
  </si>
  <si>
    <t>3. Suministros de información y atención a requerimientos.</t>
  </si>
  <si>
    <t>9. Gestión con Gremios, Entidades Sectoriales, Organismos internacionales y convenios.</t>
  </si>
  <si>
    <t>1. Asesoría y asistencia técnica</t>
  </si>
  <si>
    <t>Asesoría y asistencia técnica por demanda</t>
  </si>
  <si>
    <t>1. Gestión a la información Contable pública de las entidades de Gobierno y Empresas</t>
  </si>
  <si>
    <t>2. Refrendación de la Eficiencia Administrativa y Refrendación de la Eficiencia Fiscal.</t>
  </si>
  <si>
    <t>3. Certificación de la categorización de los departamentos, distritos y municipios</t>
  </si>
  <si>
    <t>4. Operativizar  e implementar la normas contables en el Sistema SIIF Nación y  Sistema General de Regalías</t>
  </si>
  <si>
    <t>6. Actividades de Planeación y mejora continua.</t>
  </si>
  <si>
    <t xml:space="preserve">1) Porcentaje de Entidades de Gobierno que reportaron la ICP Convergencia 
2) Porcentaje de Empresas que reportaron la ICP Convergencia </t>
  </si>
  <si>
    <t xml:space="preserve">Entidades refrendadas </t>
  </si>
  <si>
    <t xml:space="preserve">
Tablas de eventos contables, parametrización y mantenimiento de los sistemas SIIF-NACION y SPGR, atención de incidentes.
</t>
  </si>
  <si>
    <t xml:space="preserve">Categorías de la CGN actualizadas de acuerdo con la normatividad vigente,  Desempeño de la Secretaría Técnica de la Comisión Intersectorial del FUT </t>
  </si>
  <si>
    <t xml:space="preserve">Información gestionada con Calidad, Consistencia, Oportunidad, para que el Balance General de la Nación, cumpla con los niveles de confiabilidad y razonabilidad,
</t>
  </si>
  <si>
    <t>Informe de ejecución del Plan de acción, informes de gestión y planes de mejoramiento.</t>
  </si>
  <si>
    <t>1. Diseño e implementación de sistemas de gestión y de desempeño institucional</t>
  </si>
  <si>
    <t>2. Medición y evaluación de los Sistemas del SIGI</t>
  </si>
  <si>
    <t>3. Sensibilizar y capacitar en los sistemas del SIGI</t>
  </si>
  <si>
    <t xml:space="preserve"> FORTALECIMIENTO E INTEGRACIÓN DE LOS SISTEMAS DE GESTIÓN Y CONTROL DE LA CGN A TRAVÉS DEL SISTEMA INTEGRADO DE GESTIÓN INSTITUCIONAL - SIGI NACIONAL</t>
  </si>
  <si>
    <t>Actividades concertadas realizadas</t>
  </si>
  <si>
    <t xml:space="preserve"> PLAN NACIONAL DE CAPACITACIÓN INSTITUCIONAL/CAPACITACIÓN, DIVULGACIÓN Y ASITENCIA TÉCNICA EN  EL MODELO COLOMBIANO DE REGULACIÓN CONTABLE PÚBLICA.</t>
  </si>
  <si>
    <t>FORTALECIMIENTO DE LA PLATAFORMA TECNOLÓGICA PARA LA PRESTACIÓN DE LOS SERVICIOS DE LA CGN NACIONAL</t>
  </si>
  <si>
    <t>FORTALECIMIENTO DE LA GENERACIÓN DE INFORMACIÓN DESDE EL SISTEMA DE INFORMACIÓN MISIONAL DE LA CGN BOGOTÁ</t>
  </si>
  <si>
    <t>2. Mejorar la atención de requerimientos y soporte funcional del reporte de información</t>
  </si>
  <si>
    <t>Número de sistemas de información(1)</t>
  </si>
  <si>
    <t xml:space="preserve">7.Plan Institucional de Archivos de la Entidad. </t>
  </si>
  <si>
    <t xml:space="preserve">3. Representar judicial y extrajudicialmente a la CGN </t>
  </si>
  <si>
    <t xml:space="preserve">Respuesta a cada uno de los Derechos de Petición que ingresen al GIT de Jurídica dentro de los términos legales.  </t>
  </si>
  <si>
    <t>Respuesta a cada uno de los conceptos y estudios jurídicos que ingresan al GIT de Jurídica.</t>
  </si>
  <si>
    <t>2.Plan de Bienestar social e Incentivos</t>
  </si>
  <si>
    <t>7.Plan Estratégico de Talento Humano</t>
  </si>
  <si>
    <t>8.Plan Anual de vacantes</t>
  </si>
  <si>
    <t>Objetivo No.1,2,3,4,5,6,7,8,9,10,11,12,13,14,15</t>
  </si>
  <si>
    <t>Encuesta de evaluación de auditorias de gestión</t>
  </si>
  <si>
    <t>Objetivo No.  3</t>
  </si>
  <si>
    <t>PLAN NACIONAL DE CAPACITACIÓN INSTITUCIONAL/CAPACITACIÓN, DIVULGACIÓN Y ASITENCIA TÉCNICA EN  EL MODELO COLOMBIANO DE REGULACIÓN CONTABLE PÚBLICA.</t>
  </si>
  <si>
    <t>Objetivo No. 1, 2,3,4,5,6,7,8,9,10,11,12,13,14,15</t>
  </si>
  <si>
    <t>Sensibilización Ambiental, Consumo de Agua, Consumo de Energía, Consumo de Papel, Material Reciclado en Kg.</t>
  </si>
  <si>
    <t>Optimo cumplimiento, así como el  mejoramiento en todas las actividades Litigiosas de la Entidad, procurando su disminución.</t>
  </si>
  <si>
    <t>Mantener actualizado en el sistema Ekogui todos los informes requeridos por Agencia Nacional de Defensa Jurídica del Estado (ANDJE).</t>
  </si>
  <si>
    <t xml:space="preserve">2. Mejorar la interpretación  de los marcos Normativos a través del soporte  conceptual y técnico a los preparadores de la información financiera </t>
  </si>
  <si>
    <t>8 Documento de estudios Técnicos</t>
  </si>
  <si>
    <t xml:space="preserve">1. Actualizar el sistema de información misional, para la generación de información frente a la implementación de normas y estándares nacionales e internacionales. </t>
  </si>
  <si>
    <t>Derechos de Petición</t>
  </si>
  <si>
    <t>Conceptos Jurídicos</t>
  </si>
  <si>
    <t>FORTALECIMIENTO DE LA PLATAFORMA TECNOLÓGICA PARA LA PRESTACIÓN DE LOS SERVICIOS DE LA CGN NACIONAL.</t>
  </si>
  <si>
    <t>Cumplimiento en términos de PQRD</t>
  </si>
  <si>
    <t>PIGA y programas ambientales del SGA de la CGN vigencia 2020.</t>
  </si>
  <si>
    <t>Ejecución de las actividades del Plan Anual de Seguridad y Salud en el Trabajo del año 2020.</t>
  </si>
  <si>
    <t>6. Gestión presupuestal CGN - 2018- 2020</t>
  </si>
  <si>
    <t>Gestión presupuestal 2020 y seguimiento Proyecto de Inversión</t>
  </si>
  <si>
    <t>TOTAL PLAN DE ACCIÓN 2020</t>
  </si>
  <si>
    <t>18 Documentos normativos</t>
  </si>
  <si>
    <t xml:space="preserve">20 Eventos </t>
  </si>
  <si>
    <t>Adoptar  el modelo metodológico de  arquitectura empresarial de MINTIC</t>
  </si>
  <si>
    <t>Implementar el Modelo Metodológico de arquitectura empresarial de MINTIC ?? (Fecha inicial 2020/01/01)</t>
  </si>
  <si>
    <t>Adoptar el marco de referencia de buenas prácticas  de  gestión de servicios de TI  ITIL  Y COBIT</t>
  </si>
  <si>
    <t>Implementar el Marco de referencia de buenas prácticas de gestión de servicios de TI, ITIL y COBIT ?? ( Fecha inicial 2020/01/01)</t>
  </si>
  <si>
    <t>Mejorar los servicios de contingencia  y  continuidad de negocio</t>
  </si>
  <si>
    <t>Actualizar los componentes de la plataforma tecnológica</t>
  </si>
  <si>
    <t>Administrar la plataforma tecnológica (hardware , software, comunicaciones y seguridad)</t>
  </si>
  <si>
    <t>Implementar y gestionar servicios TIC, siguiendo los lineamientos vigentes</t>
  </si>
  <si>
    <t>Actualizar  la estrategia de seguridad de la información de la CGN</t>
  </si>
  <si>
    <t>Plataforma Tecnológica actualizada
Documentos aprobados y actualizados</t>
  </si>
  <si>
    <t>4. Acciones constitucionales</t>
  </si>
  <si>
    <t>5. Participación en Comité de Conciliación y Comité Técnico y de Doctrina Contable</t>
  </si>
  <si>
    <t xml:space="preserve">6, Publicación actos administrativos </t>
  </si>
  <si>
    <t>11. Plan Institucional de Gestión del Conocimiento y la Innovación</t>
  </si>
  <si>
    <t>Seguimiento a la política de Gestión del Conocimiento y la Innovación.</t>
  </si>
  <si>
    <t>Cumplimiento del Plan Institucional de Gestión del Conocimiento y la Innovación.</t>
  </si>
  <si>
    <t>1.Seguimiento Matriz transparencia ITA
2. Elaboración de acciones de mejora según Encuesta de percepción de productos y servicios. 
3. Seguimiento a las acciones de mejora.  
4.Mejoramiento en la percepción del código de integridad. 
5.Informe de participación ciudadana e informe de Rendición de cuentas</t>
  </si>
  <si>
    <t>Seguimiento a la política de Gobierno Digital</t>
  </si>
  <si>
    <t xml:space="preserve">Cumplimiento de los requisitos del SGSI para mantenimiento de la certificación.  </t>
  </si>
  <si>
    <t>*Política y Matriz de Riesgos publicada.
Seguimiento a la gestión de riesgos
- Plan anticorrupción elaborado y publicado.</t>
  </si>
  <si>
    <t>Ejecución y seguimiento a las   Actividades  programadas del PIC 2020.</t>
  </si>
  <si>
    <t xml:space="preserve">Cumplimiento de requisitos legales y según solicitudes </t>
  </si>
  <si>
    <t>Plan anual de vacantes 2020</t>
  </si>
  <si>
    <t>Número de soluciones informáticas implementadas(1)</t>
  </si>
  <si>
    <t>Seguimiento a la matriz de Requisitos Legales Ambientales de la CGN y seguimiento a los aspectos e impactos ambientales propios de la Entidad.</t>
  </si>
  <si>
    <t xml:space="preserve">Sostenimiento del SGA </t>
  </si>
  <si>
    <t>Actividades con Secretaría Distrital de Ambiente en cuanto al Programa de Gestión Ambiental Empresarial</t>
  </si>
  <si>
    <t>Cumplimiento del PIGA y programas ambientales del SGA 2020.</t>
  </si>
  <si>
    <t>Cumplimiento de los requisitos establecidos en la Matriz de Requisitos Legales Ambientales
Matriz de aspectos e impactos ambientales</t>
  </si>
  <si>
    <t>4.Plan Estratégico de Tecnologías de la Información y las Comunicaciones  - PETI</t>
  </si>
  <si>
    <t>5.Plan de tratamiento de riesgos de seguridad y privacidad de la información. </t>
  </si>
  <si>
    <t>6.Plan de seguridad y privacidad de la información.</t>
  </si>
  <si>
    <t xml:space="preserve">Mesas de trabajo realizadas. </t>
  </si>
  <si>
    <t>Entidades  categorizadas por medio de resolución</t>
  </si>
  <si>
    <r>
      <t>6.Plan de Previsión de Recursos Humanos</t>
    </r>
    <r>
      <rPr>
        <sz val="11"/>
        <color theme="1"/>
        <rFont val="Calibri"/>
        <family val="2"/>
        <scheme val="minor"/>
      </rPr>
      <t>. </t>
    </r>
  </si>
  <si>
    <t>Mantener y soportar  la plataforma tecnológica de la Entidad</t>
  </si>
  <si>
    <t>Ejecución de las  actividades y seguimiento  según Plan de Bienestar 2020.</t>
  </si>
  <si>
    <t>2. Transparencia, participación y servicio al ciudadano.
* Actualización de matriz de cumplimiento de transparencia y acceso a la información.
* Servicio al Ciudadano. 
* Seguimiento a la atención oportuna de solicitudes de información (Encuesta).  
* Fortalecer la gestión del código de integridad como medida de anticorrupción (Realizar seguimiento y/o mejora  del Código de Integridad al interior de la CGN).
* Sensibilización permanente sobre el Código de Integridad.
*Participación Ciudadana y Rendición de Cuentas (Revisión e implementación de la estrategia para promover la participación ciudadana y poner en marcha la estrategia de rendición de cuentas que incluya espacios de acciones de información, diálogo e incentivos).</t>
  </si>
  <si>
    <t>Realizar eventos sobre las funcionalidades del sistema  CHIP tanto a los usuarios internos como ECP que lo soliciten por demanda.</t>
  </si>
  <si>
    <r>
      <t xml:space="preserve">5. Administrar  las diferentes categorías en el </t>
    </r>
    <r>
      <rPr>
        <b/>
        <sz val="11"/>
        <color indexed="8"/>
        <rFont val="Calibri"/>
        <family val="2"/>
        <scheme val="minor"/>
      </rPr>
      <t xml:space="preserve">CHIP  </t>
    </r>
  </si>
  <si>
    <r>
      <t xml:space="preserve">Informes y </t>
    </r>
    <r>
      <rPr>
        <sz val="11"/>
        <rFont val="Calibri"/>
        <family val="2"/>
        <scheme val="minor"/>
      </rPr>
      <t xml:space="preserve">plan de mejoramiento de la </t>
    </r>
    <r>
      <rPr>
        <sz val="11"/>
        <color indexed="8"/>
        <rFont val="Calibri"/>
        <family val="2"/>
        <scheme val="minor"/>
      </rPr>
      <t>Auditoria (físicos - electrónicos)</t>
    </r>
  </si>
  <si>
    <r>
      <t>Documentos de Informes</t>
    </r>
    <r>
      <rPr>
        <sz val="11"/>
        <rFont val="Calibri"/>
        <family val="2"/>
        <scheme val="minor"/>
      </rPr>
      <t xml:space="preserve"> (físicos - electró</t>
    </r>
    <r>
      <rPr>
        <sz val="11"/>
        <color indexed="8"/>
        <rFont val="Calibri"/>
        <family val="2"/>
        <scheme val="minor"/>
      </rPr>
      <t>nicos)</t>
    </r>
  </si>
  <si>
    <r>
      <t>Documentos de Informe</t>
    </r>
    <r>
      <rPr>
        <sz val="11"/>
        <rFont val="Calibri"/>
        <family val="2"/>
        <scheme val="minor"/>
      </rPr>
      <t xml:space="preserve">s (físicos </t>
    </r>
    <r>
      <rPr>
        <sz val="11"/>
        <color indexed="10"/>
        <rFont val="Calibri"/>
        <family val="2"/>
        <scheme val="minor"/>
      </rPr>
      <t xml:space="preserve">- </t>
    </r>
    <r>
      <rPr>
        <sz val="11"/>
        <color indexed="8"/>
        <rFont val="Calibri"/>
        <family val="2"/>
        <scheme val="minor"/>
      </rPr>
      <t>electrónicos)</t>
    </r>
  </si>
  <si>
    <t>Diseño y elaboración de los  programas del SGA vigencia 2020</t>
  </si>
  <si>
    <t>Seguimiento al PIGA-CGN y a los programas del SGA año 2019</t>
  </si>
  <si>
    <t>RESÚMEN PEI 2019-2022 PLAN DE ACCIÓN  VIGENCIA 2020</t>
  </si>
  <si>
    <t>ADECUACIÓN FINANCIERA Y ESTADÍSTICA A LOS NUEVOS MARCOS NORMATIVOS NACIONAL</t>
  </si>
  <si>
    <t>ACTUALIZACIÓN DE LA REGULACIÓN CONTABLE PÚBLICA EN CONVERGENCIA CON ESTÁNDARES
INTERNACIONALES DE INFORMACIÓN FINANCIERA NACIONA</t>
  </si>
  <si>
    <t>500 documentos 
900 entidades asistidas</t>
  </si>
  <si>
    <t>TOTAL PLAN AÑO 2020</t>
  </si>
  <si>
    <t>Fecha de Aprobación:  18 de diciembre de 2019</t>
  </si>
  <si>
    <t>CONTADURÍA GENERAL DE LA NACIÓN (CGN)
PLAN ESTRATÉGICO INSTITUCIONAL (PEI) 2019 - 2022
PLAN DE ACCIÓN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</si>
</sst>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00%"/>
    <numFmt numFmtId="167" formatCode="_-&quot;$&quot;\ * #,##0_-;\-&quot;$&quot;\ * #,##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indexed="1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166" fontId="0" fillId="0" borderId="1" xfId="2" applyNumberFormat="1" applyFont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/>
    </xf>
    <xf numFmtId="10" fontId="0" fillId="4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0" fontId="0" fillId="3" borderId="1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65" fontId="0" fillId="0" borderId="0" xfId="0" applyNumberFormat="1" applyFont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9" fontId="2" fillId="4" borderId="0" xfId="0" applyNumberFormat="1" applyFont="1" applyFill="1" applyAlignment="1">
      <alignment horizontal="center" vertical="center" wrapText="1"/>
    </xf>
    <xf numFmtId="10" fontId="14" fillId="4" borderId="0" xfId="0" applyNumberFormat="1" applyFont="1" applyFill="1" applyAlignment="1">
      <alignment horizontal="center" vertical="center" wrapText="1"/>
    </xf>
    <xf numFmtId="10" fontId="2" fillId="4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0" fontId="0" fillId="4" borderId="1" xfId="2" applyNumberFormat="1" applyFont="1" applyFill="1" applyBorder="1" applyAlignment="1">
      <alignment horizontal="center" vertical="center" wrapText="1"/>
    </xf>
    <xf numFmtId="10" fontId="2" fillId="2" borderId="1" xfId="2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9" fontId="2" fillId="4" borderId="0" xfId="0" applyNumberFormat="1" applyFont="1" applyFill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10" fontId="14" fillId="4" borderId="0" xfId="0" applyNumberFormat="1" applyFont="1" applyFill="1" applyAlignment="1">
      <alignment horizontal="left" vertical="center" wrapText="1"/>
    </xf>
    <xf numFmtId="10" fontId="2" fillId="2" borderId="0" xfId="0" applyNumberFormat="1" applyFont="1" applyFill="1" applyAlignment="1">
      <alignment horizontal="left" vertical="center" wrapText="1"/>
    </xf>
    <xf numFmtId="10" fontId="2" fillId="4" borderId="0" xfId="0" applyNumberFormat="1" applyFont="1" applyFill="1" applyAlignment="1">
      <alignment horizontal="left" vertical="center" wrapText="1"/>
    </xf>
    <xf numFmtId="10" fontId="2" fillId="0" borderId="0" xfId="0" applyNumberFormat="1" applyFont="1" applyAlignment="1">
      <alignment horizontal="left" vertical="center" wrapText="1"/>
    </xf>
    <xf numFmtId="10" fontId="0" fillId="0" borderId="4" xfId="2" applyNumberFormat="1" applyFont="1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 wrapText="1"/>
    </xf>
    <xf numFmtId="10" fontId="2" fillId="0" borderId="0" xfId="2" applyNumberFormat="1" applyFont="1" applyAlignment="1">
      <alignment horizontal="left" vertical="center" wrapText="1"/>
    </xf>
    <xf numFmtId="166" fontId="0" fillId="0" borderId="1" xfId="2" applyNumberFormat="1" applyFont="1" applyBorder="1" applyAlignment="1">
      <alignment horizontal="left" vertical="center" wrapText="1"/>
    </xf>
    <xf numFmtId="9" fontId="2" fillId="0" borderId="0" xfId="0" applyNumberFormat="1" applyFont="1" applyAlignment="1">
      <alignment horizontal="left" vertical="center" wrapText="1"/>
    </xf>
    <xf numFmtId="167" fontId="0" fillId="0" borderId="0" xfId="6" applyNumberFormat="1" applyFont="1" applyAlignment="1">
      <alignment horizontal="center" vertical="center" wrapText="1"/>
    </xf>
    <xf numFmtId="167" fontId="11" fillId="0" borderId="6" xfId="6" applyNumberFormat="1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0" fillId="0" borderId="1" xfId="6" applyNumberFormat="1" applyFont="1" applyBorder="1" applyAlignment="1">
      <alignment horizontal="center" vertical="center" wrapText="1"/>
    </xf>
    <xf numFmtId="167" fontId="2" fillId="2" borderId="1" xfId="6" applyNumberFormat="1" applyFont="1" applyFill="1" applyBorder="1" applyAlignment="1">
      <alignment horizontal="center" vertical="center" wrapText="1"/>
    </xf>
    <xf numFmtId="167" fontId="2" fillId="4" borderId="0" xfId="6" applyNumberFormat="1" applyFont="1" applyFill="1" applyAlignment="1">
      <alignment horizontal="center" vertical="center" wrapText="1"/>
    </xf>
    <xf numFmtId="167" fontId="14" fillId="4" borderId="0" xfId="6" applyNumberFormat="1" applyFont="1" applyFill="1" applyAlignment="1">
      <alignment horizontal="center" vertical="center" wrapText="1"/>
    </xf>
    <xf numFmtId="167" fontId="0" fillId="4" borderId="0" xfId="6" applyNumberFormat="1" applyFont="1" applyFill="1" applyAlignment="1">
      <alignment horizontal="center" vertical="center" wrapText="1"/>
    </xf>
    <xf numFmtId="167" fontId="0" fillId="0" borderId="4" xfId="6" applyNumberFormat="1" applyFont="1" applyBorder="1" applyAlignment="1">
      <alignment horizontal="center" vertical="center" wrapText="1"/>
    </xf>
    <xf numFmtId="167" fontId="7" fillId="4" borderId="1" xfId="6" applyNumberFormat="1" applyFont="1" applyFill="1" applyBorder="1" applyAlignment="1">
      <alignment horizontal="center" vertical="center" wrapText="1"/>
    </xf>
    <xf numFmtId="167" fontId="0" fillId="0" borderId="0" xfId="6" applyNumberFormat="1" applyFont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167" fontId="5" fillId="0" borderId="1" xfId="6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7" fontId="5" fillId="3" borderId="1" xfId="6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5" fillId="3" borderId="1" xfId="2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10" fontId="5" fillId="0" borderId="1" xfId="4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4" fontId="15" fillId="0" borderId="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9" fillId="4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7" fontId="0" fillId="0" borderId="1" xfId="6" applyNumberFormat="1" applyFont="1" applyBorder="1" applyAlignment="1">
      <alignment horizontal="center" vertical="center" wrapText="1"/>
    </xf>
    <xf numFmtId="167" fontId="1" fillId="0" borderId="1" xfId="6" applyNumberFormat="1" applyFont="1" applyBorder="1" applyAlignment="1">
      <alignment horizontal="center" vertical="center" wrapText="1"/>
    </xf>
    <xf numFmtId="42" fontId="0" fillId="0" borderId="1" xfId="7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0" borderId="0" xfId="0" applyFont="1"/>
    <xf numFmtId="0" fontId="2" fillId="7" borderId="4" xfId="0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 wrapText="1"/>
    </xf>
    <xf numFmtId="167" fontId="2" fillId="8" borderId="1" xfId="6" applyNumberFormat="1" applyFont="1" applyFill="1" applyBorder="1" applyAlignment="1">
      <alignment horizontal="center" vertical="center" wrapText="1"/>
    </xf>
    <xf numFmtId="167" fontId="2" fillId="8" borderId="2" xfId="6" applyNumberFormat="1" applyFont="1" applyFill="1" applyBorder="1" applyAlignment="1">
      <alignment horizontal="center" vertical="center" wrapText="1"/>
    </xf>
    <xf numFmtId="167" fontId="2" fillId="9" borderId="1" xfId="6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2" fillId="4" borderId="0" xfId="0" applyNumberFormat="1" applyFont="1" applyFill="1" applyAlignment="1">
      <alignment horizontal="center" vertical="center" wrapText="1"/>
    </xf>
    <xf numFmtId="167" fontId="2" fillId="5" borderId="1" xfId="6" applyNumberFormat="1" applyFont="1" applyFill="1" applyBorder="1" applyAlignment="1">
      <alignment horizontal="center" vertical="center" wrapText="1"/>
    </xf>
    <xf numFmtId="167" fontId="2" fillId="6" borderId="1" xfId="6" applyNumberFormat="1" applyFont="1" applyFill="1" applyBorder="1" applyAlignment="1">
      <alignment horizontal="center" vertical="center" wrapText="1"/>
    </xf>
    <xf numFmtId="167" fontId="2" fillId="6" borderId="2" xfId="6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67" fontId="2" fillId="10" borderId="1" xfId="6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>
      <alignment horizontal="center" vertical="center" wrapText="1"/>
    </xf>
    <xf numFmtId="10" fontId="2" fillId="6" borderId="1" xfId="0" applyNumberFormat="1" applyFont="1" applyFill="1" applyBorder="1" applyAlignment="1">
      <alignment horizontal="center" vertical="center" wrapText="1"/>
    </xf>
    <xf numFmtId="10" fontId="2" fillId="7" borderId="1" xfId="0" applyNumberFormat="1" applyFont="1" applyFill="1" applyBorder="1" applyAlignment="1">
      <alignment horizontal="center" vertical="center" wrapText="1"/>
    </xf>
    <xf numFmtId="10" fontId="2" fillId="8" borderId="1" xfId="0" applyNumberFormat="1" applyFont="1" applyFill="1" applyBorder="1" applyAlignment="1">
      <alignment horizontal="center" vertical="center" wrapText="1"/>
    </xf>
    <xf numFmtId="10" fontId="2" fillId="9" borderId="1" xfId="0" applyNumberFormat="1" applyFont="1" applyFill="1" applyBorder="1" applyAlignment="1">
      <alignment horizontal="center" vertical="center" wrapText="1"/>
    </xf>
    <xf numFmtId="10" fontId="2" fillId="10" borderId="1" xfId="0" applyNumberFormat="1" applyFont="1" applyFill="1" applyBorder="1" applyAlignment="1">
      <alignment horizontal="center" vertical="center" wrapText="1"/>
    </xf>
    <xf numFmtId="10" fontId="2" fillId="6" borderId="1" xfId="2" applyNumberFormat="1" applyFont="1" applyFill="1" applyBorder="1" applyAlignment="1">
      <alignment horizontal="center" vertical="center" wrapText="1"/>
    </xf>
    <xf numFmtId="10" fontId="2" fillId="14" borderId="1" xfId="0" applyNumberFormat="1" applyFont="1" applyFill="1" applyBorder="1" applyAlignment="1">
      <alignment horizontal="center" vertical="center" wrapText="1"/>
    </xf>
    <xf numFmtId="10" fontId="2" fillId="13" borderId="1" xfId="0" applyNumberFormat="1" applyFont="1" applyFill="1" applyBorder="1" applyAlignment="1">
      <alignment horizontal="center" vertical="center" wrapText="1"/>
    </xf>
    <xf numFmtId="10" fontId="2" fillId="12" borderId="1" xfId="0" applyNumberFormat="1" applyFont="1" applyFill="1" applyBorder="1" applyAlignment="1">
      <alignment horizontal="center" vertical="center" wrapText="1"/>
    </xf>
    <xf numFmtId="10" fontId="2" fillId="11" borderId="1" xfId="0" applyNumberFormat="1" applyFont="1" applyFill="1" applyBorder="1" applyAlignment="1">
      <alignment horizontal="center" vertical="center" wrapText="1"/>
    </xf>
    <xf numFmtId="167" fontId="21" fillId="2" borderId="1" xfId="6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0" fillId="0" borderId="1" xfId="6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2" xfId="6" applyNumberFormat="1" applyFont="1" applyBorder="1" applyAlignment="1">
      <alignment horizontal="center" vertical="center" wrapText="1"/>
    </xf>
    <xf numFmtId="167" fontId="0" fillId="0" borderId="3" xfId="6" applyNumberFormat="1" applyFont="1" applyBorder="1" applyAlignment="1">
      <alignment horizontal="center" vertical="center" wrapText="1"/>
    </xf>
    <xf numFmtId="167" fontId="0" fillId="0" borderId="4" xfId="6" applyNumberFormat="1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7" fontId="0" fillId="4" borderId="1" xfId="6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0" fontId="0" fillId="0" borderId="2" xfId="2" applyNumberFormat="1" applyFont="1" applyBorder="1" applyAlignment="1">
      <alignment horizontal="left" vertical="center" wrapText="1"/>
    </xf>
    <xf numFmtId="10" fontId="0" fillId="0" borderId="4" xfId="2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20" fillId="0" borderId="6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left" vertical="center"/>
    </xf>
  </cellXfs>
  <cellStyles count="8">
    <cellStyle name="Millares" xfId="1" builtinId="3"/>
    <cellStyle name="Millares 2" xfId="3" xr:uid="{00000000-0005-0000-0000-000001000000}"/>
    <cellStyle name="Moneda" xfId="6" builtinId="4"/>
    <cellStyle name="Moneda [0]" xfId="7" builtinId="7"/>
    <cellStyle name="Normal" xfId="0" builtinId="0"/>
    <cellStyle name="Porcentaje" xfId="2" builtinId="5"/>
    <cellStyle name="Porcentaje 2" xfId="4" xr:uid="{00000000-0005-0000-0000-000005000000}"/>
    <cellStyle name="Porcentual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58317</xdr:colOff>
      <xdr:row>0</xdr:row>
      <xdr:rowOff>58317</xdr:rowOff>
    </xdr:from>
    <xdr:to>
      <xdr:col>12</xdr:col>
      <xdr:colOff>1053315</xdr:colOff>
      <xdr:row>1</xdr:row>
      <xdr:rowOff>16875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id="{95C40166-F900-49C9-84A4-EC55A2B5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6" y="58317"/>
          <a:ext cx="10597753" cy="75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104775</xdr:rowOff>
    </xdr:from>
    <xdr:to>
      <xdr:col>9</xdr:col>
      <xdr:colOff>142874</xdr:colOff>
      <xdr:row>0</xdr:row>
      <xdr:rowOff>869295</xdr:rowOff>
    </xdr:to>
    <xdr:pic>
      <xdr:nvPicPr>
        <xdr:cNvPr id="4" name="Imagen 3" descr="logos para wordMesa de trabajo 1@4x-8">
          <a:extLst>
            <a:ext uri="{FF2B5EF4-FFF2-40B4-BE49-F238E27FC236}">
              <a16:creationId xmlns:a16="http://schemas.microsoft.com/office/drawing/2014/main" id="{816FD2FC-1232-48B9-9A52-9996C836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04775"/>
          <a:ext cx="9344025" cy="76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O170"/>
  <sheetViews>
    <sheetView showGridLines="0" tabSelected="1" zoomScale="78" zoomScaleNormal="78" workbookViewId="0">
      <selection activeCell="B3" sqref="B3:F3"/>
    </sheetView>
  </sheetViews>
  <sheetFormatPr baseColWidth="10" defaultRowHeight="18.75" x14ac:dyDescent="0.25"/>
  <cols>
    <col min="1" max="1" width="4.140625" style="44" customWidth="1"/>
    <col min="2" max="2" width="9.28515625" style="11" customWidth="1"/>
    <col min="3" max="3" width="12.85546875" style="19" customWidth="1"/>
    <col min="4" max="4" width="16.140625" style="44" customWidth="1"/>
    <col min="5" max="5" width="12.7109375" style="44" customWidth="1"/>
    <col min="6" max="6" width="19.85546875" style="46" customWidth="1"/>
    <col min="7" max="7" width="9.140625" style="44" customWidth="1"/>
    <col min="8" max="8" width="46.28515625" style="64" customWidth="1"/>
    <col min="9" max="9" width="16.140625" style="19" customWidth="1"/>
    <col min="10" max="10" width="13.28515625" style="19" customWidth="1"/>
    <col min="11" max="11" width="16.28515625" style="46" customWidth="1"/>
    <col min="12" max="12" width="9.5703125" style="46" customWidth="1"/>
    <col min="13" max="13" width="19.5703125" style="64" customWidth="1"/>
    <col min="14" max="14" width="18.140625" style="97" customWidth="1"/>
    <col min="15" max="15" width="14.7109375" style="44" bestFit="1" customWidth="1"/>
    <col min="16" max="16384" width="11.42578125" style="44"/>
  </cols>
  <sheetData>
    <row r="1" spans="2:15" ht="63" customHeight="1" x14ac:dyDescent="0.25"/>
    <row r="2" spans="2:15" ht="78.75" customHeight="1" x14ac:dyDescent="0.25">
      <c r="B2" s="190" t="s">
        <v>322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</row>
    <row r="3" spans="2:15" ht="27" customHeight="1" x14ac:dyDescent="0.25">
      <c r="B3" s="234" t="s">
        <v>321</v>
      </c>
      <c r="C3" s="234"/>
      <c r="D3" s="234"/>
      <c r="E3" s="234"/>
      <c r="F3" s="234"/>
      <c r="G3" s="30"/>
      <c r="H3" s="60"/>
      <c r="I3" s="58"/>
      <c r="J3" s="30"/>
      <c r="K3" s="73"/>
      <c r="L3" s="73"/>
      <c r="M3" s="66"/>
      <c r="N3" s="98"/>
    </row>
    <row r="4" spans="2:15" ht="75" x14ac:dyDescent="0.25">
      <c r="B4" s="33" t="s">
        <v>22</v>
      </c>
      <c r="C4" s="33" t="s">
        <v>6</v>
      </c>
      <c r="D4" s="33" t="s">
        <v>5</v>
      </c>
      <c r="E4" s="33" t="s">
        <v>90</v>
      </c>
      <c r="F4" s="33" t="s">
        <v>104</v>
      </c>
      <c r="G4" s="33" t="s">
        <v>4</v>
      </c>
      <c r="H4" s="33" t="s">
        <v>3</v>
      </c>
      <c r="I4" s="33" t="s">
        <v>91</v>
      </c>
      <c r="J4" s="33" t="s">
        <v>92</v>
      </c>
      <c r="K4" s="33" t="s">
        <v>1</v>
      </c>
      <c r="L4" s="33" t="s">
        <v>2</v>
      </c>
      <c r="M4" s="33" t="s">
        <v>130</v>
      </c>
      <c r="N4" s="99" t="s">
        <v>0</v>
      </c>
    </row>
    <row r="5" spans="2:15" ht="61.5" customHeight="1" x14ac:dyDescent="0.25">
      <c r="B5" s="192">
        <v>1</v>
      </c>
      <c r="C5" s="193" t="s">
        <v>114</v>
      </c>
      <c r="D5" s="191" t="s">
        <v>75</v>
      </c>
      <c r="E5" s="188" t="s">
        <v>99</v>
      </c>
      <c r="F5" s="188" t="s">
        <v>207</v>
      </c>
      <c r="G5" s="188" t="s">
        <v>129</v>
      </c>
      <c r="H5" s="61" t="s">
        <v>208</v>
      </c>
      <c r="I5" s="108">
        <v>43832</v>
      </c>
      <c r="J5" s="108">
        <v>44196</v>
      </c>
      <c r="K5" s="187"/>
      <c r="L5" s="20">
        <v>7.0000000000000007E-2</v>
      </c>
      <c r="M5" s="84" t="s">
        <v>269</v>
      </c>
      <c r="N5" s="127">
        <v>786250000</v>
      </c>
    </row>
    <row r="6" spans="2:15" ht="84.75" customHeight="1" x14ac:dyDescent="0.25">
      <c r="B6" s="192"/>
      <c r="C6" s="193"/>
      <c r="D6" s="191"/>
      <c r="E6" s="188"/>
      <c r="F6" s="188"/>
      <c r="G6" s="188"/>
      <c r="H6" s="61" t="s">
        <v>257</v>
      </c>
      <c r="I6" s="108">
        <v>43832</v>
      </c>
      <c r="J6" s="108">
        <v>44196</v>
      </c>
      <c r="K6" s="187"/>
      <c r="L6" s="20">
        <v>7.0000000000000007E-2</v>
      </c>
      <c r="M6" s="84" t="s">
        <v>319</v>
      </c>
      <c r="N6" s="129">
        <v>852300080</v>
      </c>
    </row>
    <row r="7" spans="2:15" x14ac:dyDescent="0.25">
      <c r="H7" s="189" t="s">
        <v>8</v>
      </c>
      <c r="I7" s="189"/>
      <c r="J7" s="189"/>
      <c r="K7" s="189"/>
      <c r="L7" s="76">
        <f>SUM(L5:L6)</f>
        <v>0.14000000000000001</v>
      </c>
      <c r="M7" s="85"/>
      <c r="N7" s="101">
        <f>SUM(N5:N6)</f>
        <v>1638550080</v>
      </c>
    </row>
    <row r="8" spans="2:15" x14ac:dyDescent="0.25">
      <c r="H8" s="62"/>
      <c r="I8" s="9"/>
      <c r="J8" s="9"/>
      <c r="K8" s="9"/>
      <c r="L8" s="77"/>
      <c r="M8" s="86"/>
      <c r="N8" s="102"/>
    </row>
    <row r="9" spans="2:15" ht="39.75" customHeight="1" x14ac:dyDescent="0.25">
      <c r="B9" s="192">
        <v>2</v>
      </c>
      <c r="C9" s="193" t="s">
        <v>114</v>
      </c>
      <c r="D9" s="191" t="s">
        <v>76</v>
      </c>
      <c r="E9" s="185" t="s">
        <v>105</v>
      </c>
      <c r="F9" s="188" t="s">
        <v>317</v>
      </c>
      <c r="G9" s="188" t="s">
        <v>121</v>
      </c>
      <c r="H9" s="61" t="s">
        <v>209</v>
      </c>
      <c r="I9" s="108">
        <v>43832</v>
      </c>
      <c r="J9" s="108">
        <v>44196</v>
      </c>
      <c r="K9" s="36"/>
      <c r="L9" s="20">
        <v>2.1000000000000001E-2</v>
      </c>
      <c r="M9" s="84" t="s">
        <v>211</v>
      </c>
      <c r="N9" s="128">
        <v>265453333</v>
      </c>
    </row>
    <row r="10" spans="2:15" ht="72" customHeight="1" x14ac:dyDescent="0.25">
      <c r="B10" s="192"/>
      <c r="C10" s="193"/>
      <c r="D10" s="191"/>
      <c r="E10" s="186"/>
      <c r="F10" s="188"/>
      <c r="G10" s="188"/>
      <c r="H10" s="61" t="s">
        <v>210</v>
      </c>
      <c r="I10" s="108">
        <v>43832</v>
      </c>
      <c r="J10" s="108">
        <v>44196</v>
      </c>
      <c r="K10" s="16"/>
      <c r="L10" s="20">
        <v>9.2999999999999992E-3</v>
      </c>
      <c r="M10" s="84" t="s">
        <v>258</v>
      </c>
      <c r="N10" s="109">
        <v>172038516</v>
      </c>
    </row>
    <row r="11" spans="2:15" x14ac:dyDescent="0.25">
      <c r="H11" s="189" t="s">
        <v>8</v>
      </c>
      <c r="I11" s="189"/>
      <c r="J11" s="189"/>
      <c r="K11" s="189"/>
      <c r="L11" s="18">
        <f>SUM(L9:L10)</f>
        <v>3.0300000000000001E-2</v>
      </c>
      <c r="M11" s="87"/>
      <c r="N11" s="101">
        <f>SUM(N9:N10)</f>
        <v>437491849</v>
      </c>
    </row>
    <row r="12" spans="2:15" s="28" customFormat="1" x14ac:dyDescent="0.25">
      <c r="B12" s="124"/>
      <c r="C12" s="29"/>
      <c r="F12" s="31"/>
      <c r="H12" s="63"/>
      <c r="I12" s="29"/>
      <c r="J12" s="29"/>
      <c r="K12" s="29"/>
      <c r="L12" s="78"/>
      <c r="M12" s="88"/>
      <c r="N12" s="103"/>
    </row>
    <row r="13" spans="2:15" ht="64.5" customHeight="1" x14ac:dyDescent="0.25">
      <c r="B13" s="192">
        <v>3</v>
      </c>
      <c r="C13" s="183" t="s">
        <v>114</v>
      </c>
      <c r="D13" s="184" t="s">
        <v>76</v>
      </c>
      <c r="E13" s="185" t="s">
        <v>105</v>
      </c>
      <c r="F13" s="187" t="s">
        <v>239</v>
      </c>
      <c r="G13" s="188" t="s">
        <v>121</v>
      </c>
      <c r="H13" s="61" t="s">
        <v>259</v>
      </c>
      <c r="I13" s="108">
        <v>43832</v>
      </c>
      <c r="J13" s="108">
        <v>44196</v>
      </c>
      <c r="K13" s="36"/>
      <c r="L13" s="20">
        <v>2.1000000000000001E-2</v>
      </c>
      <c r="M13" s="84" t="s">
        <v>294</v>
      </c>
      <c r="N13" s="128">
        <v>1433926355</v>
      </c>
      <c r="O13" s="47"/>
    </row>
    <row r="14" spans="2:15" ht="54.75" customHeight="1" x14ac:dyDescent="0.25">
      <c r="B14" s="192"/>
      <c r="C14" s="183"/>
      <c r="D14" s="184"/>
      <c r="E14" s="186"/>
      <c r="F14" s="187"/>
      <c r="G14" s="188"/>
      <c r="H14" s="61" t="s">
        <v>240</v>
      </c>
      <c r="I14" s="108">
        <v>43832</v>
      </c>
      <c r="J14" s="108">
        <v>44196</v>
      </c>
      <c r="K14" s="16"/>
      <c r="L14" s="20">
        <v>9.2999999999999992E-3</v>
      </c>
      <c r="M14" s="84" t="s">
        <v>241</v>
      </c>
      <c r="N14" s="109">
        <v>427104683</v>
      </c>
      <c r="O14" s="47"/>
    </row>
    <row r="15" spans="2:15" x14ac:dyDescent="0.25">
      <c r="H15" s="189" t="s">
        <v>8</v>
      </c>
      <c r="I15" s="189"/>
      <c r="J15" s="189"/>
      <c r="K15" s="189"/>
      <c r="L15" s="18">
        <f>SUM(L13:L14)</f>
        <v>3.0300000000000001E-2</v>
      </c>
      <c r="M15" s="87"/>
      <c r="N15" s="101">
        <f>SUM(N13:N14)</f>
        <v>1861031038</v>
      </c>
    </row>
    <row r="16" spans="2:15" x14ac:dyDescent="0.25">
      <c r="H16" s="62"/>
      <c r="I16" s="9"/>
      <c r="J16" s="9"/>
      <c r="K16" s="9"/>
      <c r="L16" s="77"/>
      <c r="M16" s="86"/>
      <c r="N16" s="102"/>
    </row>
    <row r="18" spans="2:14" ht="98.25" customHeight="1" x14ac:dyDescent="0.25">
      <c r="B18" s="42">
        <v>4</v>
      </c>
      <c r="C18" s="32" t="s">
        <v>114</v>
      </c>
      <c r="D18" s="48" t="s">
        <v>76</v>
      </c>
      <c r="E18" s="49" t="s">
        <v>99</v>
      </c>
      <c r="F18" s="50" t="s">
        <v>23</v>
      </c>
      <c r="G18" s="45" t="s">
        <v>203</v>
      </c>
      <c r="H18" s="61" t="s">
        <v>212</v>
      </c>
      <c r="I18" s="108">
        <v>43832</v>
      </c>
      <c r="J18" s="108">
        <v>44042</v>
      </c>
      <c r="K18" s="37" t="s">
        <v>58</v>
      </c>
      <c r="L18" s="20">
        <v>4.6699999999999998E-2</v>
      </c>
      <c r="M18" s="84" t="s">
        <v>213</v>
      </c>
      <c r="N18" s="100" t="s">
        <v>7</v>
      </c>
    </row>
    <row r="19" spans="2:14" x14ac:dyDescent="0.25">
      <c r="D19" s="46"/>
      <c r="H19" s="189" t="s">
        <v>8</v>
      </c>
      <c r="I19" s="189"/>
      <c r="J19" s="189"/>
      <c r="K19" s="189"/>
      <c r="L19" s="18">
        <f>SUM(L18)</f>
        <v>4.6699999999999998E-2</v>
      </c>
      <c r="M19" s="89"/>
      <c r="N19" s="97" t="s">
        <v>9</v>
      </c>
    </row>
    <row r="20" spans="2:14" x14ac:dyDescent="0.25">
      <c r="D20" s="46"/>
    </row>
    <row r="21" spans="2:14" ht="90" customHeight="1" x14ac:dyDescent="0.25">
      <c r="B21" s="35">
        <v>5</v>
      </c>
      <c r="C21" s="32" t="s">
        <v>114</v>
      </c>
      <c r="D21" s="51" t="s">
        <v>76</v>
      </c>
      <c r="E21" s="49" t="s">
        <v>99</v>
      </c>
      <c r="F21" s="50" t="s">
        <v>42</v>
      </c>
      <c r="G21" s="45" t="s">
        <v>203</v>
      </c>
      <c r="H21" s="61" t="s">
        <v>59</v>
      </c>
      <c r="I21" s="108">
        <v>43889</v>
      </c>
      <c r="J21" s="108">
        <v>43950</v>
      </c>
      <c r="K21" s="37" t="s">
        <v>58</v>
      </c>
      <c r="L21" s="20">
        <v>1.17E-2</v>
      </c>
      <c r="M21" s="84" t="s">
        <v>213</v>
      </c>
      <c r="N21" s="100" t="s">
        <v>7</v>
      </c>
    </row>
    <row r="22" spans="2:14" x14ac:dyDescent="0.25">
      <c r="D22" s="46"/>
      <c r="H22" s="189" t="s">
        <v>8</v>
      </c>
      <c r="I22" s="189"/>
      <c r="J22" s="189"/>
      <c r="K22" s="189"/>
      <c r="L22" s="18">
        <f>SUM(L21)</f>
        <v>1.17E-2</v>
      </c>
      <c r="M22" s="89"/>
      <c r="N22" s="97" t="s">
        <v>9</v>
      </c>
    </row>
    <row r="23" spans="2:14" x14ac:dyDescent="0.25">
      <c r="D23" s="46"/>
    </row>
    <row r="24" spans="2:14" ht="60" x14ac:dyDescent="0.25">
      <c r="B24" s="35">
        <v>6</v>
      </c>
      <c r="C24" s="32" t="s">
        <v>114</v>
      </c>
      <c r="D24" s="48" t="s">
        <v>76</v>
      </c>
      <c r="E24" s="49" t="s">
        <v>99</v>
      </c>
      <c r="F24" s="50" t="s">
        <v>24</v>
      </c>
      <c r="G24" s="45" t="s">
        <v>203</v>
      </c>
      <c r="H24" s="61" t="s">
        <v>63</v>
      </c>
      <c r="I24" s="108">
        <v>43891</v>
      </c>
      <c r="J24" s="108">
        <v>44104</v>
      </c>
      <c r="K24" s="37" t="s">
        <v>64</v>
      </c>
      <c r="L24" s="20">
        <v>1.8700000000000001E-2</v>
      </c>
      <c r="M24" s="84" t="s">
        <v>216</v>
      </c>
      <c r="N24" s="100" t="s">
        <v>7</v>
      </c>
    </row>
    <row r="25" spans="2:14" x14ac:dyDescent="0.25">
      <c r="D25" s="46"/>
      <c r="H25" s="189" t="s">
        <v>8</v>
      </c>
      <c r="I25" s="189"/>
      <c r="J25" s="189"/>
      <c r="K25" s="189"/>
      <c r="L25" s="18">
        <f>SUM(L24)</f>
        <v>1.8700000000000001E-2</v>
      </c>
      <c r="M25" s="89"/>
      <c r="N25" s="97" t="s">
        <v>9</v>
      </c>
    </row>
    <row r="26" spans="2:14" x14ac:dyDescent="0.25">
      <c r="D26" s="46"/>
    </row>
    <row r="27" spans="2:14" ht="90" x14ac:dyDescent="0.25">
      <c r="B27" s="35">
        <v>7</v>
      </c>
      <c r="C27" s="34" t="s">
        <v>114</v>
      </c>
      <c r="D27" s="48" t="s">
        <v>76</v>
      </c>
      <c r="E27" s="45" t="s">
        <v>99</v>
      </c>
      <c r="F27" s="50" t="s">
        <v>25</v>
      </c>
      <c r="G27" s="45" t="s">
        <v>204</v>
      </c>
      <c r="H27" s="61" t="s">
        <v>60</v>
      </c>
      <c r="I27" s="108">
        <v>43976</v>
      </c>
      <c r="J27" s="108">
        <v>44104</v>
      </c>
      <c r="K27" s="37" t="s">
        <v>58</v>
      </c>
      <c r="L27" s="20">
        <v>2.3300000000000001E-2</v>
      </c>
      <c r="M27" s="84" t="s">
        <v>214</v>
      </c>
      <c r="N27" s="100" t="s">
        <v>7</v>
      </c>
    </row>
    <row r="28" spans="2:14" x14ac:dyDescent="0.25">
      <c r="D28" s="46"/>
      <c r="H28" s="189" t="s">
        <v>8</v>
      </c>
      <c r="I28" s="189"/>
      <c r="J28" s="189"/>
      <c r="K28" s="189"/>
      <c r="L28" s="18">
        <f>SUM(L27)</f>
        <v>2.3300000000000001E-2</v>
      </c>
      <c r="M28" s="89"/>
      <c r="N28" s="97" t="s">
        <v>9</v>
      </c>
    </row>
    <row r="29" spans="2:14" x14ac:dyDescent="0.25">
      <c r="D29" s="46"/>
    </row>
    <row r="30" spans="2:14" ht="58.5" customHeight="1" x14ac:dyDescent="0.25">
      <c r="B30" s="35">
        <v>8</v>
      </c>
      <c r="C30" s="32" t="s">
        <v>114</v>
      </c>
      <c r="D30" s="48" t="s">
        <v>76</v>
      </c>
      <c r="E30" s="49" t="s">
        <v>99</v>
      </c>
      <c r="F30" s="50" t="s">
        <v>135</v>
      </c>
      <c r="G30" s="45" t="s">
        <v>203</v>
      </c>
      <c r="H30" s="61" t="s">
        <v>136</v>
      </c>
      <c r="I30" s="108">
        <v>43877</v>
      </c>
      <c r="J30" s="108">
        <v>44074</v>
      </c>
      <c r="K30" s="37" t="s">
        <v>65</v>
      </c>
      <c r="L30" s="20">
        <v>7.0000000000000001E-3</v>
      </c>
      <c r="M30" s="84" t="s">
        <v>137</v>
      </c>
      <c r="N30" s="100" t="s">
        <v>7</v>
      </c>
    </row>
    <row r="31" spans="2:14" x14ac:dyDescent="0.25">
      <c r="D31" s="46"/>
      <c r="H31" s="189" t="s">
        <v>8</v>
      </c>
      <c r="I31" s="189"/>
      <c r="J31" s="189"/>
      <c r="K31" s="189"/>
      <c r="L31" s="18">
        <f>SUM(L30)</f>
        <v>7.0000000000000001E-3</v>
      </c>
      <c r="M31" s="89"/>
      <c r="N31" s="97" t="s">
        <v>9</v>
      </c>
    </row>
    <row r="32" spans="2:14" x14ac:dyDescent="0.25">
      <c r="D32" s="46"/>
    </row>
    <row r="33" spans="2:14" ht="90" x14ac:dyDescent="0.25">
      <c r="B33" s="35">
        <v>9</v>
      </c>
      <c r="C33" s="32" t="s">
        <v>114</v>
      </c>
      <c r="D33" s="48" t="s">
        <v>76</v>
      </c>
      <c r="E33" s="49" t="s">
        <v>99</v>
      </c>
      <c r="F33" s="50" t="s">
        <v>26</v>
      </c>
      <c r="G33" s="45" t="s">
        <v>203</v>
      </c>
      <c r="H33" s="61" t="s">
        <v>61</v>
      </c>
      <c r="I33" s="108">
        <v>43845</v>
      </c>
      <c r="J33" s="108">
        <v>44074</v>
      </c>
      <c r="K33" s="37" t="s">
        <v>62</v>
      </c>
      <c r="L33" s="20">
        <v>1.4E-2</v>
      </c>
      <c r="M33" s="84" t="s">
        <v>215</v>
      </c>
      <c r="N33" s="100" t="s">
        <v>7</v>
      </c>
    </row>
    <row r="34" spans="2:14" x14ac:dyDescent="0.25">
      <c r="H34" s="189" t="s">
        <v>8</v>
      </c>
      <c r="I34" s="189"/>
      <c r="J34" s="189"/>
      <c r="K34" s="189"/>
      <c r="L34" s="18">
        <f>SUM(L33)</f>
        <v>1.4E-2</v>
      </c>
      <c r="M34" s="89"/>
      <c r="N34" s="97" t="s">
        <v>9</v>
      </c>
    </row>
    <row r="35" spans="2:14" s="52" customFormat="1" x14ac:dyDescent="0.25">
      <c r="B35" s="11"/>
      <c r="C35" s="9"/>
      <c r="F35" s="46"/>
      <c r="H35" s="62"/>
      <c r="I35" s="9"/>
      <c r="J35" s="9"/>
      <c r="K35" s="9"/>
      <c r="L35" s="79"/>
      <c r="M35" s="90">
        <f>L34+L31+L28+L25+L22+L19+L15+L11</f>
        <v>0.182</v>
      </c>
      <c r="N35" s="104"/>
    </row>
    <row r="36" spans="2:14" s="52" customFormat="1" ht="30" x14ac:dyDescent="0.25">
      <c r="B36" s="196"/>
      <c r="C36" s="214" t="s">
        <v>114</v>
      </c>
      <c r="D36" s="185" t="s">
        <v>77</v>
      </c>
      <c r="E36" s="53"/>
      <c r="F36" s="185" t="s">
        <v>113</v>
      </c>
      <c r="G36" s="185" t="s">
        <v>28</v>
      </c>
      <c r="H36" s="110" t="s">
        <v>219</v>
      </c>
      <c r="I36" s="108">
        <v>43832</v>
      </c>
      <c r="J36" s="108">
        <v>44196</v>
      </c>
      <c r="K36" s="185"/>
      <c r="L36" s="20">
        <v>0.04</v>
      </c>
      <c r="M36" s="111" t="s">
        <v>220</v>
      </c>
      <c r="N36" s="200" t="s">
        <v>7</v>
      </c>
    </row>
    <row r="37" spans="2:14" s="52" customFormat="1" ht="30" x14ac:dyDescent="0.25">
      <c r="B37" s="197"/>
      <c r="C37" s="215"/>
      <c r="D37" s="199"/>
      <c r="E37" s="54"/>
      <c r="F37" s="199"/>
      <c r="G37" s="199"/>
      <c r="H37" s="61" t="s">
        <v>29</v>
      </c>
      <c r="I37" s="108">
        <v>43832</v>
      </c>
      <c r="J37" s="108">
        <v>44196</v>
      </c>
      <c r="K37" s="199"/>
      <c r="L37" s="20">
        <v>0.04</v>
      </c>
      <c r="M37" s="111" t="s">
        <v>303</v>
      </c>
      <c r="N37" s="201"/>
    </row>
    <row r="38" spans="2:14" s="52" customFormat="1" ht="90.75" customHeight="1" x14ac:dyDescent="0.25">
      <c r="B38" s="198"/>
      <c r="C38" s="216"/>
      <c r="D38" s="186"/>
      <c r="E38" s="55" t="s">
        <v>99</v>
      </c>
      <c r="F38" s="186"/>
      <c r="G38" s="186"/>
      <c r="H38" s="61" t="s">
        <v>195</v>
      </c>
      <c r="I38" s="108">
        <v>43832</v>
      </c>
      <c r="J38" s="108">
        <v>44196</v>
      </c>
      <c r="K38" s="199"/>
      <c r="L38" s="20">
        <v>0.02</v>
      </c>
      <c r="M38" s="111" t="s">
        <v>309</v>
      </c>
      <c r="N38" s="202"/>
    </row>
    <row r="39" spans="2:14" s="52" customFormat="1" x14ac:dyDescent="0.25">
      <c r="B39" s="11"/>
      <c r="C39" s="19"/>
      <c r="D39" s="44"/>
      <c r="E39" s="44"/>
      <c r="F39" s="46"/>
      <c r="G39" s="44"/>
      <c r="H39" s="189" t="s">
        <v>8</v>
      </c>
      <c r="I39" s="189"/>
      <c r="J39" s="189"/>
      <c r="K39" s="189"/>
      <c r="L39" s="18">
        <f>SUM(L36:L38)</f>
        <v>0.1</v>
      </c>
      <c r="M39" s="89"/>
      <c r="N39" s="97"/>
    </row>
    <row r="40" spans="2:14" s="52" customFormat="1" x14ac:dyDescent="0.25">
      <c r="B40" s="11"/>
      <c r="C40" s="19"/>
      <c r="D40" s="44"/>
      <c r="E40" s="44"/>
      <c r="F40" s="46"/>
      <c r="G40" s="44"/>
      <c r="H40" s="65"/>
      <c r="I40" s="19"/>
      <c r="J40" s="19"/>
      <c r="K40" s="19"/>
      <c r="L40" s="80"/>
      <c r="M40" s="91"/>
      <c r="N40" s="97"/>
    </row>
    <row r="41" spans="2:14" ht="60" x14ac:dyDescent="0.25">
      <c r="B41" s="192">
        <v>11</v>
      </c>
      <c r="C41" s="193" t="s">
        <v>114</v>
      </c>
      <c r="D41" s="191" t="s">
        <v>77</v>
      </c>
      <c r="E41" s="203" t="s">
        <v>99</v>
      </c>
      <c r="F41" s="188" t="s">
        <v>141</v>
      </c>
      <c r="G41" s="188" t="s">
        <v>17</v>
      </c>
      <c r="H41" s="17" t="s">
        <v>142</v>
      </c>
      <c r="I41" s="69">
        <v>43845</v>
      </c>
      <c r="J41" s="69">
        <v>44196</v>
      </c>
      <c r="K41" s="6"/>
      <c r="L41" s="20">
        <v>4.0000000000000001E-3</v>
      </c>
      <c r="M41" s="84" t="s">
        <v>145</v>
      </c>
      <c r="N41" s="100">
        <v>106260000</v>
      </c>
    </row>
    <row r="42" spans="2:14" ht="45" x14ac:dyDescent="0.25">
      <c r="B42" s="192"/>
      <c r="C42" s="193"/>
      <c r="D42" s="191"/>
      <c r="E42" s="204"/>
      <c r="F42" s="188"/>
      <c r="G42" s="188"/>
      <c r="H42" s="17" t="s">
        <v>143</v>
      </c>
      <c r="I42" s="69">
        <v>43845</v>
      </c>
      <c r="J42" s="69">
        <v>44196</v>
      </c>
      <c r="K42" s="6"/>
      <c r="L42" s="20">
        <v>1.6E-2</v>
      </c>
      <c r="M42" s="84" t="s">
        <v>146</v>
      </c>
      <c r="N42" s="100">
        <v>356914762</v>
      </c>
    </row>
    <row r="43" spans="2:14" ht="60" x14ac:dyDescent="0.25">
      <c r="B43" s="192"/>
      <c r="C43" s="193"/>
      <c r="D43" s="191"/>
      <c r="E43" s="205"/>
      <c r="F43" s="188"/>
      <c r="G43" s="188"/>
      <c r="H43" s="17" t="s">
        <v>144</v>
      </c>
      <c r="I43" s="69">
        <v>43845</v>
      </c>
      <c r="J43" s="69">
        <v>44196</v>
      </c>
      <c r="K43" s="6"/>
      <c r="L43" s="20">
        <v>0.02</v>
      </c>
      <c r="M43" s="92" t="s">
        <v>147</v>
      </c>
      <c r="N43" s="105">
        <v>585932738</v>
      </c>
    </row>
    <row r="44" spans="2:14" x14ac:dyDescent="0.25">
      <c r="H44" s="189" t="s">
        <v>8</v>
      </c>
      <c r="I44" s="189"/>
      <c r="J44" s="189"/>
      <c r="K44" s="189"/>
      <c r="L44" s="18">
        <f>SUM(L41:L43)</f>
        <v>0.04</v>
      </c>
      <c r="M44" s="87"/>
      <c r="N44" s="101">
        <f>SUM(N41:N43)</f>
        <v>1049107500</v>
      </c>
    </row>
    <row r="45" spans="2:14" s="52" customFormat="1" x14ac:dyDescent="0.25">
      <c r="B45" s="11"/>
      <c r="C45" s="19"/>
      <c r="D45" s="44"/>
      <c r="E45" s="44"/>
      <c r="F45" s="46"/>
      <c r="G45" s="44"/>
      <c r="H45" s="65"/>
      <c r="I45" s="19"/>
      <c r="J45" s="19"/>
      <c r="K45" s="19"/>
      <c r="L45" s="80"/>
      <c r="M45" s="91"/>
      <c r="N45" s="97"/>
    </row>
    <row r="47" spans="2:14" ht="57.75" customHeight="1" x14ac:dyDescent="0.25">
      <c r="B47" s="192">
        <v>12</v>
      </c>
      <c r="C47" s="193" t="s">
        <v>114</v>
      </c>
      <c r="D47" s="191" t="s">
        <v>78</v>
      </c>
      <c r="E47" s="203" t="s">
        <v>99</v>
      </c>
      <c r="F47" s="188" t="s">
        <v>235</v>
      </c>
      <c r="G47" s="188" t="s">
        <v>127</v>
      </c>
      <c r="H47" s="7" t="s">
        <v>232</v>
      </c>
      <c r="I47" s="108">
        <v>43832</v>
      </c>
      <c r="J47" s="108">
        <v>44196</v>
      </c>
      <c r="K47" s="206" t="s">
        <v>106</v>
      </c>
      <c r="L47" s="20">
        <v>2.3400000000000001E-2</v>
      </c>
      <c r="M47" s="222" t="s">
        <v>156</v>
      </c>
      <c r="N47" s="112">
        <v>605000000</v>
      </c>
    </row>
    <row r="48" spans="2:14" ht="15" x14ac:dyDescent="0.25">
      <c r="B48" s="192"/>
      <c r="C48" s="193"/>
      <c r="D48" s="191"/>
      <c r="E48" s="204"/>
      <c r="F48" s="188"/>
      <c r="G48" s="188"/>
      <c r="H48" s="7" t="s">
        <v>233</v>
      </c>
      <c r="I48" s="108">
        <v>44119</v>
      </c>
      <c r="J48" s="108">
        <v>44180</v>
      </c>
      <c r="K48" s="207"/>
      <c r="L48" s="20">
        <v>1.5E-3</v>
      </c>
      <c r="M48" s="223"/>
      <c r="N48" s="112">
        <v>48000000</v>
      </c>
    </row>
    <row r="49" spans="2:14" ht="66" customHeight="1" x14ac:dyDescent="0.25">
      <c r="B49" s="192"/>
      <c r="C49" s="193"/>
      <c r="D49" s="191"/>
      <c r="E49" s="205"/>
      <c r="F49" s="188"/>
      <c r="G49" s="188"/>
      <c r="H49" s="7" t="s">
        <v>234</v>
      </c>
      <c r="I49" s="108">
        <v>43876</v>
      </c>
      <c r="J49" s="108">
        <v>44180</v>
      </c>
      <c r="K49" s="113" t="s">
        <v>34</v>
      </c>
      <c r="L49" s="20">
        <v>5.1000000000000004E-3</v>
      </c>
      <c r="M49" s="92"/>
      <c r="N49" s="112">
        <v>185000000</v>
      </c>
    </row>
    <row r="50" spans="2:14" x14ac:dyDescent="0.25">
      <c r="H50" s="189" t="s">
        <v>8</v>
      </c>
      <c r="I50" s="189"/>
      <c r="J50" s="189"/>
      <c r="K50" s="189"/>
      <c r="L50" s="18">
        <f>SUM(L47:L49)</f>
        <v>3.0000000000000002E-2</v>
      </c>
      <c r="M50" s="87"/>
      <c r="N50" s="101">
        <f>SUM(N47:N49)</f>
        <v>838000000</v>
      </c>
    </row>
    <row r="52" spans="2:14" ht="120" x14ac:dyDescent="0.25">
      <c r="B52" s="192">
        <v>13</v>
      </c>
      <c r="C52" s="193" t="s">
        <v>114</v>
      </c>
      <c r="D52" s="191" t="s">
        <v>78</v>
      </c>
      <c r="E52" s="203" t="s">
        <v>99</v>
      </c>
      <c r="F52" s="188" t="s">
        <v>96</v>
      </c>
      <c r="G52" s="188" t="s">
        <v>122</v>
      </c>
      <c r="H52" s="7" t="s">
        <v>315</v>
      </c>
      <c r="I52" s="108">
        <v>43832</v>
      </c>
      <c r="J52" s="108">
        <v>44196</v>
      </c>
      <c r="K52" s="3" t="s">
        <v>254</v>
      </c>
      <c r="L52" s="20">
        <v>1.1999999999999999E-3</v>
      </c>
      <c r="M52" s="17" t="s">
        <v>298</v>
      </c>
      <c r="N52" s="200" t="s">
        <v>7</v>
      </c>
    </row>
    <row r="53" spans="2:14" ht="120" x14ac:dyDescent="0.25">
      <c r="B53" s="192"/>
      <c r="C53" s="193"/>
      <c r="D53" s="191"/>
      <c r="E53" s="204"/>
      <c r="F53" s="188"/>
      <c r="G53" s="188"/>
      <c r="H53" s="7" t="s">
        <v>295</v>
      </c>
      <c r="I53" s="108">
        <v>43832</v>
      </c>
      <c r="J53" s="108">
        <v>44196</v>
      </c>
      <c r="K53" s="6"/>
      <c r="L53" s="20">
        <v>1.1999999999999999E-3</v>
      </c>
      <c r="M53" s="17" t="s">
        <v>299</v>
      </c>
      <c r="N53" s="201"/>
    </row>
    <row r="54" spans="2:14" ht="60" x14ac:dyDescent="0.25">
      <c r="B54" s="192"/>
      <c r="C54" s="193"/>
      <c r="D54" s="191"/>
      <c r="E54" s="204"/>
      <c r="F54" s="188"/>
      <c r="G54" s="188"/>
      <c r="H54" s="7" t="s">
        <v>296</v>
      </c>
      <c r="I54" s="108">
        <v>43832</v>
      </c>
      <c r="J54" s="108">
        <v>44196</v>
      </c>
      <c r="K54" s="6"/>
      <c r="L54" s="20">
        <v>8.9999999999999998E-4</v>
      </c>
      <c r="M54" s="17" t="s">
        <v>148</v>
      </c>
      <c r="N54" s="201"/>
    </row>
    <row r="55" spans="2:14" ht="60" x14ac:dyDescent="0.25">
      <c r="B55" s="192"/>
      <c r="C55" s="193"/>
      <c r="D55" s="191"/>
      <c r="E55" s="204"/>
      <c r="F55" s="188"/>
      <c r="G55" s="188"/>
      <c r="H55" s="7" t="s">
        <v>314</v>
      </c>
      <c r="I55" s="108">
        <v>44119</v>
      </c>
      <c r="J55" s="108">
        <v>44196</v>
      </c>
      <c r="K55" s="6"/>
      <c r="L55" s="20">
        <v>2.5000000000000001E-4</v>
      </c>
      <c r="M55" s="17" t="s">
        <v>264</v>
      </c>
      <c r="N55" s="201"/>
    </row>
    <row r="56" spans="2:14" ht="45" x14ac:dyDescent="0.25">
      <c r="B56" s="192"/>
      <c r="C56" s="193"/>
      <c r="D56" s="191"/>
      <c r="E56" s="205"/>
      <c r="F56" s="188"/>
      <c r="G56" s="188"/>
      <c r="H56" s="7" t="s">
        <v>297</v>
      </c>
      <c r="I56" s="108">
        <v>43891</v>
      </c>
      <c r="J56" s="108">
        <v>44196</v>
      </c>
      <c r="K56" s="6"/>
      <c r="L56" s="20">
        <v>2.5000000000000001E-4</v>
      </c>
      <c r="M56" s="17" t="s">
        <v>236</v>
      </c>
      <c r="N56" s="202"/>
    </row>
    <row r="57" spans="2:14" x14ac:dyDescent="0.25">
      <c r="H57" s="189" t="s">
        <v>8</v>
      </c>
      <c r="I57" s="189"/>
      <c r="J57" s="189"/>
      <c r="K57" s="189"/>
      <c r="L57" s="18">
        <f>SUM(L52:L56)</f>
        <v>3.8000000000000004E-3</v>
      </c>
      <c r="M57" s="89"/>
      <c r="N57" s="97" t="s">
        <v>9</v>
      </c>
    </row>
    <row r="59" spans="2:14" ht="150" x14ac:dyDescent="0.25">
      <c r="B59" s="35">
        <v>14</v>
      </c>
      <c r="C59" s="34" t="s">
        <v>114</v>
      </c>
      <c r="D59" s="48" t="s">
        <v>115</v>
      </c>
      <c r="E59" s="45" t="s">
        <v>99</v>
      </c>
      <c r="F59" s="50" t="s">
        <v>237</v>
      </c>
      <c r="G59" s="45" t="s">
        <v>123</v>
      </c>
      <c r="H59" s="61" t="s">
        <v>51</v>
      </c>
      <c r="I59" s="108">
        <v>43832</v>
      </c>
      <c r="J59" s="108">
        <v>44196</v>
      </c>
      <c r="K59" s="50" t="s">
        <v>40</v>
      </c>
      <c r="L59" s="20">
        <f>(30%/8)*80%</f>
        <v>0.03</v>
      </c>
      <c r="M59" s="84" t="s">
        <v>270</v>
      </c>
      <c r="N59" s="100">
        <v>1277906841</v>
      </c>
    </row>
    <row r="60" spans="2:14" x14ac:dyDescent="0.25">
      <c r="H60" s="189" t="s">
        <v>8</v>
      </c>
      <c r="I60" s="189"/>
      <c r="J60" s="189"/>
      <c r="K60" s="189"/>
      <c r="L60" s="18">
        <f>SUM(L58:L59)</f>
        <v>0.03</v>
      </c>
      <c r="M60" s="87"/>
      <c r="N60" s="101">
        <f>SUM(N59)</f>
        <v>1277906841</v>
      </c>
    </row>
    <row r="62" spans="2:14" ht="39.75" customHeight="1" x14ac:dyDescent="0.25">
      <c r="B62" s="192">
        <v>15</v>
      </c>
      <c r="C62" s="193" t="s">
        <v>114</v>
      </c>
      <c r="D62" s="191" t="s">
        <v>79</v>
      </c>
      <c r="E62" s="185" t="s">
        <v>99</v>
      </c>
      <c r="F62" s="188" t="s">
        <v>262</v>
      </c>
      <c r="G62" s="188" t="s">
        <v>125</v>
      </c>
      <c r="H62" s="38" t="s">
        <v>271</v>
      </c>
      <c r="I62" s="108">
        <v>43832</v>
      </c>
      <c r="J62" s="108">
        <v>44196</v>
      </c>
      <c r="K62" s="210" t="s">
        <v>19</v>
      </c>
      <c r="L62" s="81">
        <v>0</v>
      </c>
      <c r="M62" s="219" t="s">
        <v>280</v>
      </c>
      <c r="N62" s="106">
        <v>0</v>
      </c>
    </row>
    <row r="63" spans="2:14" ht="45" x14ac:dyDescent="0.25">
      <c r="B63" s="192"/>
      <c r="C63" s="193"/>
      <c r="D63" s="191"/>
      <c r="E63" s="199"/>
      <c r="F63" s="188"/>
      <c r="G63" s="188"/>
      <c r="H63" s="38" t="s">
        <v>272</v>
      </c>
      <c r="I63" s="108">
        <v>43832</v>
      </c>
      <c r="J63" s="108">
        <v>44196</v>
      </c>
      <c r="K63" s="211"/>
      <c r="L63" s="81">
        <v>0</v>
      </c>
      <c r="M63" s="220"/>
      <c r="N63" s="106">
        <v>0</v>
      </c>
    </row>
    <row r="64" spans="2:14" ht="39" customHeight="1" x14ac:dyDescent="0.25">
      <c r="B64" s="192"/>
      <c r="C64" s="193"/>
      <c r="D64" s="191"/>
      <c r="E64" s="199"/>
      <c r="F64" s="188"/>
      <c r="G64" s="188"/>
      <c r="H64" s="38" t="s">
        <v>273</v>
      </c>
      <c r="I64" s="108">
        <v>43832</v>
      </c>
      <c r="J64" s="108">
        <v>44196</v>
      </c>
      <c r="K64" s="211"/>
      <c r="L64" s="81">
        <v>5.9999999999999995E-4</v>
      </c>
      <c r="M64" s="220"/>
      <c r="N64" s="106">
        <v>50000000</v>
      </c>
    </row>
    <row r="65" spans="2:14" ht="45" customHeight="1" x14ac:dyDescent="0.25">
      <c r="B65" s="192"/>
      <c r="C65" s="193"/>
      <c r="D65" s="191"/>
      <c r="E65" s="199"/>
      <c r="F65" s="188"/>
      <c r="G65" s="188"/>
      <c r="H65" s="38" t="s">
        <v>274</v>
      </c>
      <c r="I65" s="108">
        <v>43832</v>
      </c>
      <c r="J65" s="108">
        <v>44196</v>
      </c>
      <c r="K65" s="211"/>
      <c r="L65" s="81">
        <v>0</v>
      </c>
      <c r="M65" s="220"/>
      <c r="N65" s="106">
        <v>0</v>
      </c>
    </row>
    <row r="66" spans="2:14" ht="38.25" customHeight="1" x14ac:dyDescent="0.25">
      <c r="B66" s="192"/>
      <c r="C66" s="193"/>
      <c r="D66" s="191"/>
      <c r="E66" s="199"/>
      <c r="F66" s="188"/>
      <c r="G66" s="188"/>
      <c r="H66" s="38" t="s">
        <v>275</v>
      </c>
      <c r="I66" s="108">
        <v>43832</v>
      </c>
      <c r="J66" s="108">
        <v>44196</v>
      </c>
      <c r="K66" s="211"/>
      <c r="L66" s="81">
        <v>1E-4</v>
      </c>
      <c r="M66" s="220"/>
      <c r="N66" s="106">
        <v>5000000</v>
      </c>
    </row>
    <row r="67" spans="2:14" ht="36" customHeight="1" x14ac:dyDescent="0.25">
      <c r="B67" s="192"/>
      <c r="C67" s="193"/>
      <c r="D67" s="191"/>
      <c r="E67" s="199"/>
      <c r="F67" s="188"/>
      <c r="G67" s="188"/>
      <c r="H67" s="38" t="s">
        <v>276</v>
      </c>
      <c r="I67" s="108">
        <v>43832</v>
      </c>
      <c r="J67" s="108">
        <v>44196</v>
      </c>
      <c r="K67" s="211"/>
      <c r="L67" s="81">
        <v>6.7000000000000002E-3</v>
      </c>
      <c r="M67" s="220"/>
      <c r="N67" s="106">
        <v>517900000</v>
      </c>
    </row>
    <row r="68" spans="2:14" ht="30" x14ac:dyDescent="0.25">
      <c r="B68" s="192"/>
      <c r="C68" s="193"/>
      <c r="D68" s="191"/>
      <c r="E68" s="199"/>
      <c r="F68" s="188"/>
      <c r="G68" s="188"/>
      <c r="H68" s="38" t="s">
        <v>277</v>
      </c>
      <c r="I68" s="108">
        <v>43832</v>
      </c>
      <c r="J68" s="108">
        <v>44196</v>
      </c>
      <c r="K68" s="211"/>
      <c r="L68" s="81">
        <v>6.8999999999999999E-3</v>
      </c>
      <c r="M68" s="220"/>
      <c r="N68" s="106">
        <v>540310000</v>
      </c>
    </row>
    <row r="69" spans="2:14" ht="30" x14ac:dyDescent="0.25">
      <c r="B69" s="192"/>
      <c r="C69" s="193"/>
      <c r="D69" s="191"/>
      <c r="E69" s="199"/>
      <c r="F69" s="188"/>
      <c r="G69" s="188"/>
      <c r="H69" s="38" t="s">
        <v>306</v>
      </c>
      <c r="I69" s="108">
        <v>43832</v>
      </c>
      <c r="J69" s="108">
        <v>44196</v>
      </c>
      <c r="K69" s="211"/>
      <c r="L69" s="81">
        <v>0.01</v>
      </c>
      <c r="M69" s="220"/>
      <c r="N69" s="106">
        <v>779705651</v>
      </c>
    </row>
    <row r="70" spans="2:14" ht="30" x14ac:dyDescent="0.25">
      <c r="B70" s="192"/>
      <c r="C70" s="193"/>
      <c r="D70" s="191"/>
      <c r="E70" s="199"/>
      <c r="F70" s="188"/>
      <c r="G70" s="188"/>
      <c r="H70" s="38" t="s">
        <v>278</v>
      </c>
      <c r="I70" s="108">
        <v>43832</v>
      </c>
      <c r="J70" s="108">
        <v>44196</v>
      </c>
      <c r="K70" s="211"/>
      <c r="L70" s="81">
        <v>2.7000000000000001E-3</v>
      </c>
      <c r="M70" s="220"/>
      <c r="N70" s="106">
        <v>206700000</v>
      </c>
    </row>
    <row r="71" spans="2:14" ht="54" customHeight="1" x14ac:dyDescent="0.25">
      <c r="B71" s="192"/>
      <c r="C71" s="193"/>
      <c r="D71" s="191"/>
      <c r="E71" s="186"/>
      <c r="F71" s="188"/>
      <c r="G71" s="188"/>
      <c r="H71" s="38" t="s">
        <v>279</v>
      </c>
      <c r="I71" s="108">
        <v>43832</v>
      </c>
      <c r="J71" s="108">
        <v>44196</v>
      </c>
      <c r="K71" s="211"/>
      <c r="L71" s="81">
        <v>4.1000000000000003E-3</v>
      </c>
      <c r="M71" s="221"/>
      <c r="N71" s="106">
        <v>320900000</v>
      </c>
    </row>
    <row r="72" spans="2:14" x14ac:dyDescent="0.25">
      <c r="F72" s="56"/>
      <c r="H72" s="189" t="s">
        <v>8</v>
      </c>
      <c r="I72" s="189"/>
      <c r="J72" s="189"/>
      <c r="K72" s="189"/>
      <c r="L72" s="18">
        <f>SUM(L62:L71)</f>
        <v>3.1100000000000003E-2</v>
      </c>
      <c r="M72" s="87"/>
      <c r="N72" s="101">
        <f>SUM(N62:N71)</f>
        <v>2420515651</v>
      </c>
    </row>
    <row r="73" spans="2:14" x14ac:dyDescent="0.25">
      <c r="F73" s="56"/>
    </row>
    <row r="74" spans="2:14" x14ac:dyDescent="0.25">
      <c r="C74" s="9"/>
      <c r="D74" s="52"/>
      <c r="E74" s="52"/>
      <c r="F74" s="56"/>
      <c r="G74" s="52"/>
      <c r="H74" s="189" t="s">
        <v>117</v>
      </c>
      <c r="I74" s="189"/>
      <c r="J74" s="189"/>
      <c r="K74" s="189"/>
      <c r="L74" s="76">
        <f>SUM(L7,L11,L15,L19,L22,L25,L28,L31,L34,L39,L44,L50,L57,L60,L72)</f>
        <v>0.55690000000000006</v>
      </c>
      <c r="M74" s="85"/>
      <c r="N74" s="101">
        <f>+N72+N60+N50+N7+N11+N15+N44</f>
        <v>9522602959</v>
      </c>
    </row>
    <row r="75" spans="2:14" x14ac:dyDescent="0.25">
      <c r="F75" s="56"/>
    </row>
    <row r="76" spans="2:14" ht="87.75" customHeight="1" x14ac:dyDescent="0.25">
      <c r="B76" s="192">
        <v>16</v>
      </c>
      <c r="C76" s="193" t="s">
        <v>95</v>
      </c>
      <c r="D76" s="191" t="s">
        <v>75</v>
      </c>
      <c r="E76" s="185" t="s">
        <v>99</v>
      </c>
      <c r="F76" s="191" t="s">
        <v>75</v>
      </c>
      <c r="G76" s="185" t="s">
        <v>129</v>
      </c>
      <c r="H76" s="61" t="s">
        <v>107</v>
      </c>
      <c r="I76" s="108">
        <v>43832</v>
      </c>
      <c r="J76" s="108">
        <v>44196</v>
      </c>
      <c r="K76" s="50" t="s">
        <v>119</v>
      </c>
      <c r="L76" s="20">
        <v>1.9699999999999999E-2</v>
      </c>
      <c r="M76" s="218" t="s">
        <v>131</v>
      </c>
      <c r="N76" s="200" t="s">
        <v>7</v>
      </c>
    </row>
    <row r="77" spans="2:14" ht="15" x14ac:dyDescent="0.25">
      <c r="B77" s="192"/>
      <c r="C77" s="193"/>
      <c r="D77" s="191"/>
      <c r="E77" s="199"/>
      <c r="F77" s="191"/>
      <c r="G77" s="199"/>
      <c r="H77" s="61" t="s">
        <v>108</v>
      </c>
      <c r="I77" s="108">
        <v>43832</v>
      </c>
      <c r="J77" s="108">
        <v>44196</v>
      </c>
      <c r="K77" s="50"/>
      <c r="L77" s="20">
        <v>3.0300000000000001E-2</v>
      </c>
      <c r="M77" s="218"/>
      <c r="N77" s="201"/>
    </row>
    <row r="78" spans="2:14" ht="60" x14ac:dyDescent="0.25">
      <c r="B78" s="192"/>
      <c r="C78" s="193"/>
      <c r="D78" s="191"/>
      <c r="E78" s="199"/>
      <c r="F78" s="191"/>
      <c r="G78" s="199"/>
      <c r="H78" s="61" t="s">
        <v>55</v>
      </c>
      <c r="I78" s="108">
        <v>43832</v>
      </c>
      <c r="J78" s="108">
        <v>44196</v>
      </c>
      <c r="K78" s="74"/>
      <c r="L78" s="20">
        <v>3.3E-3</v>
      </c>
      <c r="M78" s="84" t="s">
        <v>132</v>
      </c>
      <c r="N78" s="201"/>
    </row>
    <row r="79" spans="2:14" ht="30" x14ac:dyDescent="0.25">
      <c r="B79" s="192"/>
      <c r="C79" s="193"/>
      <c r="D79" s="191"/>
      <c r="E79" s="199"/>
      <c r="F79" s="191"/>
      <c r="G79" s="199"/>
      <c r="H79" s="61" t="s">
        <v>56</v>
      </c>
      <c r="I79" s="108">
        <v>43832</v>
      </c>
      <c r="J79" s="108">
        <v>44196</v>
      </c>
      <c r="K79" s="75"/>
      <c r="L79" s="20">
        <v>0.01</v>
      </c>
      <c r="M79" s="114" t="s">
        <v>133</v>
      </c>
      <c r="N79" s="201"/>
    </row>
    <row r="80" spans="2:14" ht="45" x14ac:dyDescent="0.25">
      <c r="B80" s="192"/>
      <c r="C80" s="193"/>
      <c r="D80" s="191"/>
      <c r="E80" s="186"/>
      <c r="F80" s="191"/>
      <c r="G80" s="186"/>
      <c r="H80" s="61" t="s">
        <v>57</v>
      </c>
      <c r="I80" s="108">
        <v>43832</v>
      </c>
      <c r="J80" s="108">
        <v>44196</v>
      </c>
      <c r="K80" s="50" t="s">
        <v>109</v>
      </c>
      <c r="L80" s="20">
        <v>0.03</v>
      </c>
      <c r="M80" s="114" t="s">
        <v>196</v>
      </c>
      <c r="N80" s="202"/>
    </row>
    <row r="81" spans="2:14" x14ac:dyDescent="0.25">
      <c r="F81" s="56"/>
      <c r="H81" s="189" t="s">
        <v>8</v>
      </c>
      <c r="I81" s="189"/>
      <c r="J81" s="189"/>
      <c r="K81" s="189"/>
      <c r="L81" s="18">
        <f>SUM(L76:L80)</f>
        <v>9.3299999999999994E-2</v>
      </c>
      <c r="M81" s="91"/>
    </row>
    <row r="82" spans="2:14" s="57" customFormat="1" x14ac:dyDescent="0.25">
      <c r="B82" s="125"/>
      <c r="C82" s="58"/>
      <c r="F82" s="59"/>
      <c r="H82" s="66"/>
      <c r="I82" s="58"/>
      <c r="J82" s="58"/>
      <c r="K82" s="73"/>
      <c r="L82" s="73"/>
      <c r="M82" s="66"/>
      <c r="N82" s="107"/>
    </row>
    <row r="83" spans="2:14" s="57" customFormat="1" ht="180" x14ac:dyDescent="0.25">
      <c r="B83" s="208">
        <v>17</v>
      </c>
      <c r="C83" s="193" t="s">
        <v>95</v>
      </c>
      <c r="D83" s="188" t="s">
        <v>77</v>
      </c>
      <c r="E83" s="185" t="s">
        <v>99</v>
      </c>
      <c r="F83" s="191" t="s">
        <v>77</v>
      </c>
      <c r="G83" s="188" t="s">
        <v>17</v>
      </c>
      <c r="H83" s="25" t="s">
        <v>221</v>
      </c>
      <c r="I83" s="108">
        <v>43832</v>
      </c>
      <c r="J83" s="108">
        <v>44196</v>
      </c>
      <c r="K83" s="3" t="s">
        <v>226</v>
      </c>
      <c r="L83" s="8">
        <v>0.03</v>
      </c>
      <c r="M83" s="25" t="s">
        <v>230</v>
      </c>
      <c r="N83" s="200" t="s">
        <v>7</v>
      </c>
    </row>
    <row r="84" spans="2:14" s="57" customFormat="1" ht="30" x14ac:dyDescent="0.25">
      <c r="B84" s="208"/>
      <c r="C84" s="193"/>
      <c r="D84" s="188"/>
      <c r="E84" s="199"/>
      <c r="F84" s="191"/>
      <c r="G84" s="188"/>
      <c r="H84" s="25" t="s">
        <v>222</v>
      </c>
      <c r="I84" s="108">
        <v>43862</v>
      </c>
      <c r="J84" s="108">
        <v>44104</v>
      </c>
      <c r="K84" s="3"/>
      <c r="L84" s="8">
        <v>2E-3</v>
      </c>
      <c r="M84" s="25" t="s">
        <v>227</v>
      </c>
      <c r="N84" s="201"/>
    </row>
    <row r="85" spans="2:14" s="57" customFormat="1" ht="45" x14ac:dyDescent="0.25">
      <c r="B85" s="208"/>
      <c r="C85" s="193"/>
      <c r="D85" s="188"/>
      <c r="E85" s="199"/>
      <c r="F85" s="191"/>
      <c r="G85" s="188"/>
      <c r="H85" s="25" t="s">
        <v>223</v>
      </c>
      <c r="I85" s="108">
        <v>44013</v>
      </c>
      <c r="J85" s="108">
        <v>44165</v>
      </c>
      <c r="K85" s="50" t="s">
        <v>9</v>
      </c>
      <c r="L85" s="8">
        <v>2.7499999999999998E-3</v>
      </c>
      <c r="M85" s="25" t="s">
        <v>304</v>
      </c>
      <c r="N85" s="201"/>
    </row>
    <row r="86" spans="2:14" s="57" customFormat="1" ht="104.25" customHeight="1" x14ac:dyDescent="0.25">
      <c r="B86" s="208"/>
      <c r="C86" s="193"/>
      <c r="D86" s="188"/>
      <c r="E86" s="199"/>
      <c r="F86" s="191"/>
      <c r="G86" s="188"/>
      <c r="H86" s="25" t="s">
        <v>224</v>
      </c>
      <c r="I86" s="108">
        <v>43832</v>
      </c>
      <c r="J86" s="108">
        <v>44196</v>
      </c>
      <c r="K86" s="50"/>
      <c r="L86" s="8">
        <v>1.8429999999999998E-2</v>
      </c>
      <c r="M86" s="25" t="s">
        <v>228</v>
      </c>
      <c r="N86" s="201"/>
    </row>
    <row r="87" spans="2:14" s="57" customFormat="1" ht="150" x14ac:dyDescent="0.25">
      <c r="B87" s="208"/>
      <c r="C87" s="193"/>
      <c r="D87" s="188"/>
      <c r="E87" s="199"/>
      <c r="F87" s="191"/>
      <c r="G87" s="188"/>
      <c r="H87" s="25" t="s">
        <v>310</v>
      </c>
      <c r="I87" s="108">
        <v>43832</v>
      </c>
      <c r="J87" s="108">
        <v>44196</v>
      </c>
      <c r="K87" s="50"/>
      <c r="L87" s="8">
        <v>1.9539999999999998E-2</v>
      </c>
      <c r="M87" s="25" t="s">
        <v>229</v>
      </c>
      <c r="N87" s="201"/>
    </row>
    <row r="88" spans="2:14" s="57" customFormat="1" ht="75" x14ac:dyDescent="0.25">
      <c r="B88" s="208"/>
      <c r="C88" s="193"/>
      <c r="D88" s="188"/>
      <c r="E88" s="186"/>
      <c r="F88" s="191"/>
      <c r="G88" s="188"/>
      <c r="H88" s="25" t="s">
        <v>225</v>
      </c>
      <c r="I88" s="108">
        <v>43832</v>
      </c>
      <c r="J88" s="108">
        <v>44196</v>
      </c>
      <c r="K88" s="50" t="s">
        <v>9</v>
      </c>
      <c r="L88" s="8">
        <v>2.0580000000000001E-2</v>
      </c>
      <c r="M88" s="25" t="s">
        <v>231</v>
      </c>
      <c r="N88" s="202"/>
    </row>
    <row r="89" spans="2:14" s="57" customFormat="1" x14ac:dyDescent="0.25">
      <c r="B89" s="11"/>
      <c r="C89" s="19"/>
      <c r="D89" s="44"/>
      <c r="E89" s="44"/>
      <c r="F89" s="56"/>
      <c r="G89" s="44"/>
      <c r="H89" s="189" t="s">
        <v>8</v>
      </c>
      <c r="I89" s="189"/>
      <c r="J89" s="189"/>
      <c r="K89" s="189"/>
      <c r="L89" s="18">
        <f>SUM(L83:L88)</f>
        <v>9.3300000000000008E-2</v>
      </c>
      <c r="M89" s="91"/>
      <c r="N89" s="97"/>
    </row>
    <row r="90" spans="2:14" s="57" customFormat="1" x14ac:dyDescent="0.25">
      <c r="B90" s="125"/>
      <c r="C90" s="58"/>
      <c r="F90" s="59"/>
      <c r="H90" s="66"/>
      <c r="I90" s="58"/>
      <c r="J90" s="58"/>
      <c r="K90" s="73"/>
      <c r="L90" s="73"/>
      <c r="M90" s="66"/>
      <c r="N90" s="107"/>
    </row>
    <row r="91" spans="2:14" s="57" customFormat="1" ht="15" customHeight="1" x14ac:dyDescent="0.25">
      <c r="B91" s="192">
        <v>18</v>
      </c>
      <c r="C91" s="193" t="s">
        <v>95</v>
      </c>
      <c r="D91" s="191" t="s">
        <v>76</v>
      </c>
      <c r="E91" s="188" t="s">
        <v>99</v>
      </c>
      <c r="F91" s="191" t="s">
        <v>76</v>
      </c>
      <c r="G91" s="188" t="s">
        <v>121</v>
      </c>
      <c r="H91" s="61" t="s">
        <v>138</v>
      </c>
      <c r="I91" s="108">
        <v>43832</v>
      </c>
      <c r="J91" s="108">
        <v>44196</v>
      </c>
      <c r="K91" s="212" t="s">
        <v>67</v>
      </c>
      <c r="L91" s="22">
        <v>2.3E-3</v>
      </c>
      <c r="M91" s="93" t="s">
        <v>166</v>
      </c>
      <c r="N91" s="194" t="s">
        <v>7</v>
      </c>
    </row>
    <row r="92" spans="2:14" s="57" customFormat="1" ht="15" x14ac:dyDescent="0.25">
      <c r="B92" s="192"/>
      <c r="C92" s="193"/>
      <c r="D92" s="191"/>
      <c r="E92" s="188"/>
      <c r="F92" s="191"/>
      <c r="G92" s="188"/>
      <c r="H92" s="61" t="s">
        <v>97</v>
      </c>
      <c r="I92" s="108">
        <v>43832</v>
      </c>
      <c r="J92" s="108">
        <v>44196</v>
      </c>
      <c r="K92" s="213"/>
      <c r="L92" s="22">
        <v>1.4E-2</v>
      </c>
      <c r="M92" s="93" t="s">
        <v>134</v>
      </c>
      <c r="N92" s="194"/>
    </row>
    <row r="93" spans="2:14" s="57" customFormat="1" ht="30" x14ac:dyDescent="0.25">
      <c r="B93" s="192"/>
      <c r="C93" s="193"/>
      <c r="D93" s="191"/>
      <c r="E93" s="188"/>
      <c r="F93" s="191"/>
      <c r="G93" s="188"/>
      <c r="H93" s="61" t="s">
        <v>217</v>
      </c>
      <c r="I93" s="108">
        <v>43832</v>
      </c>
      <c r="J93" s="108">
        <v>44196</v>
      </c>
      <c r="K93" s="213"/>
      <c r="L93" s="22">
        <v>4.7000000000000002E-3</v>
      </c>
      <c r="M93" s="93" t="s">
        <v>167</v>
      </c>
      <c r="N93" s="194"/>
    </row>
    <row r="94" spans="2:14" s="57" customFormat="1" ht="60" x14ac:dyDescent="0.25">
      <c r="B94" s="192"/>
      <c r="C94" s="193"/>
      <c r="D94" s="191"/>
      <c r="E94" s="188"/>
      <c r="F94" s="191"/>
      <c r="G94" s="188"/>
      <c r="H94" s="64" t="s">
        <v>43</v>
      </c>
      <c r="I94" s="108">
        <v>43832</v>
      </c>
      <c r="J94" s="108">
        <v>44196</v>
      </c>
      <c r="K94" s="213"/>
      <c r="L94" s="22">
        <v>4.7000000000000002E-3</v>
      </c>
      <c r="M94" s="93" t="s">
        <v>168</v>
      </c>
      <c r="N94" s="194"/>
    </row>
    <row r="95" spans="2:14" s="57" customFormat="1" ht="30" x14ac:dyDescent="0.25">
      <c r="B95" s="192"/>
      <c r="C95" s="193"/>
      <c r="D95" s="191"/>
      <c r="E95" s="188"/>
      <c r="F95" s="191"/>
      <c r="G95" s="188"/>
      <c r="H95" s="61" t="s">
        <v>44</v>
      </c>
      <c r="I95" s="108">
        <v>43832</v>
      </c>
      <c r="J95" s="108">
        <v>44196</v>
      </c>
      <c r="K95" s="213"/>
      <c r="L95" s="22">
        <v>4.7000000000000002E-3</v>
      </c>
      <c r="M95" s="7" t="s">
        <v>169</v>
      </c>
      <c r="N95" s="194"/>
    </row>
    <row r="96" spans="2:14" s="57" customFormat="1" ht="30" x14ac:dyDescent="0.25">
      <c r="B96" s="192"/>
      <c r="C96" s="193"/>
      <c r="D96" s="191"/>
      <c r="E96" s="188"/>
      <c r="F96" s="191"/>
      <c r="G96" s="188"/>
      <c r="H96" s="61" t="s">
        <v>139</v>
      </c>
      <c r="I96" s="108">
        <v>43832</v>
      </c>
      <c r="J96" s="108">
        <v>44196</v>
      </c>
      <c r="K96" s="213"/>
      <c r="L96" s="22">
        <v>2.3E-3</v>
      </c>
      <c r="M96" s="7" t="s">
        <v>170</v>
      </c>
      <c r="N96" s="194"/>
    </row>
    <row r="97" spans="2:14" s="57" customFormat="1" ht="30" x14ac:dyDescent="0.25">
      <c r="B97" s="192"/>
      <c r="C97" s="193"/>
      <c r="D97" s="191"/>
      <c r="E97" s="188"/>
      <c r="F97" s="191"/>
      <c r="G97" s="188"/>
      <c r="H97" s="61" t="s">
        <v>110</v>
      </c>
      <c r="I97" s="108">
        <v>43832</v>
      </c>
      <c r="J97" s="108">
        <v>44196</v>
      </c>
      <c r="K97" s="213"/>
      <c r="L97" s="22">
        <v>2.3E-3</v>
      </c>
      <c r="M97" s="7" t="s">
        <v>171</v>
      </c>
      <c r="N97" s="194"/>
    </row>
    <row r="98" spans="2:14" s="57" customFormat="1" ht="15" x14ac:dyDescent="0.25">
      <c r="B98" s="192"/>
      <c r="C98" s="193"/>
      <c r="D98" s="191"/>
      <c r="E98" s="188"/>
      <c r="F98" s="191"/>
      <c r="G98" s="188"/>
      <c r="H98" s="61" t="s">
        <v>66</v>
      </c>
      <c r="I98" s="108">
        <v>43832</v>
      </c>
      <c r="J98" s="108">
        <v>44196</v>
      </c>
      <c r="K98" s="213"/>
      <c r="L98" s="22">
        <v>2.3E-3</v>
      </c>
      <c r="M98" s="7" t="s">
        <v>172</v>
      </c>
      <c r="N98" s="194"/>
    </row>
    <row r="99" spans="2:14" s="57" customFormat="1" ht="30" x14ac:dyDescent="0.25">
      <c r="B99" s="192"/>
      <c r="C99" s="193"/>
      <c r="D99" s="191"/>
      <c r="E99" s="188"/>
      <c r="F99" s="191"/>
      <c r="G99" s="188"/>
      <c r="H99" s="61" t="s">
        <v>218</v>
      </c>
      <c r="I99" s="108">
        <v>43832</v>
      </c>
      <c r="J99" s="108">
        <v>44196</v>
      </c>
      <c r="K99" s="213"/>
      <c r="L99" s="22">
        <v>7.0000000000000001E-3</v>
      </c>
      <c r="M99" s="115" t="s">
        <v>171</v>
      </c>
      <c r="N99" s="194"/>
    </row>
    <row r="100" spans="2:14" s="57" customFormat="1" ht="45" x14ac:dyDescent="0.25">
      <c r="B100" s="192"/>
      <c r="C100" s="193"/>
      <c r="D100" s="191"/>
      <c r="E100" s="188"/>
      <c r="F100" s="191"/>
      <c r="G100" s="188"/>
      <c r="H100" s="61" t="s">
        <v>140</v>
      </c>
      <c r="I100" s="108">
        <v>43832</v>
      </c>
      <c r="J100" s="108">
        <v>44196</v>
      </c>
      <c r="K100" s="213"/>
      <c r="L100" s="22">
        <v>7.0000000000000001E-3</v>
      </c>
      <c r="M100" s="7" t="s">
        <v>171</v>
      </c>
      <c r="N100" s="194"/>
    </row>
    <row r="101" spans="2:14" s="57" customFormat="1" x14ac:dyDescent="0.25">
      <c r="B101" s="11"/>
      <c r="C101" s="19"/>
      <c r="D101" s="44"/>
      <c r="E101" s="44"/>
      <c r="F101" s="56"/>
      <c r="G101" s="44"/>
      <c r="H101" s="189" t="s">
        <v>8</v>
      </c>
      <c r="I101" s="189"/>
      <c r="J101" s="189"/>
      <c r="K101" s="189"/>
      <c r="L101" s="82">
        <f>SUM(L91:L100)</f>
        <v>5.1299999999999998E-2</v>
      </c>
      <c r="M101" s="94"/>
      <c r="N101" s="97"/>
    </row>
    <row r="102" spans="2:14" x14ac:dyDescent="0.25">
      <c r="F102" s="56"/>
    </row>
    <row r="103" spans="2:14" ht="54" customHeight="1" x14ac:dyDescent="0.25">
      <c r="B103" s="192">
        <v>19</v>
      </c>
      <c r="C103" s="193" t="s">
        <v>95</v>
      </c>
      <c r="D103" s="191" t="s">
        <v>81</v>
      </c>
      <c r="E103" s="185" t="s">
        <v>99</v>
      </c>
      <c r="F103" s="191" t="s">
        <v>81</v>
      </c>
      <c r="G103" s="188" t="s">
        <v>205</v>
      </c>
      <c r="H103" s="17" t="s">
        <v>33</v>
      </c>
      <c r="I103" s="108">
        <v>43832</v>
      </c>
      <c r="J103" s="108">
        <v>44196</v>
      </c>
      <c r="K103" s="3" t="s">
        <v>31</v>
      </c>
      <c r="L103" s="20">
        <v>5.3E-3</v>
      </c>
      <c r="M103" s="17" t="s">
        <v>173</v>
      </c>
      <c r="N103" s="194" t="s">
        <v>7</v>
      </c>
    </row>
    <row r="104" spans="2:14" ht="55.5" customHeight="1" x14ac:dyDescent="0.25">
      <c r="B104" s="192"/>
      <c r="C104" s="193"/>
      <c r="D104" s="191"/>
      <c r="E104" s="199"/>
      <c r="F104" s="191"/>
      <c r="G104" s="188"/>
      <c r="H104" s="17" t="s">
        <v>68</v>
      </c>
      <c r="I104" s="116">
        <v>43832</v>
      </c>
      <c r="J104" s="116">
        <v>44196</v>
      </c>
      <c r="K104" s="3" t="s">
        <v>263</v>
      </c>
      <c r="L104" s="20">
        <v>5.4000000000000003E-3</v>
      </c>
      <c r="M104" s="17" t="s">
        <v>174</v>
      </c>
      <c r="N104" s="194"/>
    </row>
    <row r="105" spans="2:14" ht="37.5" customHeight="1" x14ac:dyDescent="0.25">
      <c r="B105" s="192"/>
      <c r="C105" s="193"/>
      <c r="D105" s="191"/>
      <c r="E105" s="199"/>
      <c r="F105" s="191"/>
      <c r="G105" s="188"/>
      <c r="H105" s="17" t="s">
        <v>14</v>
      </c>
      <c r="I105" s="108">
        <v>43832</v>
      </c>
      <c r="J105" s="108">
        <v>44196</v>
      </c>
      <c r="K105" s="3" t="s">
        <v>9</v>
      </c>
      <c r="L105" s="20">
        <v>5.3E-3</v>
      </c>
      <c r="M105" s="17" t="s">
        <v>175</v>
      </c>
      <c r="N105" s="194"/>
    </row>
    <row r="106" spans="2:14" ht="60" x14ac:dyDescent="0.25">
      <c r="B106" s="192"/>
      <c r="C106" s="193"/>
      <c r="D106" s="191"/>
      <c r="E106" s="199"/>
      <c r="F106" s="191"/>
      <c r="G106" s="188"/>
      <c r="H106" s="17" t="s">
        <v>15</v>
      </c>
      <c r="I106" s="116">
        <v>43832</v>
      </c>
      <c r="J106" s="116">
        <v>44196</v>
      </c>
      <c r="K106" s="3" t="s">
        <v>35</v>
      </c>
      <c r="L106" s="20">
        <v>5.3E-3</v>
      </c>
      <c r="M106" s="17" t="s">
        <v>176</v>
      </c>
      <c r="N106" s="194"/>
    </row>
    <row r="107" spans="2:14" ht="45" x14ac:dyDescent="0.25">
      <c r="B107" s="192"/>
      <c r="C107" s="193"/>
      <c r="D107" s="191"/>
      <c r="E107" s="199"/>
      <c r="F107" s="191"/>
      <c r="G107" s="188"/>
      <c r="H107" s="17" t="s">
        <v>98</v>
      </c>
      <c r="I107" s="108">
        <v>43832</v>
      </c>
      <c r="J107" s="108">
        <v>44196</v>
      </c>
      <c r="K107" s="3" t="s">
        <v>32</v>
      </c>
      <c r="L107" s="20">
        <v>5.3E-3</v>
      </c>
      <c r="M107" s="17" t="s">
        <v>177</v>
      </c>
      <c r="N107" s="194"/>
    </row>
    <row r="108" spans="2:14" ht="45" x14ac:dyDescent="0.25">
      <c r="B108" s="192"/>
      <c r="C108" s="193"/>
      <c r="D108" s="191"/>
      <c r="E108" s="199"/>
      <c r="F108" s="191"/>
      <c r="G108" s="188"/>
      <c r="H108" s="17" t="s">
        <v>16</v>
      </c>
      <c r="I108" s="116">
        <v>43832</v>
      </c>
      <c r="J108" s="116">
        <v>44196</v>
      </c>
      <c r="K108" s="50" t="s">
        <v>36</v>
      </c>
      <c r="L108" s="20">
        <v>5.4999999999999997E-3</v>
      </c>
      <c r="M108" s="17" t="s">
        <v>197</v>
      </c>
      <c r="N108" s="194"/>
    </row>
    <row r="109" spans="2:14" ht="60" x14ac:dyDescent="0.25">
      <c r="B109" s="192"/>
      <c r="C109" s="193"/>
      <c r="D109" s="191"/>
      <c r="E109" s="186"/>
      <c r="F109" s="191"/>
      <c r="G109" s="188"/>
      <c r="H109" s="17" t="s">
        <v>242</v>
      </c>
      <c r="I109" s="108">
        <v>43832</v>
      </c>
      <c r="J109" s="108">
        <v>44196</v>
      </c>
      <c r="K109" s="50"/>
      <c r="L109" s="20">
        <v>5.4000000000000003E-3</v>
      </c>
      <c r="M109" s="17" t="s">
        <v>178</v>
      </c>
      <c r="N109" s="194"/>
    </row>
    <row r="110" spans="2:14" x14ac:dyDescent="0.25">
      <c r="F110" s="56"/>
      <c r="H110" s="189" t="s">
        <v>8</v>
      </c>
      <c r="I110" s="189"/>
      <c r="J110" s="189"/>
      <c r="K110" s="189"/>
      <c r="L110" s="18">
        <f>SUM(L103:L109)</f>
        <v>3.7499999999999999E-2</v>
      </c>
      <c r="M110" s="91"/>
    </row>
    <row r="111" spans="2:14" x14ac:dyDescent="0.25">
      <c r="F111" s="56"/>
    </row>
    <row r="112" spans="2:14" ht="45" x14ac:dyDescent="0.25">
      <c r="B112" s="209">
        <v>20</v>
      </c>
      <c r="C112" s="183" t="s">
        <v>95</v>
      </c>
      <c r="D112" s="191" t="s">
        <v>82</v>
      </c>
      <c r="E112" s="191" t="s">
        <v>99</v>
      </c>
      <c r="F112" s="191" t="s">
        <v>82</v>
      </c>
      <c r="G112" s="191" t="s">
        <v>206</v>
      </c>
      <c r="H112" s="25" t="s">
        <v>11</v>
      </c>
      <c r="I112" s="117">
        <v>43832</v>
      </c>
      <c r="J112" s="117">
        <v>44196</v>
      </c>
      <c r="K112" s="3" t="s">
        <v>111</v>
      </c>
      <c r="L112" s="81">
        <v>1.2500000000000001E-2</v>
      </c>
      <c r="M112" s="25" t="s">
        <v>179</v>
      </c>
      <c r="N112" s="217" t="s">
        <v>7</v>
      </c>
    </row>
    <row r="113" spans="2:14" ht="45" x14ac:dyDescent="0.25">
      <c r="B113" s="209"/>
      <c r="C113" s="183"/>
      <c r="D113" s="191"/>
      <c r="E113" s="191"/>
      <c r="F113" s="191"/>
      <c r="G113" s="191"/>
      <c r="H113" s="25" t="s">
        <v>12</v>
      </c>
      <c r="I113" s="117">
        <v>43832</v>
      </c>
      <c r="J113" s="117">
        <v>44196</v>
      </c>
      <c r="K113" s="3" t="s">
        <v>39</v>
      </c>
      <c r="L113" s="81">
        <v>1.2500000000000001E-2</v>
      </c>
      <c r="M113" s="25" t="s">
        <v>180</v>
      </c>
      <c r="N113" s="217"/>
    </row>
    <row r="114" spans="2:14" ht="45" x14ac:dyDescent="0.25">
      <c r="B114" s="209"/>
      <c r="C114" s="183"/>
      <c r="D114" s="191"/>
      <c r="E114" s="191"/>
      <c r="F114" s="191"/>
      <c r="G114" s="191"/>
      <c r="H114" s="25" t="s">
        <v>13</v>
      </c>
      <c r="I114" s="117">
        <v>43832</v>
      </c>
      <c r="J114" s="117">
        <v>44196</v>
      </c>
      <c r="K114" s="48" t="s">
        <v>38</v>
      </c>
      <c r="L114" s="81">
        <v>1.2500000000000001E-2</v>
      </c>
      <c r="M114" s="25" t="s">
        <v>181</v>
      </c>
      <c r="N114" s="217"/>
    </row>
    <row r="115" spans="2:14" x14ac:dyDescent="0.25">
      <c r="F115" s="56"/>
      <c r="H115" s="195" t="s">
        <v>8</v>
      </c>
      <c r="I115" s="195"/>
      <c r="J115" s="195"/>
      <c r="K115" s="195"/>
      <c r="L115" s="83">
        <f>SUM(L112:L114)</f>
        <v>3.7500000000000006E-2</v>
      </c>
      <c r="M115" s="91"/>
    </row>
    <row r="116" spans="2:14" s="57" customFormat="1" x14ac:dyDescent="0.25">
      <c r="B116" s="125"/>
      <c r="C116" s="58"/>
      <c r="F116" s="59"/>
      <c r="H116" s="66"/>
      <c r="I116" s="58"/>
      <c r="J116" s="58"/>
      <c r="K116" s="73"/>
      <c r="L116" s="73"/>
      <c r="M116" s="66"/>
      <c r="N116" s="107"/>
    </row>
    <row r="117" spans="2:14" ht="78.75" customHeight="1" x14ac:dyDescent="0.25">
      <c r="B117" s="192">
        <v>21</v>
      </c>
      <c r="C117" s="193" t="s">
        <v>95</v>
      </c>
      <c r="D117" s="191" t="s">
        <v>115</v>
      </c>
      <c r="E117" s="185" t="s">
        <v>99</v>
      </c>
      <c r="F117" s="191" t="s">
        <v>115</v>
      </c>
      <c r="G117" s="188" t="s">
        <v>123</v>
      </c>
      <c r="H117" s="17" t="s">
        <v>48</v>
      </c>
      <c r="I117" s="108">
        <v>43832</v>
      </c>
      <c r="J117" s="108">
        <v>44196</v>
      </c>
      <c r="K117" s="16" t="s">
        <v>50</v>
      </c>
      <c r="L117" s="21">
        <v>3.7499999999999999E-3</v>
      </c>
      <c r="M117" s="95" t="s">
        <v>165</v>
      </c>
      <c r="N117" s="194" t="s">
        <v>7</v>
      </c>
    </row>
    <row r="118" spans="2:14" ht="60" x14ac:dyDescent="0.25">
      <c r="B118" s="192"/>
      <c r="C118" s="193"/>
      <c r="D118" s="191"/>
      <c r="E118" s="186"/>
      <c r="F118" s="191"/>
      <c r="G118" s="188"/>
      <c r="H118" s="17" t="s">
        <v>49</v>
      </c>
      <c r="I118" s="108">
        <v>43832</v>
      </c>
      <c r="J118" s="108">
        <v>44196</v>
      </c>
      <c r="K118" s="3" t="s">
        <v>37</v>
      </c>
      <c r="L118" s="21">
        <v>3.7499999999999999E-3</v>
      </c>
      <c r="M118" s="95" t="s">
        <v>165</v>
      </c>
      <c r="N118" s="194"/>
    </row>
    <row r="119" spans="2:14" x14ac:dyDescent="0.25">
      <c r="F119" s="56"/>
      <c r="H119" s="189" t="s">
        <v>8</v>
      </c>
      <c r="I119" s="189"/>
      <c r="J119" s="189"/>
      <c r="K119" s="189"/>
      <c r="L119" s="18">
        <f>SUM(L117:L118)</f>
        <v>7.4999999999999997E-3</v>
      </c>
      <c r="M119" s="91"/>
    </row>
    <row r="120" spans="2:14" s="57" customFormat="1" x14ac:dyDescent="0.25">
      <c r="B120" s="125"/>
      <c r="C120" s="58"/>
      <c r="F120" s="59"/>
      <c r="H120" s="66"/>
      <c r="I120" s="70"/>
      <c r="J120" s="70"/>
      <c r="K120" s="73"/>
      <c r="L120" s="73"/>
      <c r="M120" s="66"/>
      <c r="N120" s="107"/>
    </row>
    <row r="121" spans="2:14" ht="97.5" customHeight="1" x14ac:dyDescent="0.25">
      <c r="B121" s="196">
        <v>22</v>
      </c>
      <c r="C121" s="214" t="s">
        <v>95</v>
      </c>
      <c r="D121" s="185" t="s">
        <v>83</v>
      </c>
      <c r="E121" s="185" t="s">
        <v>99</v>
      </c>
      <c r="F121" s="203" t="s">
        <v>83</v>
      </c>
      <c r="G121" s="185" t="s">
        <v>10</v>
      </c>
      <c r="H121" s="17" t="s">
        <v>182</v>
      </c>
      <c r="I121" s="116">
        <v>43832</v>
      </c>
      <c r="J121" s="116">
        <v>44196</v>
      </c>
      <c r="K121" s="37" t="s">
        <v>260</v>
      </c>
      <c r="L121" s="118">
        <v>7.0000000000000001E-3</v>
      </c>
      <c r="M121" s="110" t="s">
        <v>244</v>
      </c>
      <c r="N121" s="200" t="s">
        <v>7</v>
      </c>
    </row>
    <row r="122" spans="2:14" ht="65.25" customHeight="1" x14ac:dyDescent="0.25">
      <c r="B122" s="197"/>
      <c r="C122" s="215"/>
      <c r="D122" s="199"/>
      <c r="E122" s="199"/>
      <c r="F122" s="204"/>
      <c r="G122" s="199"/>
      <c r="H122" s="17" t="s">
        <v>47</v>
      </c>
      <c r="I122" s="116">
        <v>43832</v>
      </c>
      <c r="J122" s="116">
        <v>44196</v>
      </c>
      <c r="K122" s="37" t="s">
        <v>261</v>
      </c>
      <c r="L122" s="118">
        <v>7.0000000000000001E-3</v>
      </c>
      <c r="M122" s="110" t="s">
        <v>245</v>
      </c>
      <c r="N122" s="201"/>
    </row>
    <row r="123" spans="2:14" ht="120" x14ac:dyDescent="0.25">
      <c r="B123" s="197"/>
      <c r="C123" s="215"/>
      <c r="D123" s="199"/>
      <c r="E123" s="199"/>
      <c r="F123" s="204"/>
      <c r="G123" s="199"/>
      <c r="H123" s="17" t="s">
        <v>243</v>
      </c>
      <c r="I123" s="116">
        <v>43832</v>
      </c>
      <c r="J123" s="116">
        <v>44196</v>
      </c>
      <c r="K123" s="16"/>
      <c r="L123" s="118">
        <v>7.0000000000000001E-3</v>
      </c>
      <c r="M123" s="17" t="s">
        <v>255</v>
      </c>
      <c r="N123" s="201"/>
    </row>
    <row r="124" spans="2:14" ht="27" customHeight="1" x14ac:dyDescent="0.25">
      <c r="B124" s="197"/>
      <c r="C124" s="215"/>
      <c r="D124" s="199"/>
      <c r="E124" s="199"/>
      <c r="F124" s="204"/>
      <c r="G124" s="199"/>
      <c r="H124" s="17" t="s">
        <v>281</v>
      </c>
      <c r="I124" s="116">
        <v>43832</v>
      </c>
      <c r="J124" s="116">
        <v>44196</v>
      </c>
      <c r="K124" s="16"/>
      <c r="L124" s="118">
        <v>3.0000000000000001E-3</v>
      </c>
      <c r="M124" s="17"/>
      <c r="N124" s="201"/>
    </row>
    <row r="125" spans="2:14" ht="42" customHeight="1" x14ac:dyDescent="0.25">
      <c r="B125" s="197"/>
      <c r="C125" s="215"/>
      <c r="D125" s="199"/>
      <c r="E125" s="199"/>
      <c r="F125" s="204"/>
      <c r="G125" s="199"/>
      <c r="H125" s="17" t="s">
        <v>282</v>
      </c>
      <c r="I125" s="116">
        <v>43832</v>
      </c>
      <c r="J125" s="116">
        <v>44196</v>
      </c>
      <c r="K125" s="16"/>
      <c r="L125" s="118">
        <v>3.0000000000000001E-3</v>
      </c>
      <c r="M125" s="17"/>
      <c r="N125" s="201"/>
    </row>
    <row r="126" spans="2:14" ht="75" x14ac:dyDescent="0.25">
      <c r="B126" s="197"/>
      <c r="C126" s="215"/>
      <c r="D126" s="199"/>
      <c r="E126" s="199"/>
      <c r="F126" s="204"/>
      <c r="G126" s="199"/>
      <c r="H126" s="17" t="s">
        <v>183</v>
      </c>
      <c r="I126" s="116">
        <v>43832</v>
      </c>
      <c r="J126" s="116">
        <v>44196</v>
      </c>
      <c r="K126" s="37"/>
      <c r="L126" s="118">
        <v>4.0000000000000001E-3</v>
      </c>
      <c r="M126" s="110" t="s">
        <v>184</v>
      </c>
      <c r="N126" s="201"/>
    </row>
    <row r="127" spans="2:14" ht="36" customHeight="1" x14ac:dyDescent="0.25">
      <c r="B127" s="197"/>
      <c r="C127" s="215"/>
      <c r="D127" s="199"/>
      <c r="E127" s="199"/>
      <c r="F127" s="204"/>
      <c r="G127" s="199"/>
      <c r="H127" s="17" t="s">
        <v>69</v>
      </c>
      <c r="I127" s="116">
        <v>43832</v>
      </c>
      <c r="J127" s="116">
        <v>44196</v>
      </c>
      <c r="K127" s="37"/>
      <c r="L127" s="118">
        <v>3.5000000000000001E-3</v>
      </c>
      <c r="M127" s="110"/>
      <c r="N127" s="201"/>
    </row>
    <row r="128" spans="2:14" ht="72.75" customHeight="1" x14ac:dyDescent="0.25">
      <c r="B128" s="198"/>
      <c r="C128" s="216"/>
      <c r="D128" s="186"/>
      <c r="E128" s="186"/>
      <c r="F128" s="205"/>
      <c r="G128" s="186"/>
      <c r="H128" s="17" t="s">
        <v>283</v>
      </c>
      <c r="I128" s="116">
        <v>43832</v>
      </c>
      <c r="J128" s="116">
        <v>44196</v>
      </c>
      <c r="K128" s="37"/>
      <c r="L128" s="118">
        <v>3.0000000000000001E-3</v>
      </c>
      <c r="M128" s="110" t="s">
        <v>256</v>
      </c>
      <c r="N128" s="202"/>
    </row>
    <row r="129" spans="2:14" x14ac:dyDescent="0.25">
      <c r="F129" s="56"/>
      <c r="H129" s="189" t="s">
        <v>8</v>
      </c>
      <c r="I129" s="189"/>
      <c r="J129" s="189"/>
      <c r="K129" s="189"/>
      <c r="L129" s="18">
        <f>SUM(L121:L128)</f>
        <v>3.7500000000000006E-2</v>
      </c>
      <c r="M129" s="91"/>
    </row>
    <row r="130" spans="2:14" x14ac:dyDescent="0.25">
      <c r="F130" s="56"/>
      <c r="I130" s="71"/>
      <c r="J130" s="71"/>
    </row>
    <row r="131" spans="2:14" ht="56.25" customHeight="1" x14ac:dyDescent="0.25">
      <c r="B131" s="192">
        <v>23</v>
      </c>
      <c r="C131" s="193" t="s">
        <v>95</v>
      </c>
      <c r="D131" s="191" t="s">
        <v>84</v>
      </c>
      <c r="E131" s="185" t="s">
        <v>99</v>
      </c>
      <c r="F131" s="191" t="s">
        <v>84</v>
      </c>
      <c r="G131" s="188" t="s">
        <v>124</v>
      </c>
      <c r="H131" s="119" t="s">
        <v>188</v>
      </c>
      <c r="I131" s="120">
        <v>43832</v>
      </c>
      <c r="J131" s="120">
        <v>44196</v>
      </c>
      <c r="K131" s="37" t="s">
        <v>112</v>
      </c>
      <c r="L131" s="39">
        <v>2.5000000000000001E-3</v>
      </c>
      <c r="M131" s="25" t="s">
        <v>291</v>
      </c>
      <c r="N131" s="194" t="s">
        <v>7</v>
      </c>
    </row>
    <row r="132" spans="2:14" ht="75" x14ac:dyDescent="0.25">
      <c r="B132" s="192"/>
      <c r="C132" s="193"/>
      <c r="D132" s="191"/>
      <c r="E132" s="199"/>
      <c r="F132" s="191"/>
      <c r="G132" s="188"/>
      <c r="H132" s="67" t="s">
        <v>246</v>
      </c>
      <c r="I132" s="120">
        <v>43832</v>
      </c>
      <c r="J132" s="120">
        <v>44196</v>
      </c>
      <c r="K132" s="37" t="s">
        <v>93</v>
      </c>
      <c r="L132" s="40">
        <v>4.0000000000000001E-3</v>
      </c>
      <c r="M132" s="25" t="s">
        <v>307</v>
      </c>
      <c r="N132" s="194"/>
    </row>
    <row r="133" spans="2:14" ht="75" x14ac:dyDescent="0.25">
      <c r="B133" s="192"/>
      <c r="C133" s="193"/>
      <c r="D133" s="191"/>
      <c r="E133" s="199"/>
      <c r="F133" s="191"/>
      <c r="G133" s="188"/>
      <c r="H133" s="23" t="s">
        <v>189</v>
      </c>
      <c r="I133" s="120">
        <v>43467</v>
      </c>
      <c r="J133" s="120">
        <v>43830</v>
      </c>
      <c r="K133" s="37" t="s">
        <v>72</v>
      </c>
      <c r="L133" s="40">
        <v>5.0000000000000001E-3</v>
      </c>
      <c r="M133" s="25" t="s">
        <v>265</v>
      </c>
      <c r="N133" s="194"/>
    </row>
    <row r="134" spans="2:14" ht="58.5" customHeight="1" x14ac:dyDescent="0.25">
      <c r="B134" s="192"/>
      <c r="C134" s="193"/>
      <c r="D134" s="191"/>
      <c r="E134" s="199"/>
      <c r="F134" s="191"/>
      <c r="G134" s="188"/>
      <c r="H134" s="24" t="s">
        <v>190</v>
      </c>
      <c r="I134" s="120">
        <v>43832</v>
      </c>
      <c r="J134" s="120">
        <v>44196</v>
      </c>
      <c r="K134" s="50" t="s">
        <v>46</v>
      </c>
      <c r="L134" s="39">
        <v>1.7000000000000001E-2</v>
      </c>
      <c r="M134" s="25" t="s">
        <v>292</v>
      </c>
      <c r="N134" s="194"/>
    </row>
    <row r="135" spans="2:14" ht="75" x14ac:dyDescent="0.25">
      <c r="B135" s="192"/>
      <c r="C135" s="193"/>
      <c r="D135" s="191"/>
      <c r="E135" s="199"/>
      <c r="F135" s="191"/>
      <c r="G135" s="188"/>
      <c r="H135" s="24" t="s">
        <v>191</v>
      </c>
      <c r="I135" s="120">
        <v>43467</v>
      </c>
      <c r="J135" s="120">
        <v>43830</v>
      </c>
      <c r="K135" s="6" t="s">
        <v>192</v>
      </c>
      <c r="L135" s="39">
        <v>2.5000000000000001E-3</v>
      </c>
      <c r="M135" s="25" t="s">
        <v>185</v>
      </c>
      <c r="N135" s="194"/>
    </row>
    <row r="136" spans="2:14" ht="45" x14ac:dyDescent="0.25">
      <c r="B136" s="192"/>
      <c r="C136" s="193"/>
      <c r="D136" s="191"/>
      <c r="E136" s="199"/>
      <c r="F136" s="191"/>
      <c r="G136" s="188"/>
      <c r="H136" s="68" t="s">
        <v>305</v>
      </c>
      <c r="I136" s="120">
        <v>43832</v>
      </c>
      <c r="J136" s="120">
        <v>44196</v>
      </c>
      <c r="K136" s="6"/>
      <c r="L136" s="41">
        <v>2.5000000000000001E-3</v>
      </c>
      <c r="M136" s="25" t="s">
        <v>186</v>
      </c>
      <c r="N136" s="194"/>
    </row>
    <row r="137" spans="2:14" ht="45" x14ac:dyDescent="0.25">
      <c r="B137" s="192"/>
      <c r="C137" s="193"/>
      <c r="D137" s="191"/>
      <c r="E137" s="199"/>
      <c r="F137" s="191"/>
      <c r="G137" s="188"/>
      <c r="H137" s="121" t="s">
        <v>247</v>
      </c>
      <c r="I137" s="120">
        <v>43832</v>
      </c>
      <c r="J137" s="120">
        <v>44196</v>
      </c>
      <c r="K137" s="50"/>
      <c r="L137" s="39">
        <v>2.5000000000000001E-3</v>
      </c>
      <c r="M137" s="25" t="s">
        <v>187</v>
      </c>
      <c r="N137" s="194"/>
    </row>
    <row r="138" spans="2:14" ht="30" x14ac:dyDescent="0.25">
      <c r="B138" s="192"/>
      <c r="C138" s="193"/>
      <c r="D138" s="191"/>
      <c r="E138" s="186"/>
      <c r="F138" s="191"/>
      <c r="G138" s="188"/>
      <c r="H138" s="24" t="s">
        <v>248</v>
      </c>
      <c r="I138" s="120">
        <v>43832</v>
      </c>
      <c r="J138" s="120">
        <v>44196</v>
      </c>
      <c r="K138" s="50"/>
      <c r="L138" s="39">
        <v>1.5E-3</v>
      </c>
      <c r="M138" s="25" t="s">
        <v>293</v>
      </c>
      <c r="N138" s="194"/>
    </row>
    <row r="139" spans="2:14" x14ac:dyDescent="0.25">
      <c r="F139" s="56"/>
      <c r="H139" s="189" t="s">
        <v>8</v>
      </c>
      <c r="I139" s="189"/>
      <c r="J139" s="189"/>
      <c r="K139" s="189"/>
      <c r="L139" s="18">
        <f>SUM(L131:L138)</f>
        <v>3.7500000000000006E-2</v>
      </c>
      <c r="M139" s="91"/>
    </row>
    <row r="140" spans="2:14" s="57" customFormat="1" x14ac:dyDescent="0.25">
      <c r="B140" s="125"/>
      <c r="C140" s="58"/>
      <c r="F140" s="59"/>
      <c r="H140" s="66"/>
      <c r="I140" s="70"/>
      <c r="J140" s="70"/>
      <c r="K140" s="73"/>
      <c r="L140" s="73"/>
      <c r="M140" s="64"/>
      <c r="N140" s="107"/>
    </row>
    <row r="141" spans="2:14" ht="60" x14ac:dyDescent="0.25">
      <c r="B141" s="192">
        <v>24</v>
      </c>
      <c r="C141" s="193" t="s">
        <v>95</v>
      </c>
      <c r="D141" s="188" t="s">
        <v>85</v>
      </c>
      <c r="E141" s="185" t="s">
        <v>99</v>
      </c>
      <c r="F141" s="191" t="s">
        <v>85</v>
      </c>
      <c r="G141" s="188" t="s">
        <v>249</v>
      </c>
      <c r="H141" s="17" t="s">
        <v>120</v>
      </c>
      <c r="I141" s="116">
        <v>43850</v>
      </c>
      <c r="J141" s="116">
        <v>44196</v>
      </c>
      <c r="K141" s="26" t="s">
        <v>250</v>
      </c>
      <c r="L141" s="20">
        <v>2.63E-2</v>
      </c>
      <c r="M141" s="25" t="s">
        <v>311</v>
      </c>
      <c r="N141" s="194" t="s">
        <v>7</v>
      </c>
    </row>
    <row r="142" spans="2:14" ht="45" x14ac:dyDescent="0.25">
      <c r="B142" s="192"/>
      <c r="C142" s="193"/>
      <c r="D142" s="188"/>
      <c r="E142" s="199"/>
      <c r="F142" s="191"/>
      <c r="G142" s="188"/>
      <c r="H142" s="17" t="s">
        <v>70</v>
      </c>
      <c r="I142" s="116">
        <v>43838</v>
      </c>
      <c r="J142" s="116">
        <v>44196</v>
      </c>
      <c r="K142" s="3"/>
      <c r="L142" s="20">
        <v>7.4999999999999997E-3</v>
      </c>
      <c r="M142" s="25" t="s">
        <v>312</v>
      </c>
      <c r="N142" s="194"/>
    </row>
    <row r="143" spans="2:14" ht="45" x14ac:dyDescent="0.25">
      <c r="B143" s="192"/>
      <c r="C143" s="193"/>
      <c r="D143" s="188"/>
      <c r="E143" s="186"/>
      <c r="F143" s="191"/>
      <c r="G143" s="188"/>
      <c r="H143" s="17" t="s">
        <v>71</v>
      </c>
      <c r="I143" s="116">
        <v>43862</v>
      </c>
      <c r="J143" s="116">
        <v>44196</v>
      </c>
      <c r="K143" s="3" t="s">
        <v>9</v>
      </c>
      <c r="L143" s="20">
        <v>3.7000000000000002E-3</v>
      </c>
      <c r="M143" s="25" t="s">
        <v>313</v>
      </c>
      <c r="N143" s="194"/>
    </row>
    <row r="144" spans="2:14" x14ac:dyDescent="0.25">
      <c r="F144" s="56"/>
      <c r="H144" s="189" t="s">
        <v>8</v>
      </c>
      <c r="I144" s="189"/>
      <c r="J144" s="189"/>
      <c r="K144" s="189"/>
      <c r="L144" s="18">
        <f>SUM(L141:L143)</f>
        <v>3.7499999999999999E-2</v>
      </c>
      <c r="M144" s="91"/>
    </row>
    <row r="145" spans="2:14" ht="19.5" thickBot="1" x14ac:dyDescent="0.3">
      <c r="F145" s="56"/>
      <c r="I145" s="71"/>
      <c r="J145" s="71"/>
    </row>
    <row r="146" spans="2:14" ht="168" customHeight="1" x14ac:dyDescent="0.25">
      <c r="B146" s="192">
        <v>25</v>
      </c>
      <c r="C146" s="193" t="s">
        <v>95</v>
      </c>
      <c r="D146" s="188" t="s">
        <v>79</v>
      </c>
      <c r="E146" s="185" t="s">
        <v>99</v>
      </c>
      <c r="F146" s="191" t="s">
        <v>79</v>
      </c>
      <c r="G146" s="188" t="s">
        <v>125</v>
      </c>
      <c r="H146" s="122" t="s">
        <v>100</v>
      </c>
      <c r="I146" s="116">
        <v>43832</v>
      </c>
      <c r="J146" s="116">
        <v>44196</v>
      </c>
      <c r="K146" s="3" t="s">
        <v>101</v>
      </c>
      <c r="L146" s="43">
        <v>1.6000000000000001E-3</v>
      </c>
      <c r="M146" s="25" t="s">
        <v>198</v>
      </c>
      <c r="N146" s="194" t="s">
        <v>7</v>
      </c>
    </row>
    <row r="147" spans="2:14" ht="60" customHeight="1" x14ac:dyDescent="0.25">
      <c r="B147" s="192"/>
      <c r="C147" s="193"/>
      <c r="D147" s="188"/>
      <c r="E147" s="199"/>
      <c r="F147" s="191"/>
      <c r="G147" s="188"/>
      <c r="H147" s="110" t="s">
        <v>102</v>
      </c>
      <c r="I147" s="116">
        <v>43832</v>
      </c>
      <c r="J147" s="116">
        <v>44196</v>
      </c>
      <c r="K147" s="3" t="s">
        <v>20</v>
      </c>
      <c r="L147" s="43">
        <v>1E-3</v>
      </c>
      <c r="M147" s="25" t="s">
        <v>158</v>
      </c>
      <c r="N147" s="194"/>
    </row>
    <row r="148" spans="2:14" ht="114" customHeight="1" x14ac:dyDescent="0.25">
      <c r="B148" s="192"/>
      <c r="C148" s="193"/>
      <c r="D148" s="188"/>
      <c r="E148" s="199"/>
      <c r="F148" s="191"/>
      <c r="G148" s="188"/>
      <c r="H148" s="17" t="s">
        <v>103</v>
      </c>
      <c r="I148" s="116">
        <v>43832</v>
      </c>
      <c r="J148" s="116">
        <v>44196</v>
      </c>
      <c r="K148" s="3" t="s">
        <v>21</v>
      </c>
      <c r="L148" s="43">
        <v>1E-3</v>
      </c>
      <c r="M148" s="25" t="s">
        <v>199</v>
      </c>
      <c r="N148" s="194"/>
    </row>
    <row r="149" spans="2:14" ht="90" customHeight="1" x14ac:dyDescent="0.25">
      <c r="B149" s="192"/>
      <c r="C149" s="193"/>
      <c r="D149" s="188"/>
      <c r="E149" s="199"/>
      <c r="F149" s="191"/>
      <c r="G149" s="188"/>
      <c r="H149" s="68" t="s">
        <v>300</v>
      </c>
      <c r="I149" s="72">
        <v>43833</v>
      </c>
      <c r="J149" s="69">
        <v>44196</v>
      </c>
      <c r="K149" s="3"/>
      <c r="L149" s="43">
        <v>1.6000000000000001E-3</v>
      </c>
      <c r="M149" s="25" t="s">
        <v>201</v>
      </c>
      <c r="N149" s="194"/>
    </row>
    <row r="150" spans="2:14" ht="66" customHeight="1" x14ac:dyDescent="0.25">
      <c r="B150" s="192"/>
      <c r="C150" s="193"/>
      <c r="D150" s="188"/>
      <c r="E150" s="199"/>
      <c r="F150" s="191"/>
      <c r="G150" s="188"/>
      <c r="H150" s="68" t="s">
        <v>301</v>
      </c>
      <c r="I150" s="72">
        <v>43952</v>
      </c>
      <c r="J150" s="69">
        <v>44196</v>
      </c>
      <c r="K150" s="3"/>
      <c r="L150" s="43">
        <v>5.9999999999999995E-4</v>
      </c>
      <c r="M150" s="25" t="s">
        <v>200</v>
      </c>
      <c r="N150" s="194"/>
    </row>
    <row r="151" spans="2:14" ht="90" x14ac:dyDescent="0.25">
      <c r="B151" s="192"/>
      <c r="C151" s="193"/>
      <c r="D151" s="188"/>
      <c r="E151" s="186"/>
      <c r="F151" s="191"/>
      <c r="G151" s="188"/>
      <c r="H151" s="68" t="s">
        <v>302</v>
      </c>
      <c r="I151" s="72">
        <v>43952</v>
      </c>
      <c r="J151" s="69">
        <v>44196</v>
      </c>
      <c r="K151" s="3"/>
      <c r="L151" s="43">
        <v>5.9999999999999995E-4</v>
      </c>
      <c r="M151" s="25" t="s">
        <v>202</v>
      </c>
      <c r="N151" s="194"/>
    </row>
    <row r="152" spans="2:14" x14ac:dyDescent="0.25">
      <c r="F152" s="56"/>
      <c r="H152" s="189" t="s">
        <v>8</v>
      </c>
      <c r="I152" s="189"/>
      <c r="J152" s="189"/>
      <c r="K152" s="189"/>
      <c r="L152" s="18">
        <f>SUM(L146:L151)</f>
        <v>6.3999999999999994E-3</v>
      </c>
      <c r="M152" s="91"/>
    </row>
    <row r="153" spans="2:14" x14ac:dyDescent="0.25">
      <c r="F153" s="56"/>
      <c r="I153" s="71"/>
      <c r="J153" s="71"/>
    </row>
    <row r="154" spans="2:14" ht="75" x14ac:dyDescent="0.25">
      <c r="B154" s="208">
        <v>26</v>
      </c>
      <c r="C154" s="193" t="s">
        <v>95</v>
      </c>
      <c r="D154" s="191" t="s">
        <v>78</v>
      </c>
      <c r="E154" s="185" t="s">
        <v>99</v>
      </c>
      <c r="F154" s="191" t="s">
        <v>78</v>
      </c>
      <c r="G154" s="188" t="s">
        <v>126</v>
      </c>
      <c r="H154" s="17" t="s">
        <v>45</v>
      </c>
      <c r="I154" s="116">
        <v>43832</v>
      </c>
      <c r="J154" s="116">
        <v>44196</v>
      </c>
      <c r="K154" s="16"/>
      <c r="L154" s="21">
        <v>4.75E-4</v>
      </c>
      <c r="M154" s="95" t="s">
        <v>159</v>
      </c>
      <c r="N154" s="194" t="s">
        <v>7</v>
      </c>
    </row>
    <row r="155" spans="2:14" ht="300" x14ac:dyDescent="0.25">
      <c r="B155" s="208"/>
      <c r="C155" s="193"/>
      <c r="D155" s="191"/>
      <c r="E155" s="199"/>
      <c r="F155" s="191"/>
      <c r="G155" s="188"/>
      <c r="H155" s="110" t="s">
        <v>308</v>
      </c>
      <c r="I155" s="116">
        <v>43832</v>
      </c>
      <c r="J155" s="116">
        <v>44196</v>
      </c>
      <c r="K155" s="37" t="s">
        <v>155</v>
      </c>
      <c r="L155" s="21">
        <v>2.4000000000000001E-4</v>
      </c>
      <c r="M155" s="95" t="s">
        <v>287</v>
      </c>
      <c r="N155" s="194"/>
    </row>
    <row r="156" spans="2:14" ht="60" x14ac:dyDescent="0.25">
      <c r="B156" s="208"/>
      <c r="C156" s="193"/>
      <c r="D156" s="191"/>
      <c r="E156" s="199"/>
      <c r="F156" s="191"/>
      <c r="G156" s="188"/>
      <c r="H156" s="17" t="s">
        <v>149</v>
      </c>
      <c r="I156" s="116">
        <v>43832</v>
      </c>
      <c r="J156" s="116">
        <v>44180</v>
      </c>
      <c r="K156" s="16" t="s">
        <v>288</v>
      </c>
      <c r="L156" s="21">
        <v>2.4000000000000001E-4</v>
      </c>
      <c r="M156" s="95" t="s">
        <v>160</v>
      </c>
      <c r="N156" s="194"/>
    </row>
    <row r="157" spans="2:14" ht="60" x14ac:dyDescent="0.25">
      <c r="B157" s="208"/>
      <c r="C157" s="193"/>
      <c r="D157" s="191"/>
      <c r="E157" s="199"/>
      <c r="F157" s="191"/>
      <c r="G157" s="188"/>
      <c r="H157" s="17" t="s">
        <v>150</v>
      </c>
      <c r="I157" s="116">
        <v>43832</v>
      </c>
      <c r="J157" s="116">
        <v>44180</v>
      </c>
      <c r="K157" s="16"/>
      <c r="L157" s="21">
        <v>2.4000000000000001E-4</v>
      </c>
      <c r="M157" s="95" t="s">
        <v>162</v>
      </c>
      <c r="N157" s="194"/>
    </row>
    <row r="158" spans="2:14" ht="30" x14ac:dyDescent="0.25">
      <c r="B158" s="208"/>
      <c r="C158" s="193"/>
      <c r="D158" s="191"/>
      <c r="E158" s="199"/>
      <c r="F158" s="191"/>
      <c r="G158" s="188"/>
      <c r="H158" s="17" t="s">
        <v>151</v>
      </c>
      <c r="I158" s="116">
        <v>43832</v>
      </c>
      <c r="J158" s="116">
        <v>44196</v>
      </c>
      <c r="L158" s="21">
        <v>4.8000000000000001E-4</v>
      </c>
      <c r="M158" s="95" t="s">
        <v>161</v>
      </c>
      <c r="N158" s="194"/>
    </row>
    <row r="159" spans="2:14" ht="75" x14ac:dyDescent="0.25">
      <c r="B159" s="208"/>
      <c r="C159" s="193"/>
      <c r="D159" s="191"/>
      <c r="E159" s="199"/>
      <c r="F159" s="191"/>
      <c r="G159" s="188"/>
      <c r="H159" s="17" t="s">
        <v>266</v>
      </c>
      <c r="I159" s="116">
        <v>43832</v>
      </c>
      <c r="J159" s="116">
        <v>44196</v>
      </c>
      <c r="K159" s="16"/>
      <c r="L159" s="21">
        <v>4.8000000000000001E-4</v>
      </c>
      <c r="M159" s="95" t="s">
        <v>267</v>
      </c>
      <c r="N159" s="194"/>
    </row>
    <row r="160" spans="2:14" ht="75" x14ac:dyDescent="0.25">
      <c r="B160" s="208"/>
      <c r="C160" s="193"/>
      <c r="D160" s="191"/>
      <c r="E160" s="199"/>
      <c r="F160" s="191"/>
      <c r="G160" s="188"/>
      <c r="H160" s="17" t="s">
        <v>152</v>
      </c>
      <c r="I160" s="116">
        <v>43832</v>
      </c>
      <c r="J160" s="116">
        <v>44196</v>
      </c>
      <c r="K160" s="16" t="s">
        <v>27</v>
      </c>
      <c r="L160" s="21">
        <v>4.8000000000000001E-4</v>
      </c>
      <c r="M160" s="95" t="s">
        <v>163</v>
      </c>
      <c r="N160" s="194"/>
    </row>
    <row r="161" spans="2:14" ht="30" x14ac:dyDescent="0.25">
      <c r="B161" s="208"/>
      <c r="C161" s="193"/>
      <c r="D161" s="191"/>
      <c r="E161" s="199"/>
      <c r="F161" s="191"/>
      <c r="G161" s="188"/>
      <c r="H161" s="17" t="s">
        <v>153</v>
      </c>
      <c r="I161" s="116">
        <v>43832</v>
      </c>
      <c r="J161" s="116">
        <v>44196</v>
      </c>
      <c r="K161" s="16"/>
      <c r="L161" s="21">
        <v>2.4000000000000001E-4</v>
      </c>
      <c r="M161" s="7" t="s">
        <v>164</v>
      </c>
      <c r="N161" s="194"/>
    </row>
    <row r="162" spans="2:14" ht="60" x14ac:dyDescent="0.25">
      <c r="B162" s="208"/>
      <c r="C162" s="193"/>
      <c r="D162" s="191"/>
      <c r="E162" s="199"/>
      <c r="F162" s="191"/>
      <c r="G162" s="188"/>
      <c r="H162" s="17" t="s">
        <v>154</v>
      </c>
      <c r="I162" s="116">
        <v>43832</v>
      </c>
      <c r="J162" s="116">
        <v>44196</v>
      </c>
      <c r="K162" s="16"/>
      <c r="L162" s="21">
        <v>2.4000000000000001E-4</v>
      </c>
      <c r="M162" s="7" t="s">
        <v>289</v>
      </c>
      <c r="N162" s="194"/>
    </row>
    <row r="163" spans="2:14" ht="105" x14ac:dyDescent="0.25">
      <c r="B163" s="208"/>
      <c r="C163" s="193"/>
      <c r="D163" s="191"/>
      <c r="E163" s="199"/>
      <c r="F163" s="191"/>
      <c r="G163" s="188"/>
      <c r="H163" s="17" t="s">
        <v>157</v>
      </c>
      <c r="I163" s="116">
        <v>43832</v>
      </c>
      <c r="J163" s="116">
        <v>44196</v>
      </c>
      <c r="K163" s="16" t="s">
        <v>41</v>
      </c>
      <c r="L163" s="21">
        <v>4.8000000000000001E-4</v>
      </c>
      <c r="M163" s="7" t="s">
        <v>290</v>
      </c>
      <c r="N163" s="194"/>
    </row>
    <row r="164" spans="2:14" ht="95.25" customHeight="1" x14ac:dyDescent="0.25">
      <c r="B164" s="208"/>
      <c r="C164" s="193"/>
      <c r="D164" s="191"/>
      <c r="E164" s="186"/>
      <c r="F164" s="191"/>
      <c r="G164" s="188"/>
      <c r="H164" s="64" t="s">
        <v>284</v>
      </c>
      <c r="I164" s="116">
        <v>43832</v>
      </c>
      <c r="J164" s="116">
        <v>44196</v>
      </c>
      <c r="K164" s="50" t="s">
        <v>285</v>
      </c>
      <c r="L164" s="21">
        <v>2.4000000000000001E-4</v>
      </c>
      <c r="M164" s="61" t="s">
        <v>286</v>
      </c>
      <c r="N164" s="194"/>
    </row>
    <row r="165" spans="2:14" x14ac:dyDescent="0.25">
      <c r="H165" s="189" t="s">
        <v>8</v>
      </c>
      <c r="I165" s="195"/>
      <c r="J165" s="195"/>
      <c r="K165" s="195"/>
      <c r="L165" s="83">
        <f>SUM(L154:L164)</f>
        <v>3.8350000000000007E-3</v>
      </c>
      <c r="M165" s="91"/>
    </row>
    <row r="167" spans="2:14" x14ac:dyDescent="0.25">
      <c r="H167" s="189" t="s">
        <v>116</v>
      </c>
      <c r="I167" s="189"/>
      <c r="J167" s="189"/>
      <c r="K167" s="189"/>
      <c r="L167" s="76">
        <f>L81+L89+L101+L110+L115+L119+L129+L139+L144+L152+L165</f>
        <v>0.44313499999999995</v>
      </c>
      <c r="M167" s="96"/>
      <c r="N167" s="97" t="s">
        <v>9</v>
      </c>
    </row>
    <row r="168" spans="2:14" x14ac:dyDescent="0.25">
      <c r="B168" s="123"/>
      <c r="H168" s="189" t="s">
        <v>268</v>
      </c>
      <c r="I168" s="189"/>
      <c r="J168" s="189"/>
      <c r="K168" s="189"/>
      <c r="L168" s="76">
        <f>+L167+L74</f>
        <v>1.000035</v>
      </c>
      <c r="M168" s="96"/>
    </row>
    <row r="170" spans="2:14" x14ac:dyDescent="0.25">
      <c r="F170" s="73"/>
    </row>
  </sheetData>
  <mergeCells count="165">
    <mergeCell ref="B3:F3"/>
    <mergeCell ref="D47:D49"/>
    <mergeCell ref="C36:C38"/>
    <mergeCell ref="G146:G151"/>
    <mergeCell ref="H89:K89"/>
    <mergeCell ref="E5:E6"/>
    <mergeCell ref="E9:E10"/>
    <mergeCell ref="H11:K11"/>
    <mergeCell ref="K5:K6"/>
    <mergeCell ref="M47:M48"/>
    <mergeCell ref="H7:K7"/>
    <mergeCell ref="C5:C6"/>
    <mergeCell ref="D5:D6"/>
    <mergeCell ref="F5:F6"/>
    <mergeCell ref="G5:G6"/>
    <mergeCell ref="C9:C10"/>
    <mergeCell ref="D9:D10"/>
    <mergeCell ref="F9:F10"/>
    <mergeCell ref="G9:G10"/>
    <mergeCell ref="C41:C43"/>
    <mergeCell ref="D41:D43"/>
    <mergeCell ref="H19:K19"/>
    <mergeCell ref="H22:K22"/>
    <mergeCell ref="H25:K25"/>
    <mergeCell ref="H28:K28"/>
    <mergeCell ref="H31:K31"/>
    <mergeCell ref="H34:K34"/>
    <mergeCell ref="N146:N151"/>
    <mergeCell ref="N103:N109"/>
    <mergeCell ref="H110:K110"/>
    <mergeCell ref="N76:N80"/>
    <mergeCell ref="H60:K60"/>
    <mergeCell ref="H72:K72"/>
    <mergeCell ref="H81:K81"/>
    <mergeCell ref="N117:N118"/>
    <mergeCell ref="N141:N143"/>
    <mergeCell ref="H144:K144"/>
    <mergeCell ref="H139:K139"/>
    <mergeCell ref="N112:N114"/>
    <mergeCell ref="N131:N138"/>
    <mergeCell ref="N121:N128"/>
    <mergeCell ref="N91:N100"/>
    <mergeCell ref="N83:N88"/>
    <mergeCell ref="M76:M77"/>
    <mergeCell ref="M62:M71"/>
    <mergeCell ref="C141:C143"/>
    <mergeCell ref="D141:D143"/>
    <mergeCell ref="F141:F143"/>
    <mergeCell ref="D121:D128"/>
    <mergeCell ref="C121:C128"/>
    <mergeCell ref="C117:C118"/>
    <mergeCell ref="G62:G71"/>
    <mergeCell ref="C83:C88"/>
    <mergeCell ref="D83:D88"/>
    <mergeCell ref="C112:C114"/>
    <mergeCell ref="D112:D114"/>
    <mergeCell ref="G112:G114"/>
    <mergeCell ref="G103:G109"/>
    <mergeCell ref="C103:C109"/>
    <mergeCell ref="D103:D109"/>
    <mergeCell ref="G121:G128"/>
    <mergeCell ref="F121:F128"/>
    <mergeCell ref="C62:C71"/>
    <mergeCell ref="D62:D71"/>
    <mergeCell ref="F62:F71"/>
    <mergeCell ref="C76:C80"/>
    <mergeCell ref="D76:D80"/>
    <mergeCell ref="F76:F80"/>
    <mergeCell ref="G76:G80"/>
    <mergeCell ref="B141:B143"/>
    <mergeCell ref="B146:B151"/>
    <mergeCell ref="G52:G56"/>
    <mergeCell ref="H168:K168"/>
    <mergeCell ref="E62:E71"/>
    <mergeCell ref="E76:E80"/>
    <mergeCell ref="E83:E88"/>
    <mergeCell ref="E91:E100"/>
    <mergeCell ref="E103:E109"/>
    <mergeCell ref="E112:E114"/>
    <mergeCell ref="E117:E118"/>
    <mergeCell ref="H119:K119"/>
    <mergeCell ref="G117:G118"/>
    <mergeCell ref="F117:F118"/>
    <mergeCell ref="H115:K115"/>
    <mergeCell ref="E121:E128"/>
    <mergeCell ref="K62:K71"/>
    <mergeCell ref="F83:F88"/>
    <mergeCell ref="G83:G88"/>
    <mergeCell ref="F103:F109"/>
    <mergeCell ref="H101:K101"/>
    <mergeCell ref="K91:K100"/>
    <mergeCell ref="G91:G100"/>
    <mergeCell ref="E146:E151"/>
    <mergeCell ref="F47:F49"/>
    <mergeCell ref="G47:G49"/>
    <mergeCell ref="K47:K48"/>
    <mergeCell ref="B154:B164"/>
    <mergeCell ref="C154:C164"/>
    <mergeCell ref="D154:D164"/>
    <mergeCell ref="F154:F164"/>
    <mergeCell ref="G154:G164"/>
    <mergeCell ref="H152:K152"/>
    <mergeCell ref="B47:B49"/>
    <mergeCell ref="E131:E138"/>
    <mergeCell ref="E141:E143"/>
    <mergeCell ref="E154:E164"/>
    <mergeCell ref="E47:E49"/>
    <mergeCell ref="B112:B114"/>
    <mergeCell ref="B117:B118"/>
    <mergeCell ref="B121:B128"/>
    <mergeCell ref="D117:D118"/>
    <mergeCell ref="C146:C151"/>
    <mergeCell ref="B91:B100"/>
    <mergeCell ref="C91:C100"/>
    <mergeCell ref="D91:D100"/>
    <mergeCell ref="B83:B88"/>
    <mergeCell ref="B103:B109"/>
    <mergeCell ref="B9:B10"/>
    <mergeCell ref="B52:B56"/>
    <mergeCell ref="N154:N164"/>
    <mergeCell ref="H165:K165"/>
    <mergeCell ref="B36:B38"/>
    <mergeCell ref="D36:D38"/>
    <mergeCell ref="F36:F38"/>
    <mergeCell ref="G36:G38"/>
    <mergeCell ref="K36:K38"/>
    <mergeCell ref="N36:N38"/>
    <mergeCell ref="H39:K39"/>
    <mergeCell ref="H74:K74"/>
    <mergeCell ref="F52:F56"/>
    <mergeCell ref="E52:E56"/>
    <mergeCell ref="B41:B43"/>
    <mergeCell ref="E41:E43"/>
    <mergeCell ref="F41:F43"/>
    <mergeCell ref="G41:G43"/>
    <mergeCell ref="H44:K44"/>
    <mergeCell ref="C52:C56"/>
    <mergeCell ref="D52:D56"/>
    <mergeCell ref="C47:C49"/>
    <mergeCell ref="B13:B14"/>
    <mergeCell ref="N52:N56"/>
    <mergeCell ref="C13:C14"/>
    <mergeCell ref="D13:D14"/>
    <mergeCell ref="E13:E14"/>
    <mergeCell ref="F13:F14"/>
    <mergeCell ref="G13:G14"/>
    <mergeCell ref="H15:K15"/>
    <mergeCell ref="B2:N2"/>
    <mergeCell ref="H167:K167"/>
    <mergeCell ref="H57:K57"/>
    <mergeCell ref="F112:F114"/>
    <mergeCell ref="F91:F100"/>
    <mergeCell ref="B131:B138"/>
    <mergeCell ref="G141:G143"/>
    <mergeCell ref="H129:K129"/>
    <mergeCell ref="C131:C138"/>
    <mergeCell ref="D131:D138"/>
    <mergeCell ref="F131:F138"/>
    <mergeCell ref="G131:G138"/>
    <mergeCell ref="H50:K50"/>
    <mergeCell ref="B62:B71"/>
    <mergeCell ref="B76:B80"/>
    <mergeCell ref="D146:D151"/>
    <mergeCell ref="F146:F151"/>
    <mergeCell ref="B5:B6"/>
  </mergeCells>
  <pageMargins left="1.2736614173228347" right="0.70866141732283472" top="0.38" bottom="0.44" header="0.31496062992125984" footer="0.31496062992125984"/>
  <pageSetup paperSize="5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8"/>
  <sheetViews>
    <sheetView showGridLines="0" zoomScaleNormal="100" workbookViewId="0">
      <selection activeCell="L4" sqref="L4"/>
    </sheetView>
  </sheetViews>
  <sheetFormatPr baseColWidth="10" defaultRowHeight="15" x14ac:dyDescent="0.25"/>
  <cols>
    <col min="1" max="1" width="5.7109375" style="4" customWidth="1"/>
    <col min="2" max="2" width="5.85546875" style="4" customWidth="1"/>
    <col min="3" max="3" width="6.140625" style="19" customWidth="1"/>
    <col min="4" max="4" width="25.85546875" style="19" customWidth="1"/>
    <col min="5" max="5" width="43.140625" style="4" customWidth="1"/>
    <col min="6" max="6" width="16.42578125" style="4" customWidth="1"/>
    <col min="7" max="7" width="19.85546875" style="19" customWidth="1"/>
    <col min="8" max="8" width="28.7109375" style="19" customWidth="1"/>
    <col min="9" max="9" width="0.42578125" style="4" customWidth="1"/>
    <col min="10" max="10" width="20.140625" style="4" bestFit="1" customWidth="1"/>
    <col min="11" max="16384" width="11.42578125" style="4"/>
  </cols>
  <sheetData>
    <row r="1" spans="2:10" ht="74.25" customHeight="1" x14ac:dyDescent="0.25"/>
    <row r="2" spans="2:10" ht="74.25" customHeight="1" x14ac:dyDescent="0.25">
      <c r="B2" s="226" t="s">
        <v>316</v>
      </c>
      <c r="C2" s="226"/>
      <c r="D2" s="226"/>
      <c r="E2" s="226"/>
      <c r="F2" s="226"/>
      <c r="G2" s="226"/>
      <c r="H2" s="226"/>
    </row>
    <row r="3" spans="2:10" ht="62.25" customHeight="1" x14ac:dyDescent="0.25">
      <c r="B3" s="225" t="s">
        <v>94</v>
      </c>
      <c r="C3" s="126" t="s">
        <v>30</v>
      </c>
      <c r="D3" s="126" t="s">
        <v>5</v>
      </c>
      <c r="E3" s="1" t="s">
        <v>104</v>
      </c>
      <c r="F3" s="1" t="s">
        <v>4</v>
      </c>
      <c r="G3" s="126" t="s">
        <v>74</v>
      </c>
      <c r="H3" s="5" t="s">
        <v>88</v>
      </c>
    </row>
    <row r="4" spans="2:10" ht="67.5" customHeight="1" x14ac:dyDescent="0.25">
      <c r="B4" s="225"/>
      <c r="C4" s="130">
        <v>1</v>
      </c>
      <c r="D4" s="130" t="s">
        <v>75</v>
      </c>
      <c r="E4" s="15" t="s">
        <v>318</v>
      </c>
      <c r="F4" s="15" t="s">
        <v>193</v>
      </c>
      <c r="G4" s="170">
        <v>0.14000000000000001</v>
      </c>
      <c r="H4" s="153">
        <v>1638550080</v>
      </c>
    </row>
    <row r="5" spans="2:10" ht="45" customHeight="1" x14ac:dyDescent="0.25">
      <c r="B5" s="225"/>
      <c r="C5" s="131">
        <v>2</v>
      </c>
      <c r="D5" s="131" t="s">
        <v>76</v>
      </c>
      <c r="E5" s="132" t="s">
        <v>317</v>
      </c>
      <c r="F5" s="132" t="s">
        <v>251</v>
      </c>
      <c r="G5" s="171">
        <v>3.0300000000000001E-2</v>
      </c>
      <c r="H5" s="154">
        <v>437491849</v>
      </c>
    </row>
    <row r="6" spans="2:10" ht="45" customHeight="1" x14ac:dyDescent="0.25">
      <c r="B6" s="225"/>
      <c r="C6" s="133">
        <v>3</v>
      </c>
      <c r="D6" s="131" t="s">
        <v>76</v>
      </c>
      <c r="E6" s="132" t="s">
        <v>239</v>
      </c>
      <c r="F6" s="132" t="s">
        <v>251</v>
      </c>
      <c r="G6" s="171">
        <v>3.0300000000000001E-2</v>
      </c>
      <c r="H6" s="155">
        <v>1861031038</v>
      </c>
    </row>
    <row r="7" spans="2:10" ht="30" x14ac:dyDescent="0.25">
      <c r="B7" s="225"/>
      <c r="C7" s="131">
        <v>4</v>
      </c>
      <c r="D7" s="131" t="s">
        <v>76</v>
      </c>
      <c r="E7" s="134" t="s">
        <v>23</v>
      </c>
      <c r="F7" s="132" t="s">
        <v>251</v>
      </c>
      <c r="G7" s="171">
        <v>4.6699999999999998E-2</v>
      </c>
      <c r="H7" s="231" t="s">
        <v>7</v>
      </c>
    </row>
    <row r="8" spans="2:10" ht="30" x14ac:dyDescent="0.25">
      <c r="B8" s="225"/>
      <c r="C8" s="133">
        <v>5</v>
      </c>
      <c r="D8" s="131" t="s">
        <v>76</v>
      </c>
      <c r="E8" s="134" t="s">
        <v>42</v>
      </c>
      <c r="F8" s="132" t="s">
        <v>251</v>
      </c>
      <c r="G8" s="171">
        <v>1.17E-2</v>
      </c>
      <c r="H8" s="232"/>
    </row>
    <row r="9" spans="2:10" ht="30" x14ac:dyDescent="0.25">
      <c r="B9" s="225"/>
      <c r="C9" s="131">
        <v>6</v>
      </c>
      <c r="D9" s="131" t="s">
        <v>76</v>
      </c>
      <c r="E9" s="134" t="s">
        <v>24</v>
      </c>
      <c r="F9" s="132" t="s">
        <v>251</v>
      </c>
      <c r="G9" s="171">
        <v>1.8700000000000001E-2</v>
      </c>
      <c r="H9" s="232"/>
    </row>
    <row r="10" spans="2:10" ht="30" x14ac:dyDescent="0.25">
      <c r="B10" s="225"/>
      <c r="C10" s="133">
        <v>7</v>
      </c>
      <c r="D10" s="131" t="s">
        <v>76</v>
      </c>
      <c r="E10" s="134" t="s">
        <v>52</v>
      </c>
      <c r="F10" s="132" t="s">
        <v>251</v>
      </c>
      <c r="G10" s="171">
        <v>2.3300000000000001E-2</v>
      </c>
      <c r="H10" s="232"/>
    </row>
    <row r="11" spans="2:10" ht="30" x14ac:dyDescent="0.25">
      <c r="B11" s="225"/>
      <c r="C11" s="131">
        <v>8</v>
      </c>
      <c r="D11" s="131" t="s">
        <v>76</v>
      </c>
      <c r="E11" s="134" t="s">
        <v>135</v>
      </c>
      <c r="F11" s="132" t="s">
        <v>251</v>
      </c>
      <c r="G11" s="171">
        <v>7.0000000000000001E-3</v>
      </c>
      <c r="H11" s="232"/>
    </row>
    <row r="12" spans="2:10" ht="30" x14ac:dyDescent="0.25">
      <c r="B12" s="225"/>
      <c r="C12" s="133">
        <v>9</v>
      </c>
      <c r="D12" s="131" t="s">
        <v>76</v>
      </c>
      <c r="E12" s="134" t="s">
        <v>53</v>
      </c>
      <c r="F12" s="132" t="s">
        <v>251</v>
      </c>
      <c r="G12" s="171">
        <v>1.4E-2</v>
      </c>
      <c r="H12" s="233"/>
    </row>
    <row r="13" spans="2:10" s="10" customFormat="1" ht="50.25" customHeight="1" x14ac:dyDescent="0.25">
      <c r="B13" s="225"/>
      <c r="C13" s="135">
        <v>10</v>
      </c>
      <c r="D13" s="137" t="s">
        <v>77</v>
      </c>
      <c r="E13" s="136" t="s">
        <v>80</v>
      </c>
      <c r="F13" s="136" t="s">
        <v>28</v>
      </c>
      <c r="G13" s="172">
        <v>0.1</v>
      </c>
      <c r="H13" s="146" t="s">
        <v>7</v>
      </c>
    </row>
    <row r="14" spans="2:10" s="10" customFormat="1" ht="59.25" customHeight="1" x14ac:dyDescent="0.25">
      <c r="B14" s="225"/>
      <c r="C14" s="137">
        <v>11</v>
      </c>
      <c r="D14" s="137" t="s">
        <v>77</v>
      </c>
      <c r="E14" s="136" t="s">
        <v>141</v>
      </c>
      <c r="F14" s="136" t="s">
        <v>28</v>
      </c>
      <c r="G14" s="172">
        <v>0.04</v>
      </c>
      <c r="H14" s="147">
        <v>1049107500</v>
      </c>
    </row>
    <row r="15" spans="2:10" ht="64.5" customHeight="1" x14ac:dyDescent="0.25">
      <c r="B15" s="225"/>
      <c r="C15" s="138">
        <v>12</v>
      </c>
      <c r="D15" s="140" t="s">
        <v>78</v>
      </c>
      <c r="E15" s="139" t="s">
        <v>235</v>
      </c>
      <c r="F15" s="139" t="s">
        <v>127</v>
      </c>
      <c r="G15" s="173">
        <v>3.0000000000000002E-2</v>
      </c>
      <c r="H15" s="148">
        <v>838000000</v>
      </c>
    </row>
    <row r="16" spans="2:10" ht="51.75" customHeight="1" x14ac:dyDescent="0.25">
      <c r="B16" s="225"/>
      <c r="C16" s="140">
        <v>13</v>
      </c>
      <c r="D16" s="140" t="s">
        <v>78</v>
      </c>
      <c r="E16" s="139" t="s">
        <v>54</v>
      </c>
      <c r="F16" s="139" t="s">
        <v>122</v>
      </c>
      <c r="G16" s="173">
        <v>3.7499999999999994E-3</v>
      </c>
      <c r="H16" s="149" t="s">
        <v>7</v>
      </c>
      <c r="J16" s="10"/>
    </row>
    <row r="17" spans="2:13" ht="75" x14ac:dyDescent="0.25">
      <c r="B17" s="225"/>
      <c r="C17" s="141">
        <v>14</v>
      </c>
      <c r="D17" s="143" t="s">
        <v>73</v>
      </c>
      <c r="E17" s="142" t="s">
        <v>252</v>
      </c>
      <c r="F17" s="142" t="s">
        <v>123</v>
      </c>
      <c r="G17" s="174">
        <v>0.03</v>
      </c>
      <c r="H17" s="150">
        <v>1277906841</v>
      </c>
    </row>
    <row r="18" spans="2:13" ht="45" customHeight="1" x14ac:dyDescent="0.25">
      <c r="B18" s="225"/>
      <c r="C18" s="158">
        <v>15</v>
      </c>
      <c r="D18" s="158" t="s">
        <v>79</v>
      </c>
      <c r="E18" s="159" t="s">
        <v>238</v>
      </c>
      <c r="F18" s="159" t="s">
        <v>125</v>
      </c>
      <c r="G18" s="175" t="s">
        <v>194</v>
      </c>
      <c r="H18" s="160">
        <v>2420515651</v>
      </c>
    </row>
    <row r="19" spans="2:13" s="12" customFormat="1" ht="39" customHeight="1" x14ac:dyDescent="0.25">
      <c r="C19" s="157"/>
      <c r="D19" s="144"/>
      <c r="E19" s="192" t="s">
        <v>87</v>
      </c>
      <c r="F19" s="192"/>
      <c r="G19" s="182">
        <v>0.56000000000000005</v>
      </c>
      <c r="H19" s="181">
        <f>H4+H5+H6+H15+H17+H18+H14</f>
        <v>9522602959</v>
      </c>
      <c r="J19" s="27"/>
    </row>
    <row r="20" spans="2:13" customFormat="1" x14ac:dyDescent="0.25">
      <c r="C20" s="145"/>
      <c r="D20" s="145"/>
      <c r="G20" s="145"/>
      <c r="H20" s="151"/>
    </row>
    <row r="21" spans="2:13" customFormat="1" x14ac:dyDescent="0.25">
      <c r="C21" s="145"/>
      <c r="D21" s="145"/>
      <c r="G21" s="145"/>
      <c r="H21" s="151"/>
    </row>
    <row r="22" spans="2:13" customFormat="1" ht="14.25" customHeight="1" x14ac:dyDescent="0.25">
      <c r="C22" s="145"/>
      <c r="D22" s="145"/>
      <c r="G22" s="145"/>
      <c r="H22" s="151"/>
    </row>
    <row r="23" spans="2:13" customFormat="1" hidden="1" x14ac:dyDescent="0.25">
      <c r="C23" s="145"/>
      <c r="D23" s="145"/>
      <c r="G23" s="145"/>
      <c r="H23" s="151"/>
    </row>
    <row r="24" spans="2:13" s="10" customFormat="1" ht="9.75" hidden="1" customHeight="1" x14ac:dyDescent="0.25">
      <c r="C24" s="9"/>
      <c r="D24" s="9"/>
      <c r="G24" s="79"/>
      <c r="H24" s="152"/>
    </row>
    <row r="25" spans="2:13" ht="68.25" customHeight="1" x14ac:dyDescent="0.25">
      <c r="C25" s="126" t="s">
        <v>30</v>
      </c>
      <c r="D25" s="126" t="s">
        <v>5</v>
      </c>
      <c r="E25" s="1" t="s">
        <v>104</v>
      </c>
      <c r="F25" s="1" t="s">
        <v>4</v>
      </c>
      <c r="G25" s="126" t="s">
        <v>74</v>
      </c>
      <c r="H25" s="5" t="s">
        <v>89</v>
      </c>
    </row>
    <row r="26" spans="2:13" ht="46.5" customHeight="1" x14ac:dyDescent="0.25">
      <c r="B26" s="225" t="s">
        <v>95</v>
      </c>
      <c r="C26" s="130">
        <v>1</v>
      </c>
      <c r="D26" s="130" t="s">
        <v>75</v>
      </c>
      <c r="E26" s="214" t="s">
        <v>118</v>
      </c>
      <c r="F26" s="156" t="s">
        <v>129</v>
      </c>
      <c r="G26" s="170">
        <v>9.3299999999999994E-2</v>
      </c>
      <c r="H26" s="227" t="s">
        <v>7</v>
      </c>
    </row>
    <row r="27" spans="2:13" s="2" customFormat="1" ht="45" customHeight="1" x14ac:dyDescent="0.25">
      <c r="B27" s="225"/>
      <c r="C27" s="133">
        <v>2</v>
      </c>
      <c r="D27" s="133" t="s">
        <v>77</v>
      </c>
      <c r="E27" s="215"/>
      <c r="F27" s="134" t="s">
        <v>17</v>
      </c>
      <c r="G27" s="171">
        <v>9.332077965443604E-2</v>
      </c>
      <c r="H27" s="228"/>
      <c r="M27" s="4"/>
    </row>
    <row r="28" spans="2:13" s="2" customFormat="1" ht="38.25" customHeight="1" x14ac:dyDescent="0.25">
      <c r="B28" s="225"/>
      <c r="C28" s="133">
        <v>3</v>
      </c>
      <c r="D28" s="133" t="s">
        <v>76</v>
      </c>
      <c r="E28" s="215"/>
      <c r="F28" s="134" t="s">
        <v>121</v>
      </c>
      <c r="G28" s="176">
        <v>5.1299999999999998E-2</v>
      </c>
      <c r="H28" s="228"/>
      <c r="M28" s="4"/>
    </row>
    <row r="29" spans="2:13" ht="51" customHeight="1" x14ac:dyDescent="0.25">
      <c r="B29" s="225"/>
      <c r="C29" s="168">
        <v>4</v>
      </c>
      <c r="D29" s="168" t="s">
        <v>81</v>
      </c>
      <c r="E29" s="215"/>
      <c r="F29" s="169" t="s">
        <v>205</v>
      </c>
      <c r="G29" s="177">
        <v>3.7499999999999999E-2</v>
      </c>
      <c r="H29" s="228"/>
    </row>
    <row r="30" spans="2:13" ht="30" customHeight="1" x14ac:dyDescent="0.25">
      <c r="B30" s="225"/>
      <c r="C30" s="166">
        <v>5</v>
      </c>
      <c r="D30" s="166" t="s">
        <v>82</v>
      </c>
      <c r="E30" s="215"/>
      <c r="F30" s="167" t="s">
        <v>206</v>
      </c>
      <c r="G30" s="178">
        <v>3.7499999999999999E-2</v>
      </c>
      <c r="H30" s="228"/>
    </row>
    <row r="31" spans="2:13" ht="78.75" customHeight="1" x14ac:dyDescent="0.25">
      <c r="B31" s="225"/>
      <c r="C31" s="143">
        <v>6</v>
      </c>
      <c r="D31" s="143" t="s">
        <v>115</v>
      </c>
      <c r="E31" s="215"/>
      <c r="F31" s="142" t="s">
        <v>123</v>
      </c>
      <c r="G31" s="174">
        <v>7.4999999999999997E-3</v>
      </c>
      <c r="H31" s="228"/>
    </row>
    <row r="32" spans="2:13" ht="45" customHeight="1" x14ac:dyDescent="0.25">
      <c r="B32" s="225"/>
      <c r="C32" s="126">
        <v>7</v>
      </c>
      <c r="D32" s="126" t="s">
        <v>83</v>
      </c>
      <c r="E32" s="215"/>
      <c r="F32" s="165" t="s">
        <v>10</v>
      </c>
      <c r="G32" s="18">
        <v>3.7499999999999999E-2</v>
      </c>
      <c r="H32" s="228"/>
    </row>
    <row r="33" spans="2:8" ht="30" x14ac:dyDescent="0.25">
      <c r="B33" s="225"/>
      <c r="C33" s="163">
        <v>8</v>
      </c>
      <c r="D33" s="163" t="s">
        <v>84</v>
      </c>
      <c r="E33" s="215"/>
      <c r="F33" s="164" t="s">
        <v>124</v>
      </c>
      <c r="G33" s="179">
        <v>3.7499999999999999E-2</v>
      </c>
      <c r="H33" s="228"/>
    </row>
    <row r="34" spans="2:8" ht="60" customHeight="1" x14ac:dyDescent="0.25">
      <c r="B34" s="225"/>
      <c r="C34" s="161">
        <v>9</v>
      </c>
      <c r="D34" s="161" t="s">
        <v>85</v>
      </c>
      <c r="E34" s="215"/>
      <c r="F34" s="162" t="s">
        <v>253</v>
      </c>
      <c r="G34" s="180">
        <v>3.7500000000000006E-2</v>
      </c>
      <c r="H34" s="228"/>
    </row>
    <row r="35" spans="2:8" ht="66.75" customHeight="1" x14ac:dyDescent="0.25">
      <c r="B35" s="225"/>
      <c r="C35" s="158">
        <v>10</v>
      </c>
      <c r="D35" s="158" t="s">
        <v>18</v>
      </c>
      <c r="E35" s="215"/>
      <c r="F35" s="159" t="s">
        <v>125</v>
      </c>
      <c r="G35" s="175">
        <v>6.4000000000000003E-3</v>
      </c>
      <c r="H35" s="228"/>
    </row>
    <row r="36" spans="2:8" ht="30" x14ac:dyDescent="0.25">
      <c r="B36" s="225"/>
      <c r="C36" s="140">
        <v>11</v>
      </c>
      <c r="D36" s="140" t="s">
        <v>78</v>
      </c>
      <c r="E36" s="216"/>
      <c r="F36" s="139" t="s">
        <v>128</v>
      </c>
      <c r="G36" s="173">
        <v>3.8E-3</v>
      </c>
      <c r="H36" s="229"/>
    </row>
    <row r="37" spans="2:8" ht="21" x14ac:dyDescent="0.25">
      <c r="E37" s="230" t="s">
        <v>86</v>
      </c>
      <c r="F37" s="230"/>
      <c r="G37" s="182">
        <v>0.44</v>
      </c>
      <c r="H37" s="13" t="s">
        <v>9</v>
      </c>
    </row>
    <row r="38" spans="2:8" ht="29.25" customHeight="1" x14ac:dyDescent="0.25">
      <c r="E38" s="224" t="s">
        <v>320</v>
      </c>
      <c r="F38" s="224"/>
      <c r="G38" s="14">
        <v>1.0043291129877692</v>
      </c>
      <c r="H38" s="9"/>
    </row>
  </sheetData>
  <mergeCells count="9">
    <mergeCell ref="E38:F38"/>
    <mergeCell ref="E26:E36"/>
    <mergeCell ref="B3:B18"/>
    <mergeCell ref="B26:B36"/>
    <mergeCell ref="B2:H2"/>
    <mergeCell ref="H26:H36"/>
    <mergeCell ref="E19:F19"/>
    <mergeCell ref="E37:F37"/>
    <mergeCell ref="H7:H12"/>
  </mergeCells>
  <pageMargins left="0.7" right="0.7" top="0.75" bottom="0.75" header="0.3" footer="0.3"/>
  <pageSetup scale="82" orientation="portrait" r:id="rId1"/>
  <rowBreaks count="1" manualBreakCount="1">
    <brk id="22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 de accion 2020</vt:lpstr>
      <vt:lpstr>resumen</vt:lpstr>
      <vt:lpstr>'Plan de accion 2020'!Área_de_impresión</vt:lpstr>
      <vt:lpstr>resumen!Área_de_impresión</vt:lpstr>
      <vt:lpstr>'Plan de accion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Avila Tellez</dc:creator>
  <cp:lastModifiedBy>IVON TRIANA</cp:lastModifiedBy>
  <cp:lastPrinted>2019-12-17T15:08:58Z</cp:lastPrinted>
  <dcterms:created xsi:type="dcterms:W3CDTF">2013-12-09T19:18:30Z</dcterms:created>
  <dcterms:modified xsi:type="dcterms:W3CDTF">2020-01-14T13:53:38Z</dcterms:modified>
</cp:coreProperties>
</file>