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obles.CONTADURIA\Desktop\D PASO\archivosNewWeb2019\"/>
    </mc:Choice>
  </mc:AlternateContent>
  <bookViews>
    <workbookView xWindow="0" yWindow="0" windowWidth="28800" windowHeight="12045"/>
  </bookViews>
  <sheets>
    <sheet name="PLANES DE ACCION 2018" sheetId="1" r:id="rId1"/>
    <sheet name="resumen" sheetId="5" r:id="rId2"/>
  </sheets>
  <definedNames>
    <definedName name="_xlnm._FilterDatabase" localSheetId="0" hidden="1">'PLANES DE ACCION 2018'!$B$4:$N$9</definedName>
    <definedName name="_xlnm._FilterDatabase" localSheetId="1" hidden="1">resumen!$C$2:$H$3</definedName>
    <definedName name="_xlnm.Print_Area" localSheetId="0">'PLANES DE ACCION 2018'!$B$2:$N$168</definedName>
    <definedName name="_xlnm.Print_Area" localSheetId="1">resumen!$B$1:$H$36</definedName>
    <definedName name="_xlnm.Print_Titles" localSheetId="0">'PLANES DE ACCION 2018'!$2:$4</definedName>
  </definedNames>
  <calcPr calcId="152511"/>
</workbook>
</file>

<file path=xl/calcChain.xml><?xml version="1.0" encoding="utf-8"?>
<calcChain xmlns="http://schemas.openxmlformats.org/spreadsheetml/2006/main">
  <c r="H17" i="5" l="1"/>
  <c r="N45" i="1"/>
  <c r="N74" i="1" l="1"/>
  <c r="O64" i="1" s="1"/>
  <c r="L45" i="1" l="1"/>
  <c r="L74" i="1" l="1"/>
  <c r="L13" i="1" l="1"/>
  <c r="N13" i="1"/>
  <c r="L40" i="1" l="1"/>
  <c r="L165" i="1" l="1"/>
  <c r="L32" i="1"/>
  <c r="L29" i="1"/>
  <c r="L26" i="1"/>
  <c r="L20" i="1"/>
  <c r="L23" i="1"/>
  <c r="L17" i="1"/>
  <c r="L58" i="1"/>
  <c r="N52" i="1"/>
  <c r="L52" i="1"/>
  <c r="L103" i="1" l="1"/>
  <c r="L153" i="1" l="1"/>
  <c r="L91" i="1"/>
  <c r="L112" i="1" l="1"/>
  <c r="L118" i="1" l="1"/>
  <c r="L145" i="1" l="1"/>
  <c r="L140" i="1" l="1"/>
  <c r="L60" i="1" l="1"/>
  <c r="L61" i="1" s="1"/>
  <c r="N61" i="1"/>
  <c r="L129" i="1" l="1"/>
  <c r="L122" i="1"/>
  <c r="L83" i="1"/>
  <c r="L167" i="1" l="1"/>
  <c r="N9" i="1"/>
  <c r="L9" i="1"/>
  <c r="L76" i="1" s="1"/>
  <c r="N76" i="1" l="1"/>
  <c r="L168" i="1"/>
</calcChain>
</file>

<file path=xl/sharedStrings.xml><?xml version="1.0" encoding="utf-8"?>
<sst xmlns="http://schemas.openxmlformats.org/spreadsheetml/2006/main" count="537" uniqueCount="331">
  <si>
    <t>Valor Presupuesto General De Inversión</t>
  </si>
  <si>
    <t xml:space="preserve">Nombre del Indicador De La Actividad </t>
  </si>
  <si>
    <t>Vr.Ponderado Actividad</t>
  </si>
  <si>
    <t>Nombre Actividad</t>
  </si>
  <si>
    <t xml:space="preserve">Objetivo Institucional al que le Apunta </t>
  </si>
  <si>
    <t>Nombre Del Proceso</t>
  </si>
  <si>
    <t>Nombre De Tipo De Plan</t>
  </si>
  <si>
    <t>FUNCIONAMIENTO</t>
  </si>
  <si>
    <t>SUBTOTAL</t>
  </si>
  <si>
    <t xml:space="preserve"> </t>
  </si>
  <si>
    <t>Objetivo No. 1</t>
  </si>
  <si>
    <t>Objetivo No. 1, 7</t>
  </si>
  <si>
    <t xml:space="preserve">1. Pagaduría </t>
  </si>
  <si>
    <t>2. Presupuesto</t>
  </si>
  <si>
    <t>3. Contabilidad</t>
  </si>
  <si>
    <t>3. Correspondencia</t>
  </si>
  <si>
    <t>4. Archivo</t>
  </si>
  <si>
    <t>6.Contratación</t>
  </si>
  <si>
    <t>Objetivo No.6</t>
  </si>
  <si>
    <t>1. Gestión a la información Contable pública de las entidades territoriales (+ - 3400) y Nacionales  (+ - 347)</t>
  </si>
  <si>
    <t xml:space="preserve">3. Administración de las diferentes categorías en el CHIP  </t>
  </si>
  <si>
    <t>GESTION TICs</t>
  </si>
  <si>
    <t>Prestación de Servicios Informáticos Contratados</t>
  </si>
  <si>
    <t xml:space="preserve">Efectividad Desarrollo y Soporte </t>
  </si>
  <si>
    <t>Pérdida de disponibilidad, integridad y confidencialidad de la información</t>
  </si>
  <si>
    <t>No. Proyecto</t>
  </si>
  <si>
    <t xml:space="preserve"> BALANCE GENERAL CONSOLIDADO DE LA NACIÓN </t>
  </si>
  <si>
    <t xml:space="preserve">CUESTIONARIO ANUAL DE ESTADÍSTICAS DE LAS FINANZAS PÚBLICAS </t>
  </si>
  <si>
    <t xml:space="preserve"> INFORMES POR DEPARTAMENTOS</t>
  </si>
  <si>
    <t xml:space="preserve"> BOLETÍN DEUDORES MOROSOS DEL ESTADO</t>
  </si>
  <si>
    <t>Oportunidad en la entrega de información completa de planes e indicadores</t>
  </si>
  <si>
    <t>Cumplimiento de los recursos apropiados para proyectos de inversión</t>
  </si>
  <si>
    <t>Objetivo No. 6</t>
  </si>
  <si>
    <t>2. Mesas de trabajo</t>
  </si>
  <si>
    <t xml:space="preserve">No. </t>
  </si>
  <si>
    <t>Cumplimiento ejecución Plan de Compras</t>
  </si>
  <si>
    <t>Exactitud en inventarios físicos</t>
  </si>
  <si>
    <t>1.Plan Anual de Adquisiciones de Gastos  Generales</t>
  </si>
  <si>
    <t>5. Sensibilizar y socializar acerca del SIGC</t>
  </si>
  <si>
    <t>6. Fomentar la cultura organizacional sobre el SIGI</t>
  </si>
  <si>
    <t>Despliegue del SIGI y sus componentes</t>
  </si>
  <si>
    <t>Cumplimiento en procesamiento de Información a categorizar</t>
  </si>
  <si>
    <t>Satisfacción al usuario de PQR</t>
  </si>
  <si>
    <t>Efectividad en las transferencias primarias</t>
  </si>
  <si>
    <t>Tiempo de procesos de contratación</t>
  </si>
  <si>
    <t>Percepción información y comunicación interna</t>
  </si>
  <si>
    <t>Causación de las obligaciones de la CGN</t>
  </si>
  <si>
    <t>Cumplimiento Ejecución Presupuestal</t>
  </si>
  <si>
    <t>Percepción- Satisfacción Capacitación Externa</t>
  </si>
  <si>
    <t>Derechos de Petición</t>
  </si>
  <si>
    <t>Seguimiento a la Gestión de Riesgos</t>
  </si>
  <si>
    <t>Objetivo No.1,7</t>
  </si>
  <si>
    <t xml:space="preserve"> INFORME CONSOLIDADO DE CONTROL INTERNO CONTABLE</t>
  </si>
  <si>
    <t>4. Inscripción o mantenimiento de Entidades</t>
  </si>
  <si>
    <t>3. Atención a los requerimientos de información</t>
  </si>
  <si>
    <t>5. Mantenimiento, actualización y control del sistema integrado de gestión institucional</t>
  </si>
  <si>
    <t>Sensibilización Ambiental, Consumo de Agua, Consumo de Energía, Consumo de Papel, Material Reciclado en Kgs.</t>
  </si>
  <si>
    <t>1. Focalizar esfuerzos en el cumplimiento de la Estrategia Institucional</t>
  </si>
  <si>
    <t>Reporte de informes y tramite de operaciones</t>
  </si>
  <si>
    <t>2. Elaboración y/o Revisión jurídica</t>
  </si>
  <si>
    <t xml:space="preserve">3. Representar judicial y extrajudicialmente a la CGN en procesos jurídicos </t>
  </si>
  <si>
    <t>Estudios y Conceptos Jurídicos</t>
  </si>
  <si>
    <t>Información y Comunicación externa</t>
  </si>
  <si>
    <t>Información y Comunicación Interna</t>
  </si>
  <si>
    <t>Percepción información y comunicación Externa</t>
  </si>
  <si>
    <t>Cualificación servidores públicos responsables de la información financiera y ciudadanía (Externo)</t>
  </si>
  <si>
    <t>Nivel de Cumplimiento de las Auditorías Internas Programadas</t>
  </si>
  <si>
    <t>INFORMES POR DEPARTAMENTOS</t>
  </si>
  <si>
    <t>BOLETÍN DEUDORES MOROSOS DEL ESTADO</t>
  </si>
  <si>
    <t xml:space="preserve">SISTEMAL DE GESTIÓN AMBIENTAL </t>
  </si>
  <si>
    <t>3. Elaboración del plan de capacitación clientes externos.</t>
  </si>
  <si>
    <t>4. Preparación del material para capacitación a clientes externos.</t>
  </si>
  <si>
    <t>5. Ejecución del plan de capacitación clientes externos.</t>
  </si>
  <si>
    <t xml:space="preserve">1. Desarrollar nuevos modelos sobre los marcos regulatorios y estándares internacionales </t>
  </si>
  <si>
    <t>2. Definir la metodología técnica para la clasificación institucional y económica</t>
  </si>
  <si>
    <t xml:space="preserve">   Producción de Informes y Oportunidad en la respuesta a solicitudes de información</t>
  </si>
  <si>
    <t>Elaborar el Informe consolidado de control interno contable</t>
  </si>
  <si>
    <t>Elaborar los informes por Departamentos</t>
  </si>
  <si>
    <t>Informes de Boletín Deudores Morosos del  Estado (BDME)</t>
  </si>
  <si>
    <t xml:space="preserve"> Producción de informes y Oportunidad en la respuesta a  solicitudes de información</t>
  </si>
  <si>
    <t>Elaboración del Cuestionario Anual de Estadísticas de las Finanzas Públicas (CAEFP)</t>
  </si>
  <si>
    <t xml:space="preserve">   Producción de Informes</t>
  </si>
  <si>
    <t>Producción de Informes</t>
  </si>
  <si>
    <t>8. Participar en las actividades del SEN-DANE</t>
  </si>
  <si>
    <t>Producción de informes y Oportunidad en la respuesta a  solicitudes de información</t>
  </si>
  <si>
    <t>1.Rediseñar los Sistemas del SIGI</t>
  </si>
  <si>
    <t>2. Seguimiento a la matriz de Requisitos Legales Ambientales de la CGN</t>
  </si>
  <si>
    <t>2. Implementar las mejoras en el sistema de información y consolidación Contable</t>
  </si>
  <si>
    <t>3. Realizar pruebas de aceptación del sistema de información</t>
  </si>
  <si>
    <t>5. Realizar  Servicios con base en necesidades definidas</t>
  </si>
  <si>
    <t>6.Implementar un esquema de Arquitectura orientada a servicios (SOA)</t>
  </si>
  <si>
    <t>7. Implementar soluciones de comunicaciones Unificadas</t>
  </si>
  <si>
    <t>8. Realizar Estudios técnicos de Aplicación de Normas Internacionales en el Sistema</t>
  </si>
  <si>
    <t>9.Diseñar  y acompañar  el proceso de implementación de las normas internacionales en el sistema</t>
  </si>
  <si>
    <t>2. Atención a peticiones, quejas, reclamos y denuncias</t>
  </si>
  <si>
    <t xml:space="preserve">5. Informes Internos y Externos </t>
  </si>
  <si>
    <t>2. Elaborar y enviar informes de Ley</t>
  </si>
  <si>
    <t>3. Otras actividades</t>
  </si>
  <si>
    <t>Cubrimiento programa de Seguridad y Salud en el trabajo</t>
  </si>
  <si>
    <t xml:space="preserve"> COMUNICACIÓN PUBLICA</t>
  </si>
  <si>
    <t>Vr.Ponderado Proyecto o Plan de Acción</t>
  </si>
  <si>
    <t>NORMALIZACIÓN Y CULTURIZACIÓN CONTABLE</t>
  </si>
  <si>
    <t>CONSOLIDACIÓN DE LA INFORMACIÓN</t>
  </si>
  <si>
    <t>CENTRALIZACIÓN DE LA INFORMACIÓN</t>
  </si>
  <si>
    <t>PLANEACIÓN INTEGRAL</t>
  </si>
  <si>
    <t>GESTIÓN TICs</t>
  </si>
  <si>
    <t>ADAPTACIÓN FINANCIERA Y ESTADÍSTICA A LOS NUEVOS MARCOS NORMATIVOS</t>
  </si>
  <si>
    <t>MEJORAMIENTO DE LA CALIDAD DE LA INFORMACIÓN CONTABLE PÚBLICA</t>
  </si>
  <si>
    <t xml:space="preserve"> FORTALECIMIENTO DE LOS SISTEMAS DE GESTIÓN DE LA CGN</t>
  </si>
  <si>
    <t>GESTIÓN ADMINISTRATIVA</t>
  </si>
  <si>
    <t>GESTIÓN DE RECURSOS FINANCIEROS</t>
  </si>
  <si>
    <t>GESTIÓN JURÍDICA</t>
  </si>
  <si>
    <t>GESTIÓN HUMANA</t>
  </si>
  <si>
    <t>CONTROL Y EVALUACIÓN</t>
  </si>
  <si>
    <t xml:space="preserve">TOTAL PLANES DE ACCIÓN OPERATIVOS </t>
  </si>
  <si>
    <t xml:space="preserve">TOTAL PLANES DE ACCIÓN ESTRATÉGICOS </t>
  </si>
  <si>
    <t>Presupuesto asignado</t>
  </si>
  <si>
    <t>Presupuesto Asignado</t>
  </si>
  <si>
    <t>Responsable</t>
  </si>
  <si>
    <t>Fecha inicio actividad</t>
  </si>
  <si>
    <t>Fecha final actividad</t>
  </si>
  <si>
    <t xml:space="preserve">Seguimiento a la Implementación de políticas </t>
  </si>
  <si>
    <t>Cubrimiento plan de bienestar social e incentivos</t>
  </si>
  <si>
    <t>PLAN DE ACCIÓN ESTRATEGICO</t>
  </si>
  <si>
    <t>PLAN DE ACCIÓN OPERATIVO</t>
  </si>
  <si>
    <t>1. Visitas de seguimiento y Control y Convenios de Cooperación técnica</t>
  </si>
  <si>
    <t xml:space="preserve">4. Gestión de la información reportada por las entidades territoriales y nacionales </t>
  </si>
  <si>
    <t>6. Administración del CHIP</t>
  </si>
  <si>
    <t>4. Realizar evaluaciones periódicas</t>
  </si>
  <si>
    <t>SISTEMA DE GESTIÓN AMBIENTAL</t>
  </si>
  <si>
    <t xml:space="preserve">Actualización Y Publicación del Régimen de Contabilidad Pública </t>
  </si>
  <si>
    <t>5. Administración de los macroprocesos contables de los sistemas SIIF-Nación y SPGR</t>
  </si>
  <si>
    <t xml:space="preserve">10. Realizar el diagnóstico de seguridad a los  Sistemas de Información de la entidad </t>
  </si>
  <si>
    <t>2. Operativizar el Sistema SIIF Nación (140 entidades) y el Sistema General de Regalías (apoyo permanente a 40 entidades )</t>
  </si>
  <si>
    <t>2. Informes diferentes del balance general</t>
  </si>
  <si>
    <t>5. Almacén</t>
  </si>
  <si>
    <t>4. Implementación Nuevo Marco Normativo</t>
  </si>
  <si>
    <t>Líder del proceso</t>
  </si>
  <si>
    <t xml:space="preserve">1. Soportar, administrar y mantener la plataforma tecnológica de la Contaduría general de Nación 
 </t>
  </si>
  <si>
    <t xml:space="preserve">Disponibilidad de LAN, 
de Plataforma de Gestión, 
 de Plataforma Misional,
de Internet.
Satisfacción a Usuarios </t>
  </si>
  <si>
    <t xml:space="preserve">2. Fortalecer, Desarrollar e integrar los productos y servicios en la Contaduría General de la Nación 
</t>
  </si>
  <si>
    <t xml:space="preserve">3. Elaborar, divulgar e implementar políticas de seguridad.  </t>
  </si>
  <si>
    <t>Nombre Del Proyecto Y/o Plan de Acción</t>
  </si>
  <si>
    <t>Líder del Proceso</t>
  </si>
  <si>
    <t>Implementación del sistema de gestión</t>
  </si>
  <si>
    <t>11.Definir la estrategia de adopción del modelo de seguridad informática</t>
  </si>
  <si>
    <t>1. Actualizar el Régimen de Contabilidad Pública</t>
  </si>
  <si>
    <t>2. Producción de normas</t>
  </si>
  <si>
    <t>Eventos de Capacitación Realizados</t>
  </si>
  <si>
    <t>7. Implementar el estándar SDMX-DANE</t>
  </si>
  <si>
    <t>Índice de Ejecución del PAC</t>
  </si>
  <si>
    <t xml:space="preserve"> Implementación del PIC en la CGN</t>
  </si>
  <si>
    <t>FORTALECIMIENTO DE LOS SISTEMAS DE INFORMACIÓN Y CONSOLIDACIÒN CONTABLE NACIONAL</t>
  </si>
  <si>
    <t xml:space="preserve">ADAPTACIÓN FINANCIERA Y ESTADÍSTICA A LOS NUEVOS MARCOS NORMATIVOS </t>
  </si>
  <si>
    <t>MEJORAMIENTO DE LA CALIDAD DE LA INFORMACIÒN CONTABLE PÚBLICA</t>
  </si>
  <si>
    <t xml:space="preserve">SOSTENIBILIDAD DE LA REGULACIÓN CONTABLE PÚBLICA EN CONVERGENCIA CON ESTÁNDARES INTERNACIONALES DE INFORMACIÓN FINANCIERA </t>
  </si>
  <si>
    <t>PLAN DE ACCIÓN ESTRATÉGICO</t>
  </si>
  <si>
    <t>COMUNICACIÓN PÚBLICA</t>
  </si>
  <si>
    <t xml:space="preserve"> CAPACITACIÓN, DIVULGACIÓN Y ASITENCIA TÉCNICA EN  EL MODELO COLOMBIANO DE REGULACIÓN CONTABLE PÚBLICA.</t>
  </si>
  <si>
    <t xml:space="preserve">TOTAL PLAN DE ACCIÓN OPERATIVO </t>
  </si>
  <si>
    <t xml:space="preserve">TOTAL PLAN DE ACCIÓN ESTRATÉGICO </t>
  </si>
  <si>
    <t>CAPACITACIÓN, DIVULGACIÓN Y ASITENCIA TÉCNICA EN EL MODELO COLOMBIANO DE REGULACIÓN CONTABLE PÚBLICA.</t>
  </si>
  <si>
    <t>FORTALECIMIENTO DE LOS SISTEMAS DE INFORMACIÒN Y CONSOLIDACIÓN CONTABLE NACIONAL</t>
  </si>
  <si>
    <t>ACTIVIDADES DE GESTIÓN O DEMANDA</t>
  </si>
  <si>
    <t>Seguimiento Política GEL (Indicador manejado por FURAG)</t>
  </si>
  <si>
    <t xml:space="preserve">Actualización y Publicación del Régimen de Contabilidad Pública </t>
  </si>
  <si>
    <t>1. Realizar Auditorías Internas de Gestión inmersas en el Cronograma de Gestión del GIT de Control Interno</t>
  </si>
  <si>
    <t>Objetivo No. 1,2,3</t>
  </si>
  <si>
    <t>Objetivo No. 3</t>
  </si>
  <si>
    <t>Objetivo No.7,10</t>
  </si>
  <si>
    <t>Objetivo No. 2,3</t>
  </si>
  <si>
    <t>Objetivo No.4, 5,10,14</t>
  </si>
  <si>
    <t>Objetivo No.5</t>
  </si>
  <si>
    <t>Objetivo No. 11,13</t>
  </si>
  <si>
    <t>Objetivo No.12,14</t>
  </si>
  <si>
    <t>Objetivo No. 1,4,5, 7,8,9,10</t>
  </si>
  <si>
    <t>Objetivo No. 1,4,5,7,8,9</t>
  </si>
  <si>
    <t>4. Gestionar Incidentes relacionados con el Servicio TICs</t>
  </si>
  <si>
    <t>Objetivo No. 1,4,5,7,8,9,10</t>
  </si>
  <si>
    <t>Objetivo No. 1,3,4</t>
  </si>
  <si>
    <t>Producto esperado</t>
  </si>
  <si>
    <t>Régimen de Contabilidad Pública actualizado</t>
  </si>
  <si>
    <t>1. Actualizar el Régimen de Contabilidad Pública en convergencia con estándares internacionales de información financiera</t>
  </si>
  <si>
    <t>10 Procedimientos Contables,compilados y publicados.</t>
  </si>
  <si>
    <t>3. Generar mecanismos instrumentales para la implementación y aplicación de los nuevos Marcos Normativos</t>
  </si>
  <si>
    <t xml:space="preserve">250 Conceptos Emitidos en el año,
Doctrina Contable Publica Compilada,
Doctrina Contable Publica publicada. </t>
  </si>
  <si>
    <t>1. Seguimiento al PIGA-CGN y a los programas del SGA año 2018</t>
  </si>
  <si>
    <t>TOTAL PLAN DE ACCIÓN 2018</t>
  </si>
  <si>
    <t>RCP Actualizado</t>
  </si>
  <si>
    <t>Plan de Capacitación, ficha técnica y programación</t>
  </si>
  <si>
    <t>Material de trabajo y apoyo disponible</t>
  </si>
  <si>
    <t>Informes y especificaciones de nuevos modelos</t>
  </si>
  <si>
    <t>Documento Técnico</t>
  </si>
  <si>
    <t>Consolidar y elaborar los Informes de la Situación Financiera y de Resultados del Nivel Nacional, Nivel Territorial y del Sector Público del año 2017</t>
  </si>
  <si>
    <t>Informe</t>
  </si>
  <si>
    <t>Informes</t>
  </si>
  <si>
    <t>Anuario</t>
  </si>
  <si>
    <t xml:space="preserve"> SERIES HISTÓRICAS 2007-2017</t>
  </si>
  <si>
    <t>Elaborar y ajustar las Series Históricas 2007 - 2017</t>
  </si>
  <si>
    <t>Serie histórica actualizada en la página web CGN.</t>
  </si>
  <si>
    <t>1.Artículos contables y económicos</t>
  </si>
  <si>
    <t xml:space="preserve">6.Publicar en la página Web de la CGN los productos y otros reportes. </t>
  </si>
  <si>
    <t>9. Gestión con Gremios, Entidades Sectoriales y Organismos internacionales.</t>
  </si>
  <si>
    <t>10. Participar en las actividades para el desarrollo del Proyecto Sistema de Información para la Administración de las Finanzas Públicas (SIFP)</t>
  </si>
  <si>
    <t>Realizar 15 visitas de seguimiento y control y 15 eventos de acompañamiento</t>
  </si>
  <si>
    <t xml:space="preserve">Realizar el 100% de las  mesas de trabajo con entidades nacionales </t>
  </si>
  <si>
    <t>Realizar 10 eventos sobre las funcionalidades del sistema  CHIP</t>
  </si>
  <si>
    <t xml:space="preserve">Administrar las categorías CGN en cuanto a: definición, parametrización, mantenimiento y modificación de parámetros de Validación .
</t>
  </si>
  <si>
    <t>FORTALECIMIENTO DE LOS CONTROLES DE LA INFORMACIÓN CONTABLE PÚBLICA REPORTADA POR LAS ENTIDADES REGULADAS POR LA CGN A NIVEL NACIONAL</t>
  </si>
  <si>
    <t>1. Actualizar las herramientas de control para validar la información contable pública</t>
  </si>
  <si>
    <t>2. Facilitar la aplicación de los nuevos Marcos Normativos</t>
  </si>
  <si>
    <t xml:space="preserve">3. Mejorar la evaluación de la información contable pública reportada a la Contaduría General de la Nación </t>
  </si>
  <si>
    <t>Servicios de información y gestión misionales fortalecidos</t>
  </si>
  <si>
    <t>Documentos de lineamientos técnicos</t>
  </si>
  <si>
    <t xml:space="preserve">Servicio de divulgación de en materia fiscal y financiera </t>
  </si>
  <si>
    <t>4. Certificación de la categorización de los Departamentos, Distritos y Municipios</t>
  </si>
  <si>
    <t>5. Refrendación de la Eficiencia Administrativa y Refrendación de la Eficiencia Fiscal.</t>
  </si>
  <si>
    <t>Elaborar las refrendaciones asignadas por Ley a la CGN</t>
  </si>
  <si>
    <t>Tablas de eventos, parametrización y mantenimiento de los Sistemas SIIF-Nación y SPGR.</t>
  </si>
  <si>
    <t xml:space="preserve">Categorizar los departamentos,. Municipios o distritos . </t>
  </si>
  <si>
    <t xml:space="preserve">Dejar la trazabilidad de las actividades realizadas </t>
  </si>
  <si>
    <t>3.Sostenimiento del SGA</t>
  </si>
  <si>
    <t>4. Diseño y elaboración de los programas del SGA vigencia 2019</t>
  </si>
  <si>
    <t>Seguimiento y ejecución PIGA y programas ambientales del SGA 2018.</t>
  </si>
  <si>
    <t>Matriz de Requisitos Legales Ambientales
Matriz de aspectos e impactos ambientales</t>
  </si>
  <si>
    <t xml:space="preserve">Control Operacional, información documentada, mejora continua. </t>
  </si>
  <si>
    <t>PIGA y programas ambientales del SGA de la CGN vigencia 2018.</t>
  </si>
  <si>
    <t xml:space="preserve">2. Transparencia, participación y servicio al ciudadano.
- Actualización de matriz de cumplimiento de transparencia y acceso a la información.
- Elaboración y seguimiento a las actividades del plan de mejoramiento de ITN.                                                                                                    
- Servicio al Ciudadano. Seguimiento a la atención oportuna de solicitudes de información (Encuesta).  
-  Seguimiento plan de acción de servicio al ciudadano recibido del PNSC-DNP. </t>
  </si>
  <si>
    <t>3. Estrategia Gobierno Digital.</t>
  </si>
  <si>
    <t>4. Implementar y realizar seguimiento al MIPG V2</t>
  </si>
  <si>
    <t>5. Eficiencia Administrativa</t>
  </si>
  <si>
    <t>7. Formulación y acompañamiento a Proyectos de Inversión</t>
  </si>
  <si>
    <t>8. Participar en las actividades definidas en el SG-SST.</t>
  </si>
  <si>
    <t>9. Sistema de Gestión de Seguridad de la Información</t>
  </si>
  <si>
    <t xml:space="preserve"> - Índice de transparencia.
- Espacios de Participación Ciudadana y Rendición de cuentas.
-  Satisfacción del Ciudadano-Partes Interesadas</t>
  </si>
  <si>
    <t>Sistema de Gestión Integrado</t>
  </si>
  <si>
    <t>4 Actividades de Capacitación</t>
  </si>
  <si>
    <t>10. Plan de Anticorrupción y de Atención al Ciudadano</t>
  </si>
  <si>
    <t>Efectividad en la ejecución de las tareas de soporte y Desarrollo de Software</t>
  </si>
  <si>
    <t>1.Seguimiento PEI e indicadores inscritos
3-Plan de Mejoramiento Auditorias</t>
  </si>
  <si>
    <t xml:space="preserve">1.Seguimiento Matriz transparencia
2.  Seguimiento a las acciones del plan de mejoramiento de ITN.  
3. Plan de Mejoramiento según Encuesta
4. Ejecución del plan de acción y seguimiento al plan. </t>
  </si>
  <si>
    <t>Mantener el Ranking a nivel sectorial y mejorarlo a nivel nacional</t>
  </si>
  <si>
    <t xml:space="preserve">Documentos versionados </t>
  </si>
  <si>
    <t xml:space="preserve">Obtener una calificación adecuada en el sector. </t>
  </si>
  <si>
    <t>6. Gestión presupuestal CGN - 2018- 2019</t>
  </si>
  <si>
    <t>Gestión presupuestal 2019 y seguimiento Proyecto de Inversión</t>
  </si>
  <si>
    <t>Seguimiento Proyectos de Inversión registrados en DNP</t>
  </si>
  <si>
    <t>Participación actividades SG-SST</t>
  </si>
  <si>
    <t xml:space="preserve">SGSI implementado </t>
  </si>
  <si>
    <t>.-Política y Matriz de Riesgos publicada.
Seguimiento a la gestión de riesgos</t>
  </si>
  <si>
    <t xml:space="preserve">34 Eventos </t>
  </si>
  <si>
    <t>Publicaciones difundidas</t>
  </si>
  <si>
    <t>Sistema de Información contable modernizado</t>
  </si>
  <si>
    <t>1. Realizar la definición metodológica y ciclo de vida del Sistema</t>
  </si>
  <si>
    <t>Documentos</t>
  </si>
  <si>
    <t>Radicados de Respuesta</t>
  </si>
  <si>
    <t>(Radicados de respuesta)
Base de datos actualizada</t>
  </si>
  <si>
    <t>Informes y SIGI actualizado</t>
  </si>
  <si>
    <t>Página web CGN actualizada</t>
  </si>
  <si>
    <t>Actas, memorias o informes de reunión</t>
  </si>
  <si>
    <t>Memorias</t>
  </si>
  <si>
    <t>7. Gestión Documental (Proyecto de Inversión)- Plan Institucional de Archivos de la Entidad. PINAR</t>
  </si>
  <si>
    <t>Plan de compras ejecutado</t>
  </si>
  <si>
    <t>Informe PQRD</t>
  </si>
  <si>
    <t>Comunicaciones enviadas</t>
  </si>
  <si>
    <t>Transferencias realizadas</t>
  </si>
  <si>
    <t>Inventario anual</t>
  </si>
  <si>
    <t>Capacidad tecnológica del sistema de gestión documental</t>
  </si>
  <si>
    <t>Indicador PAC</t>
  </si>
  <si>
    <t>Ejecución Presupuestal</t>
  </si>
  <si>
    <t>Fenecimiento de estados financieros</t>
  </si>
  <si>
    <t xml:space="preserve">Reportes y Estados Financieros. Manual de Políticas. Estado de Situación Financiera y apertura 
</t>
  </si>
  <si>
    <t>1. Atención a derechos de petición y consultas</t>
  </si>
  <si>
    <t>4. Identificación y Valoración de Requisitos Legales.</t>
  </si>
  <si>
    <t>Cumplimiento   y   Mejoramiento de la actividad Litigiosa que se presente .</t>
  </si>
  <si>
    <t>Seguimiento y control de las solicitudes de requisitos Legales allegadas al GIT.</t>
  </si>
  <si>
    <t>Seguimiento y Control  periódico de los resultados sobre derechos de petición que lleguen al GIT Jurídica.</t>
  </si>
  <si>
    <t>Actualización del sistema Ekogui e informes requeridos.</t>
  </si>
  <si>
    <t>Cumplimiento del PIC 2018, con la realización de todas las capacitaciones.</t>
  </si>
  <si>
    <t>Realización de actividades, según Plan de Bienestar 2018</t>
  </si>
  <si>
    <t>Ejecución de las actividades del Plan Anual de Seguridad y Salud en el Trabajo del año 2018.</t>
  </si>
  <si>
    <t>Trámites realizados, según solicitudes.</t>
  </si>
  <si>
    <t>Cumplimiento de los requisitos legales, en los procesos de vinculación.</t>
  </si>
  <si>
    <t>Cumplimiento Plan de Previsión de Recursos Humanos</t>
  </si>
  <si>
    <t>Ejecutar actividades para: 
- Incentivar los servidores públicos.</t>
  </si>
  <si>
    <t>Cumplimiento Plan Estratégico de Talento Humano</t>
  </si>
  <si>
    <t>Plan anual de vacantes 2018</t>
  </si>
  <si>
    <t>1.Plan Institucional de Capacitación.</t>
  </si>
  <si>
    <t>2.Bienestar social e incentivos</t>
  </si>
  <si>
    <t>3.Plan anual de Seguridad y Salud en el trabajo</t>
  </si>
  <si>
    <t>4.Liquidación y trámites de personal</t>
  </si>
  <si>
    <t>5.Selección, vinculación e inducción de personal</t>
  </si>
  <si>
    <r>
      <t>6.Plan de Previsión de Recursos Humanos</t>
    </r>
    <r>
      <rPr>
        <sz val="11"/>
        <color theme="1"/>
        <rFont val="Calibri"/>
        <family val="2"/>
        <scheme val="minor"/>
      </rPr>
      <t>. </t>
    </r>
  </si>
  <si>
    <t xml:space="preserve">7.Plan  de incentivos Institucionales </t>
  </si>
  <si>
    <t>8.Plan Estratégico de Talento Humano</t>
  </si>
  <si>
    <t>9.Plan Anual de vacantes</t>
  </si>
  <si>
    <t>Transparencia en el Proceso de Selección y Vinculación de Personal</t>
  </si>
  <si>
    <t>CONTADURÍA GENERAL DE LA NACIÓN (CGN)
PLAN ESTRATÉGICO INSTITUCIONAL (PEI) 2013 - 2018 
PLAN DE ACCIÓN VIGENCIA 2018</t>
  </si>
  <si>
    <t>Objetivo No.  4</t>
  </si>
  <si>
    <t>RESÚMEN PLAN DE ACCIÓN 2018</t>
  </si>
  <si>
    <t>1,3,4</t>
  </si>
  <si>
    <t>3.11%</t>
  </si>
  <si>
    <t>TOTAL PLAN AÑO 2018</t>
  </si>
  <si>
    <t>10 Guías de aplicación Elaboradas ,compiladas y publicadas.</t>
  </si>
  <si>
    <t xml:space="preserve">4. Interpretar en forma adecuada la regulación expedida (Generar Doctrina Contable Publica a partir de la regulación expedida y prestar asesoría técnica a las entidades) </t>
  </si>
  <si>
    <t>3. Talleres y presentación funcionalidades del sistema CHIP.</t>
  </si>
  <si>
    <t>Información gestionada acorde al acompañamiento permanente</t>
  </si>
  <si>
    <t>Acompañamiento permanente a las entidades pertenecientes al sistema SIIF-Nación y SPGR.</t>
  </si>
  <si>
    <t>Cumplimiento del plan de capacitación en el 100%</t>
  </si>
  <si>
    <t xml:space="preserve">Información gestionada  </t>
  </si>
  <si>
    <t>Administración de las categorías de la CGN</t>
  </si>
  <si>
    <t>Procesos de contratación finalizados</t>
  </si>
  <si>
    <t>Seguimiento y Control  periódico de los  conceptos y estudios jurídicos emitidos por el GIT Jurídica.</t>
  </si>
  <si>
    <r>
      <t xml:space="preserve">Informes y </t>
    </r>
    <r>
      <rPr>
        <sz val="11"/>
        <rFont val="Calibri"/>
        <family val="2"/>
      </rPr>
      <t xml:space="preserve">plan de mejoramiento de la </t>
    </r>
    <r>
      <rPr>
        <sz val="11"/>
        <color indexed="8"/>
        <rFont val="Calibri"/>
        <family val="2"/>
      </rPr>
      <t>Auditoria (físicos - electrónicos)</t>
    </r>
  </si>
  <si>
    <r>
      <t>Documentos de Informes</t>
    </r>
    <r>
      <rPr>
        <sz val="11"/>
        <rFont val="Calibri"/>
        <family val="2"/>
      </rPr>
      <t xml:space="preserve"> (físicos - electró</t>
    </r>
    <r>
      <rPr>
        <sz val="11"/>
        <color indexed="8"/>
        <rFont val="Calibri"/>
        <family val="2"/>
      </rPr>
      <t>nicos)</t>
    </r>
  </si>
  <si>
    <r>
      <t>Documentos de Informe</t>
    </r>
    <r>
      <rPr>
        <sz val="11"/>
        <rFont val="Calibri"/>
        <family val="2"/>
      </rPr>
      <t xml:space="preserve">s (físicos </t>
    </r>
    <r>
      <rPr>
        <sz val="11"/>
        <color indexed="10"/>
        <rFont val="Calibri"/>
        <family val="2"/>
      </rPr>
      <t xml:space="preserve">- </t>
    </r>
    <r>
      <rPr>
        <sz val="11"/>
        <color indexed="8"/>
        <rFont val="Calibri"/>
        <family val="2"/>
      </rPr>
      <t>electrónicos)</t>
    </r>
  </si>
  <si>
    <t>Proveer servicios con alta disponibilidad  de la infraestructura tecnológica de la CGN</t>
  </si>
  <si>
    <t xml:space="preserve">Preservación y administración de la confidencialidad, integridad de la información </t>
  </si>
  <si>
    <t xml:space="preserve"> Identificación y Valoración de Requisitos Legales
</t>
  </si>
  <si>
    <t>6. Actividades de Planeación y mejora continua</t>
  </si>
  <si>
    <t>Plan Estratégico de Tecnologías de la Información y las Comunicaciones  - PETI</t>
  </si>
  <si>
    <t>Plan de tratamiento de riesgos de seguridad y privacidad de la información. </t>
  </si>
  <si>
    <t>Plan de seguridad y privacidad de la información.</t>
  </si>
  <si>
    <t>Prevención de  riesgos de seguridad sobre la plataforma de la entidad</t>
  </si>
  <si>
    <t>Informe de Avance del PETI</t>
  </si>
  <si>
    <t xml:space="preserve">Preservar la confidencialidad, integridad y disponibilidad de la información de la CGN </t>
  </si>
  <si>
    <t>1-Porcentaje Empresas que reportan ICP-Convergencia
2-Porcentaje Entidades del Gobierno que reportan ICP-Convergencia</t>
  </si>
  <si>
    <t xml:space="preserve"> Objetivo No. 3</t>
  </si>
  <si>
    <t xml:space="preserve">  Objetivo No. 3</t>
  </si>
  <si>
    <t>Fecha de Aprobación: 1 de Agosto de 2018</t>
  </si>
  <si>
    <t>Fecha de Publicación: 3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</si>
</sst>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sz val="9.5"/>
      <color rgb="FF222222"/>
      <name val="Arial"/>
      <family val="2"/>
    </font>
    <font>
      <sz val="11"/>
      <color indexed="10"/>
      <name val="Calibri"/>
      <family val="2"/>
    </font>
    <font>
      <sz val="12"/>
      <color rgb="FF22222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/>
    <xf numFmtId="10" fontId="0" fillId="0" borderId="1" xfId="1" applyNumberFormat="1" applyFont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10" fontId="2" fillId="4" borderId="0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ont="1" applyFill="1" applyAlignment="1">
      <alignment horizontal="center" vertical="center" wrapText="1"/>
    </xf>
    <xf numFmtId="165" fontId="2" fillId="4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165" fontId="1" fillId="4" borderId="2" xfId="1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0" fontId="0" fillId="4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0" fontId="0" fillId="4" borderId="0" xfId="0" applyNumberFormat="1" applyFont="1" applyFill="1" applyBorder="1" applyAlignment="1">
      <alignment horizontal="center" vertical="center" wrapText="1"/>
    </xf>
    <xf numFmtId="165" fontId="0" fillId="4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0" fontId="1" fillId="4" borderId="1" xfId="2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0" fontId="0" fillId="5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0" fontId="0" fillId="6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0" fontId="0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0" fontId="0" fillId="8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0" fontId="0" fillId="9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10" fontId="0" fillId="10" borderId="1" xfId="0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9" fontId="2" fillId="4" borderId="0" xfId="0" applyNumberFormat="1" applyFont="1" applyFill="1" applyBorder="1" applyAlignment="1">
      <alignment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2" xfId="3" applyNumberFormat="1" applyFont="1" applyFill="1" applyBorder="1" applyAlignment="1">
      <alignment vertical="center"/>
    </xf>
    <xf numFmtId="10" fontId="0" fillId="4" borderId="1" xfId="2" applyNumberFormat="1" applyFont="1" applyFill="1" applyBorder="1" applyAlignment="1">
      <alignment vertical="center" wrapText="1"/>
    </xf>
    <xf numFmtId="165" fontId="0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0" fontId="0" fillId="0" borderId="4" xfId="2" applyNumberFormat="1" applyFont="1" applyFill="1" applyBorder="1" applyAlignment="1">
      <alignment vertical="center"/>
    </xf>
    <xf numFmtId="10" fontId="0" fillId="0" borderId="1" xfId="2" applyNumberFormat="1" applyFont="1" applyFill="1" applyBorder="1" applyAlignment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vertical="center" wrapText="1"/>
    </xf>
    <xf numFmtId="0" fontId="0" fillId="0" borderId="7" xfId="0" applyFont="1" applyBorder="1"/>
    <xf numFmtId="14" fontId="7" fillId="0" borderId="1" xfId="0" applyNumberFormat="1" applyFont="1" applyFill="1" applyBorder="1" applyAlignment="1">
      <alignment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0" fillId="0" borderId="4" xfId="2" applyNumberFormat="1" applyFont="1" applyBorder="1" applyAlignment="1">
      <alignment vertical="center" wrapText="1"/>
    </xf>
    <xf numFmtId="10" fontId="2" fillId="2" borderId="0" xfId="0" applyNumberFormat="1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10" fontId="3" fillId="3" borderId="1" xfId="2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0" xfId="2" applyNumberFormat="1" applyFont="1" applyFill="1" applyBorder="1" applyAlignment="1">
      <alignment vertical="center" wrapText="1"/>
    </xf>
    <xf numFmtId="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165" fontId="15" fillId="0" borderId="4" xfId="1" applyNumberFormat="1" applyFont="1" applyBorder="1" applyAlignment="1">
      <alignment vertical="center" wrapText="1"/>
    </xf>
    <xf numFmtId="165" fontId="15" fillId="0" borderId="1" xfId="1" applyNumberFormat="1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0" xfId="0" applyFont="1" applyFill="1"/>
    <xf numFmtId="0" fontId="0" fillId="4" borderId="0" xfId="0" applyFill="1"/>
    <xf numFmtId="165" fontId="0" fillId="0" borderId="0" xfId="0" applyNumberFormat="1" applyFont="1" applyAlignment="1">
      <alignment vertical="center" wrapText="1"/>
    </xf>
    <xf numFmtId="165" fontId="0" fillId="4" borderId="0" xfId="0" applyNumberFormat="1" applyFont="1" applyFill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0" fontId="0" fillId="4" borderId="2" xfId="2" applyNumberFormat="1" applyFont="1" applyFill="1" applyBorder="1" applyAlignment="1">
      <alignment horizontal="center" vertical="center" wrapText="1"/>
    </xf>
    <xf numFmtId="10" fontId="0" fillId="4" borderId="3" xfId="2" applyNumberFormat="1" applyFont="1" applyFill="1" applyBorder="1" applyAlignment="1">
      <alignment horizontal="center" vertical="center" wrapText="1"/>
    </xf>
    <xf numFmtId="10" fontId="0" fillId="4" borderId="4" xfId="2" applyNumberFormat="1" applyFont="1" applyFill="1" applyBorder="1" applyAlignment="1">
      <alignment horizontal="center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0" fontId="0" fillId="0" borderId="2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14" fillId="0" borderId="6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4"/>
    <cellStyle name="Moneda" xfId="3" builtinId="4"/>
    <cellStyle name="Normal" xfId="0" builtinId="0"/>
    <cellStyle name="Porcentaje" xfId="2" builtinId="5"/>
    <cellStyle name="Porcentaje 2" xf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219075</xdr:rowOff>
    </xdr:from>
    <xdr:to>
      <xdr:col>10</xdr:col>
      <xdr:colOff>57150</xdr:colOff>
      <xdr:row>1</xdr:row>
      <xdr:rowOff>38100</xdr:rowOff>
    </xdr:to>
    <xdr:pic>
      <xdr:nvPicPr>
        <xdr:cNvPr id="5" name="4 Imagen" descr="logos para documentos gobierno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19075"/>
          <a:ext cx="59721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168"/>
  <sheetViews>
    <sheetView showGridLines="0" tabSelected="1" workbookViewId="0"/>
  </sheetViews>
  <sheetFormatPr baseColWidth="10" defaultRowHeight="15" x14ac:dyDescent="0.25"/>
  <cols>
    <col min="1" max="1" width="4.140625" style="11" customWidth="1"/>
    <col min="2" max="2" width="9.28515625" style="11" customWidth="1"/>
    <col min="3" max="3" width="8.140625" style="11" customWidth="1"/>
    <col min="4" max="4" width="16.140625" style="11" customWidth="1"/>
    <col min="5" max="5" width="7.42578125" style="11" customWidth="1"/>
    <col min="6" max="6" width="17.140625" style="11" customWidth="1"/>
    <col min="7" max="7" width="9.140625" style="11" customWidth="1"/>
    <col min="8" max="8" width="46.28515625" style="11" customWidth="1"/>
    <col min="9" max="9" width="10.7109375" style="11" customWidth="1"/>
    <col min="10" max="10" width="11" style="11" customWidth="1"/>
    <col min="11" max="11" width="13" style="12" customWidth="1"/>
    <col min="12" max="12" width="9.5703125" style="11" customWidth="1"/>
    <col min="13" max="13" width="19.5703125" style="11" customWidth="1"/>
    <col min="14" max="14" width="16" style="11" customWidth="1"/>
    <col min="15" max="15" width="12.85546875" style="11" bestFit="1" customWidth="1"/>
    <col min="16" max="16384" width="11.42578125" style="11"/>
  </cols>
  <sheetData>
    <row r="1" spans="2:15" ht="63" customHeight="1" x14ac:dyDescent="0.25"/>
    <row r="2" spans="2:15" ht="64.5" customHeight="1" x14ac:dyDescent="0.25">
      <c r="B2" s="160" t="s">
        <v>297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2:15" ht="27" customHeight="1" x14ac:dyDescent="0.25">
      <c r="B3" s="98" t="s">
        <v>329</v>
      </c>
      <c r="C3" s="116"/>
      <c r="D3" s="116"/>
      <c r="E3" s="116"/>
      <c r="F3" s="116"/>
      <c r="G3" s="116"/>
      <c r="H3" s="116"/>
      <c r="I3"/>
      <c r="J3" s="116"/>
      <c r="K3"/>
      <c r="L3"/>
      <c r="M3"/>
      <c r="N3" s="116"/>
    </row>
    <row r="4" spans="2:15" ht="75" x14ac:dyDescent="0.25">
      <c r="B4" s="2" t="s">
        <v>25</v>
      </c>
      <c r="C4" s="2" t="s">
        <v>6</v>
      </c>
      <c r="D4" s="2" t="s">
        <v>5</v>
      </c>
      <c r="E4" s="100" t="s">
        <v>118</v>
      </c>
      <c r="F4" s="2" t="s">
        <v>142</v>
      </c>
      <c r="G4" s="2" t="s">
        <v>4</v>
      </c>
      <c r="H4" s="2" t="s">
        <v>3</v>
      </c>
      <c r="I4" s="100" t="s">
        <v>119</v>
      </c>
      <c r="J4" s="100" t="s">
        <v>120</v>
      </c>
      <c r="K4" s="2" t="s">
        <v>1</v>
      </c>
      <c r="L4" s="2" t="s">
        <v>2</v>
      </c>
      <c r="M4" s="117" t="s">
        <v>180</v>
      </c>
      <c r="N4" s="15" t="s">
        <v>0</v>
      </c>
    </row>
    <row r="5" spans="2:15" ht="45" customHeight="1" x14ac:dyDescent="0.25">
      <c r="B5" s="165">
        <v>1</v>
      </c>
      <c r="C5" s="169" t="s">
        <v>156</v>
      </c>
      <c r="D5" s="169" t="s">
        <v>101</v>
      </c>
      <c r="E5" s="175" t="s">
        <v>137</v>
      </c>
      <c r="F5" s="163" t="s">
        <v>155</v>
      </c>
      <c r="G5" s="169" t="s">
        <v>179</v>
      </c>
      <c r="H5" s="13" t="s">
        <v>182</v>
      </c>
      <c r="I5" s="109">
        <v>43102</v>
      </c>
      <c r="J5" s="109">
        <v>43465</v>
      </c>
      <c r="K5" s="203" t="s">
        <v>130</v>
      </c>
      <c r="L5" s="7">
        <v>4.4999999999999998E-2</v>
      </c>
      <c r="M5" s="7" t="s">
        <v>181</v>
      </c>
      <c r="N5" s="120">
        <v>336508336</v>
      </c>
    </row>
    <row r="6" spans="2:15" ht="45" x14ac:dyDescent="0.25">
      <c r="B6" s="165"/>
      <c r="C6" s="169"/>
      <c r="D6" s="169"/>
      <c r="E6" s="176"/>
      <c r="F6" s="163"/>
      <c r="G6" s="169"/>
      <c r="H6"/>
      <c r="I6" s="109">
        <v>43102</v>
      </c>
      <c r="J6" s="109">
        <v>43465</v>
      </c>
      <c r="K6" s="204"/>
      <c r="L6" s="7">
        <v>0.04</v>
      </c>
      <c r="M6" s="7" t="s">
        <v>183</v>
      </c>
      <c r="N6" s="120">
        <v>319984000</v>
      </c>
      <c r="O6" s="153"/>
    </row>
    <row r="7" spans="2:15" ht="75" x14ac:dyDescent="0.25">
      <c r="B7" s="165"/>
      <c r="C7" s="169"/>
      <c r="D7" s="169"/>
      <c r="E7" s="176"/>
      <c r="F7" s="163"/>
      <c r="G7" s="169"/>
      <c r="H7" s="13" t="s">
        <v>184</v>
      </c>
      <c r="I7" s="109">
        <v>43102</v>
      </c>
      <c r="J7" s="109">
        <v>43465</v>
      </c>
      <c r="K7" s="204"/>
      <c r="L7" s="7">
        <v>0.02</v>
      </c>
      <c r="M7" s="7" t="s">
        <v>303</v>
      </c>
      <c r="N7" s="120">
        <v>159936000</v>
      </c>
    </row>
    <row r="8" spans="2:15" ht="90" x14ac:dyDescent="0.25">
      <c r="B8" s="165"/>
      <c r="C8" s="169"/>
      <c r="D8" s="169"/>
      <c r="E8" s="177"/>
      <c r="F8" s="163"/>
      <c r="G8" s="169"/>
      <c r="H8" s="13" t="s">
        <v>304</v>
      </c>
      <c r="I8" s="109">
        <v>43102</v>
      </c>
      <c r="J8" s="109">
        <v>43465</v>
      </c>
      <c r="K8" s="205"/>
      <c r="L8" s="7">
        <v>3.5000000000000003E-2</v>
      </c>
      <c r="M8" s="7" t="s">
        <v>185</v>
      </c>
      <c r="N8" s="120">
        <v>280000000</v>
      </c>
    </row>
    <row r="9" spans="2:15" x14ac:dyDescent="0.25">
      <c r="F9" s="24"/>
      <c r="H9" s="162" t="s">
        <v>8</v>
      </c>
      <c r="I9" s="162"/>
      <c r="J9" s="162"/>
      <c r="K9" s="162"/>
      <c r="L9" s="32">
        <f>SUM(L5:L8)</f>
        <v>0.14000000000000001</v>
      </c>
      <c r="M9" s="32"/>
      <c r="N9" s="9">
        <f>SUM(N5:N8)</f>
        <v>1096428336</v>
      </c>
    </row>
    <row r="10" spans="2:15" x14ac:dyDescent="0.25">
      <c r="F10" s="24"/>
      <c r="H10" s="25"/>
      <c r="I10" s="25"/>
      <c r="J10" s="25"/>
      <c r="K10" s="25"/>
      <c r="L10" s="86"/>
      <c r="M10" s="86"/>
      <c r="N10" s="29"/>
      <c r="O10" s="153"/>
    </row>
    <row r="11" spans="2:15" ht="39.75" customHeight="1" x14ac:dyDescent="0.25">
      <c r="B11" s="165">
        <v>2</v>
      </c>
      <c r="C11" s="169" t="s">
        <v>156</v>
      </c>
      <c r="D11" s="169" t="s">
        <v>102</v>
      </c>
      <c r="E11" s="175" t="s">
        <v>143</v>
      </c>
      <c r="F11" s="163" t="s">
        <v>153</v>
      </c>
      <c r="G11" s="169" t="s">
        <v>168</v>
      </c>
      <c r="H11" s="13" t="s">
        <v>73</v>
      </c>
      <c r="I11" s="109">
        <v>43102</v>
      </c>
      <c r="J11" s="109">
        <v>43465</v>
      </c>
      <c r="K11" s="83"/>
      <c r="L11" s="7">
        <v>4.2000000000000003E-2</v>
      </c>
      <c r="M11" s="7" t="s">
        <v>191</v>
      </c>
      <c r="N11" s="92">
        <v>100000000</v>
      </c>
    </row>
    <row r="12" spans="2:15" ht="30" x14ac:dyDescent="0.25">
      <c r="B12" s="165"/>
      <c r="C12" s="169"/>
      <c r="D12" s="169"/>
      <c r="E12" s="177"/>
      <c r="F12" s="163"/>
      <c r="G12" s="169"/>
      <c r="H12" s="13" t="s">
        <v>74</v>
      </c>
      <c r="I12" s="109">
        <v>43102</v>
      </c>
      <c r="J12" s="109">
        <v>43465</v>
      </c>
      <c r="K12" s="62"/>
      <c r="L12" s="7">
        <v>1.8599999999999998E-2</v>
      </c>
      <c r="M12" s="7" t="s">
        <v>192</v>
      </c>
      <c r="N12" s="93">
        <v>91693333</v>
      </c>
    </row>
    <row r="13" spans="2:15" x14ac:dyDescent="0.25">
      <c r="F13" s="24"/>
      <c r="H13" s="162" t="s">
        <v>8</v>
      </c>
      <c r="I13" s="162"/>
      <c r="J13" s="162"/>
      <c r="K13" s="162"/>
      <c r="L13" s="8">
        <f>SUM(L11:L12)</f>
        <v>6.0600000000000001E-2</v>
      </c>
      <c r="M13" s="8"/>
      <c r="N13" s="9">
        <f>SUM(N11:N12)</f>
        <v>191693333</v>
      </c>
    </row>
    <row r="14" spans="2:15" x14ac:dyDescent="0.25">
      <c r="F14" s="24"/>
      <c r="H14" s="25"/>
      <c r="I14" s="25"/>
      <c r="J14" s="25"/>
      <c r="K14" s="25"/>
      <c r="L14" s="86"/>
      <c r="M14" s="86"/>
      <c r="N14" s="29"/>
    </row>
    <row r="15" spans="2:15" x14ac:dyDescent="0.25">
      <c r="F15" s="24"/>
    </row>
    <row r="16" spans="2:15" ht="98.25" customHeight="1" x14ac:dyDescent="0.25">
      <c r="B16" s="87">
        <v>3</v>
      </c>
      <c r="C16" s="112" t="s">
        <v>156</v>
      </c>
      <c r="D16" s="111" t="s">
        <v>102</v>
      </c>
      <c r="E16" s="113" t="s">
        <v>137</v>
      </c>
      <c r="F16" s="150" t="s">
        <v>26</v>
      </c>
      <c r="G16" s="3" t="s">
        <v>327</v>
      </c>
      <c r="H16" s="68" t="s">
        <v>193</v>
      </c>
      <c r="I16" s="109">
        <v>43102</v>
      </c>
      <c r="J16" s="109">
        <v>43373</v>
      </c>
      <c r="K16" s="59" t="s">
        <v>75</v>
      </c>
      <c r="L16" s="7">
        <v>4.6699999999999998E-2</v>
      </c>
      <c r="M16" s="7" t="s">
        <v>194</v>
      </c>
      <c r="N16" s="110" t="s">
        <v>7</v>
      </c>
    </row>
    <row r="17" spans="2:14" x14ac:dyDescent="0.25">
      <c r="D17" s="115"/>
      <c r="F17" s="24"/>
      <c r="H17" s="162" t="s">
        <v>8</v>
      </c>
      <c r="I17" s="162"/>
      <c r="J17" s="162"/>
      <c r="K17" s="162"/>
      <c r="L17" s="8">
        <f>SUM(L16)</f>
        <v>4.6699999999999998E-2</v>
      </c>
      <c r="M17" s="119"/>
      <c r="N17" s="6" t="s">
        <v>9</v>
      </c>
    </row>
    <row r="18" spans="2:14" x14ac:dyDescent="0.25">
      <c r="D18" s="12"/>
      <c r="F18" s="24"/>
    </row>
    <row r="19" spans="2:14" ht="90" customHeight="1" x14ac:dyDescent="0.25">
      <c r="B19" s="87">
        <v>4</v>
      </c>
      <c r="C19" s="112" t="s">
        <v>156</v>
      </c>
      <c r="D19" s="111" t="s">
        <v>102</v>
      </c>
      <c r="E19" s="113" t="s">
        <v>137</v>
      </c>
      <c r="F19" s="150" t="s">
        <v>52</v>
      </c>
      <c r="G19" s="3" t="s">
        <v>327</v>
      </c>
      <c r="H19" s="68" t="s">
        <v>76</v>
      </c>
      <c r="I19" s="109">
        <v>43159</v>
      </c>
      <c r="J19" s="109">
        <v>43219</v>
      </c>
      <c r="K19" s="59" t="s">
        <v>75</v>
      </c>
      <c r="L19" s="7">
        <v>1.17E-2</v>
      </c>
      <c r="M19" s="7" t="s">
        <v>194</v>
      </c>
      <c r="N19" s="110" t="s">
        <v>7</v>
      </c>
    </row>
    <row r="20" spans="2:14" x14ac:dyDescent="0.25">
      <c r="D20" s="115"/>
      <c r="F20" s="24"/>
      <c r="H20" s="162" t="s">
        <v>8</v>
      </c>
      <c r="I20" s="162"/>
      <c r="J20" s="162"/>
      <c r="K20" s="162"/>
      <c r="L20" s="8">
        <f>SUM(L19)</f>
        <v>1.17E-2</v>
      </c>
      <c r="M20" s="119"/>
      <c r="N20" s="6" t="s">
        <v>9</v>
      </c>
    </row>
    <row r="21" spans="2:14" x14ac:dyDescent="0.25">
      <c r="D21" s="12"/>
      <c r="F21" s="24"/>
    </row>
    <row r="22" spans="2:14" ht="75" x14ac:dyDescent="0.25">
      <c r="B22" s="87">
        <v>5</v>
      </c>
      <c r="C22" s="112" t="s">
        <v>156</v>
      </c>
      <c r="D22" s="111" t="s">
        <v>102</v>
      </c>
      <c r="E22" s="113" t="s">
        <v>137</v>
      </c>
      <c r="F22" s="150" t="s">
        <v>27</v>
      </c>
      <c r="G22" s="3" t="s">
        <v>327</v>
      </c>
      <c r="H22" s="68" t="s">
        <v>80</v>
      </c>
      <c r="I22" s="109">
        <v>43160</v>
      </c>
      <c r="J22" s="109">
        <v>43373</v>
      </c>
      <c r="K22" s="59" t="s">
        <v>81</v>
      </c>
      <c r="L22" s="7">
        <v>1.8700000000000001E-2</v>
      </c>
      <c r="M22" s="7" t="s">
        <v>196</v>
      </c>
      <c r="N22" s="110" t="s">
        <v>7</v>
      </c>
    </row>
    <row r="23" spans="2:14" x14ac:dyDescent="0.25">
      <c r="D23" s="115"/>
      <c r="F23" s="24"/>
      <c r="H23" s="162" t="s">
        <v>8</v>
      </c>
      <c r="I23" s="162"/>
      <c r="J23" s="162"/>
      <c r="K23" s="162"/>
      <c r="L23" s="8">
        <f>SUM(L22)</f>
        <v>1.8700000000000001E-2</v>
      </c>
      <c r="M23" s="119"/>
      <c r="N23" s="6" t="s">
        <v>9</v>
      </c>
    </row>
    <row r="24" spans="2:14" x14ac:dyDescent="0.25">
      <c r="D24" s="12"/>
      <c r="F24" s="24"/>
    </row>
    <row r="25" spans="2:14" ht="135" x14ac:dyDescent="0.25">
      <c r="B25" s="87">
        <v>6</v>
      </c>
      <c r="C25" s="13" t="s">
        <v>156</v>
      </c>
      <c r="D25" s="111" t="s">
        <v>102</v>
      </c>
      <c r="E25" s="13" t="s">
        <v>137</v>
      </c>
      <c r="F25" s="150" t="s">
        <v>28</v>
      </c>
      <c r="G25" s="3" t="s">
        <v>328</v>
      </c>
      <c r="H25" s="68" t="s">
        <v>77</v>
      </c>
      <c r="I25" s="109">
        <v>43245</v>
      </c>
      <c r="J25" s="109">
        <v>43373</v>
      </c>
      <c r="K25" s="59" t="s">
        <v>75</v>
      </c>
      <c r="L25" s="7">
        <v>2.3300000000000001E-2</v>
      </c>
      <c r="M25" s="7" t="s">
        <v>195</v>
      </c>
      <c r="N25" s="110" t="s">
        <v>7</v>
      </c>
    </row>
    <row r="26" spans="2:14" x14ac:dyDescent="0.25">
      <c r="D26" s="12"/>
      <c r="F26" s="24"/>
      <c r="H26" s="162" t="s">
        <v>8</v>
      </c>
      <c r="I26" s="162"/>
      <c r="J26" s="162"/>
      <c r="K26" s="162"/>
      <c r="L26" s="8">
        <f>SUM(L25)</f>
        <v>2.3300000000000001E-2</v>
      </c>
      <c r="M26" s="119"/>
      <c r="N26" s="6" t="s">
        <v>9</v>
      </c>
    </row>
    <row r="27" spans="2:14" x14ac:dyDescent="0.25">
      <c r="D27" s="12"/>
      <c r="F27" s="24"/>
    </row>
    <row r="28" spans="2:14" ht="58.5" customHeight="1" x14ac:dyDescent="0.25">
      <c r="B28" s="87">
        <v>7</v>
      </c>
      <c r="C28" s="112" t="s">
        <v>156</v>
      </c>
      <c r="D28" s="111" t="s">
        <v>102</v>
      </c>
      <c r="E28" s="113" t="s">
        <v>137</v>
      </c>
      <c r="F28" s="150" t="s">
        <v>197</v>
      </c>
      <c r="G28" s="3" t="s">
        <v>327</v>
      </c>
      <c r="H28" s="68" t="s">
        <v>198</v>
      </c>
      <c r="I28" s="109">
        <v>43147</v>
      </c>
      <c r="J28" s="109">
        <v>43343</v>
      </c>
      <c r="K28" s="59" t="s">
        <v>82</v>
      </c>
      <c r="L28" s="7">
        <v>7.0000000000000001E-3</v>
      </c>
      <c r="M28" s="7" t="s">
        <v>199</v>
      </c>
      <c r="N28" s="110" t="s">
        <v>7</v>
      </c>
    </row>
    <row r="29" spans="2:14" x14ac:dyDescent="0.25">
      <c r="D29" s="115"/>
      <c r="F29" s="24"/>
      <c r="H29" s="162" t="s">
        <v>8</v>
      </c>
      <c r="I29" s="162"/>
      <c r="J29" s="162"/>
      <c r="K29" s="162"/>
      <c r="L29" s="8">
        <f>SUM(L28)</f>
        <v>7.0000000000000001E-3</v>
      </c>
      <c r="M29" s="119"/>
      <c r="N29" s="6" t="s">
        <v>9</v>
      </c>
    </row>
    <row r="30" spans="2:14" x14ac:dyDescent="0.25">
      <c r="D30" s="12"/>
      <c r="F30" s="24"/>
    </row>
    <row r="31" spans="2:14" ht="135" x14ac:dyDescent="0.25">
      <c r="B31" s="87">
        <v>8</v>
      </c>
      <c r="C31" s="112" t="s">
        <v>156</v>
      </c>
      <c r="D31" s="111" t="s">
        <v>102</v>
      </c>
      <c r="E31" s="113" t="s">
        <v>137</v>
      </c>
      <c r="F31" s="150" t="s">
        <v>29</v>
      </c>
      <c r="G31" s="3" t="s">
        <v>327</v>
      </c>
      <c r="H31" s="68" t="s">
        <v>78</v>
      </c>
      <c r="I31" s="109">
        <v>43115</v>
      </c>
      <c r="J31" s="109">
        <v>43343</v>
      </c>
      <c r="K31" s="59" t="s">
        <v>79</v>
      </c>
      <c r="L31" s="7">
        <v>1.4E-2</v>
      </c>
      <c r="M31" s="7" t="s">
        <v>195</v>
      </c>
      <c r="N31" s="110" t="s">
        <v>7</v>
      </c>
    </row>
    <row r="32" spans="2:14" x14ac:dyDescent="0.25">
      <c r="D32" s="114"/>
      <c r="F32" s="24"/>
      <c r="H32" s="162" t="s">
        <v>8</v>
      </c>
      <c r="I32" s="162"/>
      <c r="J32" s="162"/>
      <c r="K32" s="162"/>
      <c r="L32" s="8">
        <f>SUM(L31)</f>
        <v>1.4E-2</v>
      </c>
      <c r="M32" s="119"/>
      <c r="N32" s="6" t="s">
        <v>9</v>
      </c>
    </row>
    <row r="33" spans="2:15" s="24" customFormat="1" x14ac:dyDescent="0.25">
      <c r="H33" s="25"/>
      <c r="I33" s="25"/>
      <c r="J33" s="25"/>
      <c r="K33" s="25"/>
      <c r="L33" s="26"/>
      <c r="M33" s="26"/>
      <c r="N33" s="27"/>
    </row>
    <row r="34" spans="2:15" s="24" customFormat="1" ht="48" x14ac:dyDescent="0.2">
      <c r="B34" s="172">
        <v>9</v>
      </c>
      <c r="C34" s="175" t="s">
        <v>156</v>
      </c>
      <c r="D34" s="178" t="s">
        <v>103</v>
      </c>
      <c r="E34" s="103"/>
      <c r="F34" s="179" t="s">
        <v>154</v>
      </c>
      <c r="G34" s="178" t="s">
        <v>32</v>
      </c>
      <c r="H34" s="71" t="s">
        <v>125</v>
      </c>
      <c r="I34" s="109">
        <v>43102</v>
      </c>
      <c r="J34" s="109">
        <v>43465</v>
      </c>
      <c r="K34" s="178"/>
      <c r="L34" s="7">
        <v>0.02</v>
      </c>
      <c r="M34" s="126" t="s">
        <v>204</v>
      </c>
      <c r="N34" s="182" t="s">
        <v>7</v>
      </c>
    </row>
    <row r="35" spans="2:15" s="24" customFormat="1" ht="48" x14ac:dyDescent="0.25">
      <c r="B35" s="173"/>
      <c r="C35" s="176"/>
      <c r="D35" s="176"/>
      <c r="E35" s="101"/>
      <c r="F35" s="180"/>
      <c r="G35" s="176"/>
      <c r="H35" s="72" t="s">
        <v>33</v>
      </c>
      <c r="I35" s="109">
        <v>43102</v>
      </c>
      <c r="J35" s="109">
        <v>43465</v>
      </c>
      <c r="K35" s="176"/>
      <c r="L35" s="7">
        <v>3.04E-2</v>
      </c>
      <c r="M35" s="126" t="s">
        <v>205</v>
      </c>
      <c r="N35" s="183"/>
    </row>
    <row r="36" spans="2:15" s="24" customFormat="1" ht="60" x14ac:dyDescent="0.25">
      <c r="B36" s="173"/>
      <c r="C36" s="176"/>
      <c r="D36" s="176"/>
      <c r="E36" s="105" t="s">
        <v>137</v>
      </c>
      <c r="F36" s="180"/>
      <c r="G36" s="176"/>
      <c r="H36" s="72" t="s">
        <v>305</v>
      </c>
      <c r="I36" s="109">
        <v>43102</v>
      </c>
      <c r="J36" s="109">
        <v>43465</v>
      </c>
      <c r="K36" s="176"/>
      <c r="L36" s="7">
        <v>5.4000000000000003E-3</v>
      </c>
      <c r="M36" s="127" t="s">
        <v>206</v>
      </c>
      <c r="N36" s="183"/>
    </row>
    <row r="37" spans="2:15" s="24" customFormat="1" ht="48" x14ac:dyDescent="0.25">
      <c r="B37" s="173"/>
      <c r="C37" s="176"/>
      <c r="D37" s="176"/>
      <c r="E37" s="101"/>
      <c r="F37" s="180"/>
      <c r="G37" s="176"/>
      <c r="H37" s="72" t="s">
        <v>126</v>
      </c>
      <c r="I37" s="109">
        <v>43102</v>
      </c>
      <c r="J37" s="109">
        <v>43465</v>
      </c>
      <c r="K37" s="176"/>
      <c r="L37" s="7">
        <v>0.03</v>
      </c>
      <c r="M37" s="126" t="s">
        <v>306</v>
      </c>
      <c r="N37" s="183"/>
    </row>
    <row r="38" spans="2:15" s="24" customFormat="1" ht="72" x14ac:dyDescent="0.25">
      <c r="B38" s="173"/>
      <c r="C38" s="176"/>
      <c r="D38" s="176"/>
      <c r="E38" s="101"/>
      <c r="F38" s="180"/>
      <c r="G38" s="176"/>
      <c r="H38" s="72" t="s">
        <v>131</v>
      </c>
      <c r="I38" s="109">
        <v>43102</v>
      </c>
      <c r="J38" s="109">
        <v>43465</v>
      </c>
      <c r="K38" s="176"/>
      <c r="L38" s="7">
        <v>1.6799999999999999E-2</v>
      </c>
      <c r="M38" s="126" t="s">
        <v>307</v>
      </c>
      <c r="N38" s="183"/>
    </row>
    <row r="39" spans="2:15" s="24" customFormat="1" ht="102.75" customHeight="1" x14ac:dyDescent="0.25">
      <c r="B39" s="174"/>
      <c r="C39" s="177"/>
      <c r="D39" s="177"/>
      <c r="E39" s="102"/>
      <c r="F39" s="181"/>
      <c r="G39" s="177"/>
      <c r="H39" s="72" t="s">
        <v>127</v>
      </c>
      <c r="I39" s="109">
        <v>43102</v>
      </c>
      <c r="J39" s="109">
        <v>43465</v>
      </c>
      <c r="K39" s="177"/>
      <c r="L39" s="7">
        <v>7.4000000000000003E-3</v>
      </c>
      <c r="M39" s="126" t="s">
        <v>207</v>
      </c>
      <c r="N39" s="184"/>
    </row>
    <row r="40" spans="2:15" s="24" customFormat="1" x14ac:dyDescent="0.25">
      <c r="B40" s="11"/>
      <c r="C40" s="11"/>
      <c r="D40" s="11"/>
      <c r="E40" s="11"/>
      <c r="G40" s="11"/>
      <c r="H40" s="162" t="s">
        <v>8</v>
      </c>
      <c r="I40" s="162"/>
      <c r="J40" s="162"/>
      <c r="K40" s="162"/>
      <c r="L40" s="8">
        <f>SUM(L34:L39)</f>
        <v>0.11</v>
      </c>
      <c r="M40" s="119"/>
      <c r="N40" s="11"/>
    </row>
    <row r="41" spans="2:15" s="24" customFormat="1" x14ac:dyDescent="0.25">
      <c r="B41" s="11"/>
      <c r="C41" s="11"/>
      <c r="D41" s="11"/>
      <c r="E41" s="11"/>
      <c r="G41" s="11"/>
      <c r="H41" s="125"/>
      <c r="I41" s="125"/>
      <c r="J41" s="125"/>
      <c r="K41" s="125"/>
      <c r="L41" s="122"/>
      <c r="M41" s="122"/>
      <c r="N41" s="11"/>
    </row>
    <row r="42" spans="2:15" ht="60" x14ac:dyDescent="0.25">
      <c r="B42" s="171">
        <v>10</v>
      </c>
      <c r="C42" s="169" t="s">
        <v>156</v>
      </c>
      <c r="D42" s="164" t="s">
        <v>103</v>
      </c>
      <c r="E42" s="179" t="s">
        <v>137</v>
      </c>
      <c r="F42" s="187" t="s">
        <v>208</v>
      </c>
      <c r="G42" s="168" t="s">
        <v>18</v>
      </c>
      <c r="H42" s="73" t="s">
        <v>209</v>
      </c>
      <c r="I42" s="109">
        <v>43102</v>
      </c>
      <c r="J42" s="109">
        <v>43465</v>
      </c>
      <c r="K42" s="17"/>
      <c r="L42" s="7">
        <v>6.0000000000000001E-3</v>
      </c>
      <c r="M42" s="7" t="s">
        <v>212</v>
      </c>
      <c r="N42" s="147">
        <v>173800000</v>
      </c>
    </row>
    <row r="43" spans="2:15" ht="45" x14ac:dyDescent="0.25">
      <c r="B43" s="165"/>
      <c r="C43" s="169"/>
      <c r="D43" s="163"/>
      <c r="E43" s="185"/>
      <c r="F43" s="187"/>
      <c r="G43" s="169"/>
      <c r="H43" s="73" t="s">
        <v>210</v>
      </c>
      <c r="I43" s="109">
        <v>43102</v>
      </c>
      <c r="J43" s="109">
        <v>43465</v>
      </c>
      <c r="K43" s="16"/>
      <c r="L43" s="7">
        <v>8.0000000000000002E-3</v>
      </c>
      <c r="M43" s="7" t="s">
        <v>213</v>
      </c>
      <c r="N43" s="147">
        <v>178700000</v>
      </c>
    </row>
    <row r="44" spans="2:15" ht="60" x14ac:dyDescent="0.25">
      <c r="B44" s="165"/>
      <c r="C44" s="169"/>
      <c r="D44" s="163"/>
      <c r="E44" s="186"/>
      <c r="F44" s="187"/>
      <c r="G44" s="169"/>
      <c r="H44" s="73" t="s">
        <v>211</v>
      </c>
      <c r="I44" s="109">
        <v>43419</v>
      </c>
      <c r="J44" s="109">
        <v>43465</v>
      </c>
      <c r="K44" s="16"/>
      <c r="L44" s="7">
        <v>1.6E-2</v>
      </c>
      <c r="M44" s="118" t="s">
        <v>214</v>
      </c>
      <c r="N44" s="146">
        <v>215966668</v>
      </c>
      <c r="O44" s="153"/>
    </row>
    <row r="45" spans="2:15" x14ac:dyDescent="0.25">
      <c r="F45" s="69"/>
      <c r="H45" s="162" t="s">
        <v>8</v>
      </c>
      <c r="I45" s="162"/>
      <c r="J45" s="162"/>
      <c r="K45" s="162"/>
      <c r="L45" s="8">
        <f>SUM(L42:L44)</f>
        <v>0.03</v>
      </c>
      <c r="M45" s="8"/>
      <c r="N45" s="9">
        <f>SUM(N42:N44)</f>
        <v>568466668</v>
      </c>
    </row>
    <row r="46" spans="2:15" s="24" customFormat="1" x14ac:dyDescent="0.25">
      <c r="B46" s="11"/>
      <c r="C46" s="11"/>
      <c r="D46" s="11"/>
      <c r="E46" s="11"/>
      <c r="F46" s="69"/>
      <c r="G46" s="11"/>
      <c r="H46" s="125"/>
      <c r="I46" s="125"/>
      <c r="J46" s="125"/>
      <c r="K46" s="125"/>
      <c r="L46" s="122"/>
      <c r="M46" s="122"/>
      <c r="N46" s="11"/>
      <c r="O46" s="154"/>
    </row>
    <row r="47" spans="2:15" x14ac:dyDescent="0.25">
      <c r="F47" s="69"/>
    </row>
    <row r="48" spans="2:15" ht="57.75" customHeight="1" x14ac:dyDescent="0.25">
      <c r="B48" s="171">
        <v>11</v>
      </c>
      <c r="C48" s="169" t="s">
        <v>156</v>
      </c>
      <c r="D48" s="164" t="s">
        <v>104</v>
      </c>
      <c r="E48" s="179" t="s">
        <v>137</v>
      </c>
      <c r="F48" s="164" t="s">
        <v>108</v>
      </c>
      <c r="G48" s="168" t="s">
        <v>176</v>
      </c>
      <c r="H48" s="73" t="s">
        <v>85</v>
      </c>
      <c r="I48" s="109">
        <v>43174</v>
      </c>
      <c r="J48" s="109">
        <v>43250</v>
      </c>
      <c r="K48" s="148" t="s">
        <v>144</v>
      </c>
      <c r="L48" s="7">
        <v>2.3400000000000001E-2</v>
      </c>
      <c r="M48" s="206" t="s">
        <v>235</v>
      </c>
      <c r="N48" s="92">
        <v>359619048</v>
      </c>
    </row>
    <row r="49" spans="2:15" x14ac:dyDescent="0.25">
      <c r="B49" s="165"/>
      <c r="C49" s="169"/>
      <c r="D49" s="163"/>
      <c r="E49" s="185"/>
      <c r="F49" s="163"/>
      <c r="G49" s="169"/>
      <c r="H49" s="73" t="s">
        <v>128</v>
      </c>
      <c r="I49" s="109">
        <v>43388</v>
      </c>
      <c r="J49" s="109">
        <v>43449</v>
      </c>
      <c r="K49" s="10"/>
      <c r="L49" s="7">
        <v>1.5E-3</v>
      </c>
      <c r="M49" s="207"/>
      <c r="N49" s="92">
        <v>28952381</v>
      </c>
    </row>
    <row r="50" spans="2:15" ht="27.75" customHeight="1" x14ac:dyDescent="0.25">
      <c r="B50" s="165"/>
      <c r="C50" s="169"/>
      <c r="D50" s="163"/>
      <c r="E50" s="185"/>
      <c r="F50" s="163"/>
      <c r="G50" s="169"/>
      <c r="H50" s="73" t="s">
        <v>38</v>
      </c>
      <c r="I50" s="109">
        <v>43146</v>
      </c>
      <c r="J50" s="109">
        <v>43449</v>
      </c>
      <c r="K50" s="166" t="s">
        <v>40</v>
      </c>
      <c r="L50" s="7">
        <v>2.5000000000000001E-3</v>
      </c>
      <c r="M50" s="206" t="s">
        <v>236</v>
      </c>
      <c r="N50" s="92">
        <v>57904761</v>
      </c>
    </row>
    <row r="51" spans="2:15" x14ac:dyDescent="0.25">
      <c r="B51" s="165"/>
      <c r="C51" s="169"/>
      <c r="D51" s="163"/>
      <c r="E51" s="186"/>
      <c r="F51" s="163"/>
      <c r="G51" s="169"/>
      <c r="H51" s="73" t="s">
        <v>39</v>
      </c>
      <c r="I51" s="109">
        <v>43146</v>
      </c>
      <c r="J51" s="109">
        <v>43449</v>
      </c>
      <c r="K51" s="167"/>
      <c r="L51" s="7">
        <v>2.5999999999999999E-3</v>
      </c>
      <c r="M51" s="207"/>
      <c r="N51" s="92">
        <v>61523810</v>
      </c>
    </row>
    <row r="52" spans="2:15" x14ac:dyDescent="0.25">
      <c r="F52" s="24"/>
      <c r="H52" s="162" t="s">
        <v>8</v>
      </c>
      <c r="I52" s="162"/>
      <c r="J52" s="162"/>
      <c r="K52" s="162"/>
      <c r="L52" s="8">
        <f>SUM(L48:L51)</f>
        <v>0.03</v>
      </c>
      <c r="M52" s="8"/>
      <c r="N52" s="9">
        <f>SUM(N48:N51)</f>
        <v>508000000</v>
      </c>
    </row>
    <row r="53" spans="2:15" x14ac:dyDescent="0.25">
      <c r="F53" s="24"/>
    </row>
    <row r="54" spans="2:15" ht="165" x14ac:dyDescent="0.25">
      <c r="B54" s="171">
        <v>12</v>
      </c>
      <c r="C54" s="169" t="s">
        <v>156</v>
      </c>
      <c r="D54" s="164" t="s">
        <v>104</v>
      </c>
      <c r="E54" s="179" t="s">
        <v>137</v>
      </c>
      <c r="F54" s="164" t="s">
        <v>129</v>
      </c>
      <c r="G54" s="168" t="s">
        <v>169</v>
      </c>
      <c r="H54" s="73" t="s">
        <v>186</v>
      </c>
      <c r="I54" s="109">
        <v>43102</v>
      </c>
      <c r="J54" s="109">
        <v>43465</v>
      </c>
      <c r="K54" s="149" t="s">
        <v>56</v>
      </c>
      <c r="L54" s="7">
        <v>1.1999999999999999E-3</v>
      </c>
      <c r="M54" s="130" t="s">
        <v>223</v>
      </c>
      <c r="N54" s="191" t="s">
        <v>7</v>
      </c>
    </row>
    <row r="55" spans="2:15" ht="75" x14ac:dyDescent="0.25">
      <c r="B55" s="165"/>
      <c r="C55" s="169"/>
      <c r="D55" s="163"/>
      <c r="E55" s="185"/>
      <c r="F55" s="163"/>
      <c r="G55" s="169"/>
      <c r="H55" s="73" t="s">
        <v>86</v>
      </c>
      <c r="I55" s="109">
        <v>43102</v>
      </c>
      <c r="J55" s="109">
        <v>43465</v>
      </c>
      <c r="K55" s="16"/>
      <c r="L55" s="7">
        <v>1.1999999999999999E-3</v>
      </c>
      <c r="M55" s="130" t="s">
        <v>224</v>
      </c>
      <c r="N55" s="192"/>
    </row>
    <row r="56" spans="2:15" ht="60" x14ac:dyDescent="0.25">
      <c r="B56" s="165"/>
      <c r="C56" s="169"/>
      <c r="D56" s="163"/>
      <c r="E56" s="185"/>
      <c r="F56" s="163"/>
      <c r="G56" s="169"/>
      <c r="H56" s="73" t="s">
        <v>221</v>
      </c>
      <c r="I56" s="109">
        <v>43102</v>
      </c>
      <c r="J56" s="109">
        <v>43465</v>
      </c>
      <c r="K56" s="16"/>
      <c r="L56" s="7">
        <v>8.9999999999999998E-4</v>
      </c>
      <c r="M56" s="130" t="s">
        <v>225</v>
      </c>
      <c r="N56" s="192"/>
    </row>
    <row r="57" spans="2:15" ht="60" x14ac:dyDescent="0.25">
      <c r="B57" s="165"/>
      <c r="C57" s="169"/>
      <c r="D57" s="163"/>
      <c r="E57" s="186"/>
      <c r="F57" s="163"/>
      <c r="G57" s="169"/>
      <c r="H57" s="73" t="s">
        <v>222</v>
      </c>
      <c r="I57" s="109">
        <v>43419</v>
      </c>
      <c r="J57" s="109">
        <v>43465</v>
      </c>
      <c r="K57" s="16"/>
      <c r="L57" s="7">
        <v>5.0000000000000001E-4</v>
      </c>
      <c r="M57" s="130" t="s">
        <v>226</v>
      </c>
      <c r="N57" s="193"/>
    </row>
    <row r="58" spans="2:15" x14ac:dyDescent="0.25">
      <c r="F58" s="24"/>
      <c r="H58" s="162" t="s">
        <v>8</v>
      </c>
      <c r="I58" s="162"/>
      <c r="J58" s="162"/>
      <c r="K58" s="162"/>
      <c r="L58" s="8">
        <f>SUM(L54:L57)</f>
        <v>3.8E-3</v>
      </c>
      <c r="M58" s="119"/>
      <c r="N58" s="6" t="s">
        <v>9</v>
      </c>
    </row>
    <row r="59" spans="2:15" x14ac:dyDescent="0.25">
      <c r="F59" s="24"/>
    </row>
    <row r="60" spans="2:15" ht="135" x14ac:dyDescent="0.25">
      <c r="B60" s="88">
        <v>13</v>
      </c>
      <c r="C60" s="13" t="s">
        <v>156</v>
      </c>
      <c r="D60" s="13" t="s">
        <v>157</v>
      </c>
      <c r="E60" s="13" t="s">
        <v>137</v>
      </c>
      <c r="F60" s="150" t="s">
        <v>158</v>
      </c>
      <c r="G60" s="3" t="s">
        <v>170</v>
      </c>
      <c r="H60" s="68" t="s">
        <v>65</v>
      </c>
      <c r="I60" s="109">
        <v>43115</v>
      </c>
      <c r="J60" s="109">
        <v>43452</v>
      </c>
      <c r="K60" s="61" t="s">
        <v>48</v>
      </c>
      <c r="L60" s="7">
        <f>(30%/8)*80%</f>
        <v>0.03</v>
      </c>
      <c r="M60" s="131" t="s">
        <v>250</v>
      </c>
      <c r="N60" s="92">
        <v>2440000000</v>
      </c>
    </row>
    <row r="61" spans="2:15" x14ac:dyDescent="0.25">
      <c r="F61" s="24"/>
      <c r="H61" s="162" t="s">
        <v>8</v>
      </c>
      <c r="I61" s="162"/>
      <c r="J61" s="162"/>
      <c r="K61" s="162"/>
      <c r="L61" s="8">
        <f>SUM(L59:L60)</f>
        <v>0.03</v>
      </c>
      <c r="M61" s="8"/>
      <c r="N61" s="9">
        <f>SUM(N60)</f>
        <v>2440000000</v>
      </c>
    </row>
    <row r="62" spans="2:15" ht="15.75" thickBot="1" x14ac:dyDescent="0.3">
      <c r="F62" s="24"/>
    </row>
    <row r="63" spans="2:15" ht="39.75" customHeight="1" x14ac:dyDescent="0.25">
      <c r="B63" s="165">
        <v>14</v>
      </c>
      <c r="C63" s="169" t="s">
        <v>156</v>
      </c>
      <c r="D63" s="169" t="s">
        <v>105</v>
      </c>
      <c r="E63" s="175" t="s">
        <v>137</v>
      </c>
      <c r="F63" s="164" t="s">
        <v>152</v>
      </c>
      <c r="G63" s="169" t="s">
        <v>174</v>
      </c>
      <c r="H63" s="74" t="s">
        <v>253</v>
      </c>
      <c r="I63" s="109">
        <v>43102</v>
      </c>
      <c r="J63" s="109">
        <v>43465</v>
      </c>
      <c r="K63" s="197" t="s">
        <v>22</v>
      </c>
      <c r="L63" s="91">
        <v>0</v>
      </c>
      <c r="M63" s="188" t="s">
        <v>252</v>
      </c>
      <c r="N63" s="67">
        <v>0</v>
      </c>
    </row>
    <row r="64" spans="2:15" ht="30" x14ac:dyDescent="0.25">
      <c r="B64" s="165"/>
      <c r="C64" s="169"/>
      <c r="D64" s="169"/>
      <c r="E64" s="176"/>
      <c r="F64" s="163"/>
      <c r="G64" s="169"/>
      <c r="H64" s="75" t="s">
        <v>87</v>
      </c>
      <c r="I64" s="109">
        <v>43102</v>
      </c>
      <c r="J64" s="109">
        <v>43465</v>
      </c>
      <c r="K64" s="198"/>
      <c r="L64" s="91">
        <v>1.2200000000000001E-2</v>
      </c>
      <c r="M64" s="189"/>
      <c r="N64" s="67">
        <v>881166780</v>
      </c>
      <c r="O64" s="153">
        <f>N64-O75</f>
        <v>881166780</v>
      </c>
    </row>
    <row r="65" spans="2:15" ht="39" customHeight="1" x14ac:dyDescent="0.25">
      <c r="B65" s="165"/>
      <c r="C65" s="169"/>
      <c r="D65" s="169"/>
      <c r="E65" s="176"/>
      <c r="F65" s="163"/>
      <c r="G65" s="169"/>
      <c r="H65" s="75" t="s">
        <v>88</v>
      </c>
      <c r="I65" s="109">
        <v>43102</v>
      </c>
      <c r="J65" s="109">
        <v>43465</v>
      </c>
      <c r="K65" s="198"/>
      <c r="L65" s="91">
        <v>7.6000000000000004E-4</v>
      </c>
      <c r="M65" s="189"/>
      <c r="N65" s="67">
        <v>105066666</v>
      </c>
    </row>
    <row r="66" spans="2:15" ht="30" x14ac:dyDescent="0.25">
      <c r="B66" s="165"/>
      <c r="C66" s="169"/>
      <c r="D66" s="169"/>
      <c r="E66" s="176"/>
      <c r="F66" s="163"/>
      <c r="G66" s="169"/>
      <c r="H66" s="75" t="s">
        <v>177</v>
      </c>
      <c r="I66" s="109">
        <v>43102</v>
      </c>
      <c r="J66" s="109">
        <v>43465</v>
      </c>
      <c r="K66" s="198"/>
      <c r="L66" s="91">
        <v>2.2000000000000001E-3</v>
      </c>
      <c r="M66" s="189"/>
      <c r="N66" s="67">
        <v>352653333</v>
      </c>
    </row>
    <row r="67" spans="2:15" ht="38.25" customHeight="1" x14ac:dyDescent="0.25">
      <c r="B67" s="165"/>
      <c r="C67" s="169"/>
      <c r="D67" s="169"/>
      <c r="E67" s="176"/>
      <c r="F67" s="163"/>
      <c r="G67" s="169"/>
      <c r="H67" s="75" t="s">
        <v>89</v>
      </c>
      <c r="I67" s="109">
        <v>43102</v>
      </c>
      <c r="J67" s="109">
        <v>43465</v>
      </c>
      <c r="K67" s="198"/>
      <c r="L67" s="91">
        <v>4.3E-3</v>
      </c>
      <c r="M67" s="189"/>
      <c r="N67" s="67">
        <v>898120528</v>
      </c>
    </row>
    <row r="68" spans="2:15" ht="36" customHeight="1" x14ac:dyDescent="0.25">
      <c r="B68" s="165"/>
      <c r="C68" s="169"/>
      <c r="D68" s="169"/>
      <c r="E68" s="176"/>
      <c r="F68" s="163"/>
      <c r="G68" s="169"/>
      <c r="H68" s="75" t="s">
        <v>90</v>
      </c>
      <c r="I68" s="109">
        <v>43102</v>
      </c>
      <c r="J68" s="109">
        <v>43465</v>
      </c>
      <c r="K68" s="198"/>
      <c r="L68" s="91">
        <v>0</v>
      </c>
      <c r="M68" s="189"/>
      <c r="N68" s="67">
        <v>0</v>
      </c>
    </row>
    <row r="69" spans="2:15" ht="30" x14ac:dyDescent="0.25">
      <c r="B69" s="165"/>
      <c r="C69" s="169"/>
      <c r="D69" s="169"/>
      <c r="E69" s="176"/>
      <c r="F69" s="163"/>
      <c r="G69" s="169"/>
      <c r="H69" s="75" t="s">
        <v>91</v>
      </c>
      <c r="I69" s="109">
        <v>43102</v>
      </c>
      <c r="J69" s="109">
        <v>43465</v>
      </c>
      <c r="K69" s="198"/>
      <c r="L69" s="91">
        <v>5.1999999999999998E-3</v>
      </c>
      <c r="M69" s="189"/>
      <c r="N69" s="67">
        <v>827424006</v>
      </c>
    </row>
    <row r="70" spans="2:15" ht="54" customHeight="1" x14ac:dyDescent="0.25">
      <c r="B70" s="165"/>
      <c r="C70" s="169"/>
      <c r="D70" s="169"/>
      <c r="E70" s="176"/>
      <c r="F70" s="163"/>
      <c r="G70" s="169"/>
      <c r="H70" s="76" t="s">
        <v>92</v>
      </c>
      <c r="I70" s="109">
        <v>43102</v>
      </c>
      <c r="J70" s="109">
        <v>43465</v>
      </c>
      <c r="K70" s="198"/>
      <c r="L70" s="91">
        <v>8.0000000000000004E-4</v>
      </c>
      <c r="M70" s="189"/>
      <c r="N70" s="67">
        <v>700860916</v>
      </c>
    </row>
    <row r="71" spans="2:15" ht="42.75" customHeight="1" x14ac:dyDescent="0.25">
      <c r="B71" s="165"/>
      <c r="C71" s="169"/>
      <c r="D71" s="169"/>
      <c r="E71" s="176"/>
      <c r="F71" s="163"/>
      <c r="G71" s="169"/>
      <c r="H71" s="76" t="s">
        <v>93</v>
      </c>
      <c r="I71" s="109">
        <v>43102</v>
      </c>
      <c r="J71" s="109">
        <v>43465</v>
      </c>
      <c r="K71" s="198"/>
      <c r="L71" s="91">
        <v>2.5999999999999999E-3</v>
      </c>
      <c r="M71" s="189"/>
      <c r="N71" s="67">
        <v>376285000</v>
      </c>
    </row>
    <row r="72" spans="2:15" ht="38.25" customHeight="1" x14ac:dyDescent="0.25">
      <c r="B72" s="165"/>
      <c r="C72" s="169"/>
      <c r="D72" s="169"/>
      <c r="E72" s="176"/>
      <c r="F72" s="163"/>
      <c r="G72" s="169"/>
      <c r="H72" s="76" t="s">
        <v>132</v>
      </c>
      <c r="I72" s="109">
        <v>43102</v>
      </c>
      <c r="J72" s="109">
        <v>43465</v>
      </c>
      <c r="K72" s="198"/>
      <c r="L72" s="91">
        <v>1.1000000000000001E-3</v>
      </c>
      <c r="M72" s="189"/>
      <c r="N72" s="67">
        <v>111165667</v>
      </c>
    </row>
    <row r="73" spans="2:15" ht="38.25" customHeight="1" x14ac:dyDescent="0.25">
      <c r="B73" s="165"/>
      <c r="C73" s="169"/>
      <c r="D73" s="169"/>
      <c r="E73" s="176"/>
      <c r="F73" s="163"/>
      <c r="G73" s="169"/>
      <c r="H73" s="76" t="s">
        <v>145</v>
      </c>
      <c r="I73" s="109">
        <v>43102</v>
      </c>
      <c r="J73" s="109">
        <v>43465</v>
      </c>
      <c r="K73" s="198"/>
      <c r="L73" s="7">
        <v>1.9E-3</v>
      </c>
      <c r="M73" s="190"/>
      <c r="N73" s="90">
        <v>129872100</v>
      </c>
    </row>
    <row r="74" spans="2:15" x14ac:dyDescent="0.25">
      <c r="F74" s="24"/>
      <c r="H74" s="162" t="s">
        <v>8</v>
      </c>
      <c r="I74" s="162"/>
      <c r="J74" s="162"/>
      <c r="K74" s="162"/>
      <c r="L74" s="8">
        <f>SUM(L63:L73)</f>
        <v>3.1060000000000001E-2</v>
      </c>
      <c r="M74" s="8"/>
      <c r="N74" s="9">
        <f>SUM(N63:N73)</f>
        <v>4382614996</v>
      </c>
    </row>
    <row r="75" spans="2:15" x14ac:dyDescent="0.25">
      <c r="F75" s="24"/>
      <c r="O75" s="153"/>
    </row>
    <row r="76" spans="2:15" s="30" customFormat="1" ht="18.75" x14ac:dyDescent="0.25">
      <c r="C76" s="31"/>
      <c r="D76" s="31"/>
      <c r="E76" s="31"/>
      <c r="F76" s="31"/>
      <c r="G76" s="31"/>
      <c r="H76" s="161" t="s">
        <v>160</v>
      </c>
      <c r="I76" s="161"/>
      <c r="J76" s="161"/>
      <c r="K76" s="161"/>
      <c r="L76" s="32">
        <f>SUM(L9,L13,L17,L20,L23,L26,L29,L32,L40,L45,L52,L58,L61,L74)</f>
        <v>0.55686000000000002</v>
      </c>
      <c r="M76" s="32"/>
      <c r="N76" s="9">
        <f>+N74+N61+N52+N9+N13+N45</f>
        <v>9187203333</v>
      </c>
    </row>
    <row r="77" spans="2:15" x14ac:dyDescent="0.25">
      <c r="F77" s="24"/>
    </row>
    <row r="78" spans="2:15" ht="87.75" customHeight="1" x14ac:dyDescent="0.25">
      <c r="B78" s="165">
        <v>15</v>
      </c>
      <c r="C78" s="169" t="s">
        <v>124</v>
      </c>
      <c r="D78" s="169" t="s">
        <v>101</v>
      </c>
      <c r="E78" s="175" t="s">
        <v>137</v>
      </c>
      <c r="F78" s="163" t="s">
        <v>101</v>
      </c>
      <c r="G78" s="175" t="s">
        <v>179</v>
      </c>
      <c r="H78" s="13" t="s">
        <v>146</v>
      </c>
      <c r="I78" s="109">
        <v>43102</v>
      </c>
      <c r="J78" s="109">
        <v>43465</v>
      </c>
      <c r="K78" s="63" t="s">
        <v>165</v>
      </c>
      <c r="L78" s="58">
        <v>1.9699999999999999E-2</v>
      </c>
      <c r="M78" s="202" t="s">
        <v>188</v>
      </c>
      <c r="N78" s="182" t="s">
        <v>7</v>
      </c>
    </row>
    <row r="79" spans="2:15" x14ac:dyDescent="0.25">
      <c r="B79" s="165"/>
      <c r="C79" s="169"/>
      <c r="D79" s="169"/>
      <c r="E79" s="176"/>
      <c r="F79" s="163"/>
      <c r="G79" s="176"/>
      <c r="H79" s="13" t="s">
        <v>147</v>
      </c>
      <c r="I79" s="109">
        <v>43102</v>
      </c>
      <c r="J79" s="109">
        <v>43465</v>
      </c>
      <c r="K79" s="63"/>
      <c r="L79" s="7">
        <v>3.0300000000000001E-2</v>
      </c>
      <c r="M79" s="202"/>
      <c r="N79" s="183"/>
    </row>
    <row r="80" spans="2:15" ht="60" x14ac:dyDescent="0.25">
      <c r="B80" s="165"/>
      <c r="C80" s="169"/>
      <c r="D80" s="169"/>
      <c r="E80" s="176"/>
      <c r="F80" s="163"/>
      <c r="G80" s="176"/>
      <c r="H80" s="3" t="s">
        <v>70</v>
      </c>
      <c r="I80" s="109">
        <v>43102</v>
      </c>
      <c r="J80" s="109">
        <v>43465</v>
      </c>
      <c r="K80" s="85"/>
      <c r="L80" s="7">
        <v>3.3E-3</v>
      </c>
      <c r="M80" s="7" t="s">
        <v>189</v>
      </c>
      <c r="N80" s="183"/>
    </row>
    <row r="81" spans="2:14" ht="30" x14ac:dyDescent="0.25">
      <c r="B81" s="165"/>
      <c r="C81" s="169"/>
      <c r="D81" s="169"/>
      <c r="E81" s="176"/>
      <c r="F81" s="163"/>
      <c r="G81" s="176"/>
      <c r="H81" s="3" t="s">
        <v>71</v>
      </c>
      <c r="I81" s="109">
        <v>43102</v>
      </c>
      <c r="J81" s="109">
        <v>43465</v>
      </c>
      <c r="K81" s="84"/>
      <c r="L81" s="7">
        <v>0.01</v>
      </c>
      <c r="M81" s="121" t="s">
        <v>190</v>
      </c>
      <c r="N81" s="183"/>
    </row>
    <row r="82" spans="2:14" ht="45" x14ac:dyDescent="0.25">
      <c r="B82" s="165"/>
      <c r="C82" s="169"/>
      <c r="D82" s="169"/>
      <c r="E82" s="177"/>
      <c r="F82" s="163"/>
      <c r="G82" s="177"/>
      <c r="H82" s="3" t="s">
        <v>72</v>
      </c>
      <c r="I82" s="109">
        <v>43102</v>
      </c>
      <c r="J82" s="109">
        <v>43465</v>
      </c>
      <c r="K82" s="14" t="s">
        <v>148</v>
      </c>
      <c r="L82" s="7">
        <v>0.03</v>
      </c>
      <c r="M82" s="121" t="s">
        <v>308</v>
      </c>
      <c r="N82" s="184"/>
    </row>
    <row r="83" spans="2:14" x14ac:dyDescent="0.25">
      <c r="F83" s="24"/>
      <c r="H83" s="162" t="s">
        <v>8</v>
      </c>
      <c r="I83" s="162"/>
      <c r="J83" s="162"/>
      <c r="K83" s="162"/>
      <c r="L83" s="8">
        <f>SUM(L78:L82)</f>
        <v>9.3299999999999994E-2</v>
      </c>
      <c r="M83" s="122"/>
    </row>
    <row r="84" spans="2:14" s="20" customFormat="1" x14ac:dyDescent="0.25">
      <c r="F84" s="151"/>
    </row>
    <row r="85" spans="2:14" s="20" customFormat="1" ht="165" x14ac:dyDescent="0.25">
      <c r="B85" s="165">
        <v>16</v>
      </c>
      <c r="C85" s="170" t="s">
        <v>124</v>
      </c>
      <c r="D85" s="169" t="s">
        <v>103</v>
      </c>
      <c r="E85" s="175" t="s">
        <v>137</v>
      </c>
      <c r="F85" s="163" t="s">
        <v>103</v>
      </c>
      <c r="G85" s="169" t="s">
        <v>18</v>
      </c>
      <c r="H85" s="77" t="s">
        <v>19</v>
      </c>
      <c r="I85" s="109">
        <v>43102</v>
      </c>
      <c r="J85" s="109">
        <v>43465</v>
      </c>
      <c r="K85" s="10" t="s">
        <v>326</v>
      </c>
      <c r="L85" s="23">
        <v>2.9600000000000001E-2</v>
      </c>
      <c r="M85" s="23" t="s">
        <v>309</v>
      </c>
      <c r="N85" s="182" t="s">
        <v>7</v>
      </c>
    </row>
    <row r="86" spans="2:14" s="20" customFormat="1" ht="75" x14ac:dyDescent="0.25">
      <c r="B86" s="165"/>
      <c r="C86" s="170"/>
      <c r="D86" s="169"/>
      <c r="E86" s="176"/>
      <c r="F86" s="163"/>
      <c r="G86" s="169"/>
      <c r="H86" s="68" t="s">
        <v>133</v>
      </c>
      <c r="I86" s="109">
        <v>43102</v>
      </c>
      <c r="J86" s="109">
        <v>43465</v>
      </c>
      <c r="K86" s="18"/>
      <c r="L86" s="23">
        <v>1.6719999999999999E-2</v>
      </c>
      <c r="M86" s="23" t="s">
        <v>218</v>
      </c>
      <c r="N86" s="183"/>
    </row>
    <row r="87" spans="2:14" s="20" customFormat="1" ht="45" x14ac:dyDescent="0.25">
      <c r="B87" s="165"/>
      <c r="C87" s="170"/>
      <c r="D87" s="169"/>
      <c r="E87" s="176"/>
      <c r="F87" s="163"/>
      <c r="G87" s="169"/>
      <c r="H87" s="77" t="s">
        <v>20</v>
      </c>
      <c r="I87" s="109">
        <v>43102</v>
      </c>
      <c r="J87" s="109">
        <v>43465</v>
      </c>
      <c r="K87" s="14" t="s">
        <v>9</v>
      </c>
      <c r="L87" s="23">
        <v>1.6639999999999999E-2</v>
      </c>
      <c r="M87" s="23" t="s">
        <v>310</v>
      </c>
      <c r="N87" s="183"/>
    </row>
    <row r="88" spans="2:14" s="20" customFormat="1" ht="90" x14ac:dyDescent="0.25">
      <c r="B88" s="165"/>
      <c r="C88" s="170"/>
      <c r="D88" s="169"/>
      <c r="E88" s="176"/>
      <c r="F88" s="163"/>
      <c r="G88" s="169"/>
      <c r="H88" s="68" t="s">
        <v>215</v>
      </c>
      <c r="I88" s="109">
        <v>43282</v>
      </c>
      <c r="J88" s="109">
        <v>43434</v>
      </c>
      <c r="K88" s="61" t="s">
        <v>41</v>
      </c>
      <c r="L88" s="23">
        <v>3.5000000000000001E-3</v>
      </c>
      <c r="M88" s="23" t="s">
        <v>219</v>
      </c>
      <c r="N88" s="183"/>
    </row>
    <row r="89" spans="2:14" s="20" customFormat="1" ht="60" x14ac:dyDescent="0.25">
      <c r="B89" s="165"/>
      <c r="C89" s="170"/>
      <c r="D89" s="169"/>
      <c r="E89" s="176"/>
      <c r="F89" s="163"/>
      <c r="G89" s="169"/>
      <c r="H89" s="68" t="s">
        <v>216</v>
      </c>
      <c r="I89" s="109">
        <v>43102</v>
      </c>
      <c r="J89" s="109">
        <v>43373</v>
      </c>
      <c r="K89" s="82"/>
      <c r="L89" s="23">
        <v>4.1999999999999997E-3</v>
      </c>
      <c r="M89" s="23" t="s">
        <v>217</v>
      </c>
      <c r="N89" s="183"/>
    </row>
    <row r="90" spans="2:14" s="20" customFormat="1" ht="45" x14ac:dyDescent="0.25">
      <c r="B90" s="165"/>
      <c r="C90" s="170"/>
      <c r="D90" s="169"/>
      <c r="E90" s="177"/>
      <c r="F90" s="163"/>
      <c r="G90" s="169"/>
      <c r="H90" s="77" t="s">
        <v>319</v>
      </c>
      <c r="I90" s="109">
        <v>43102</v>
      </c>
      <c r="J90" s="109">
        <v>43465</v>
      </c>
      <c r="K90" s="14" t="s">
        <v>9</v>
      </c>
      <c r="L90" s="23">
        <v>2.264E-2</v>
      </c>
      <c r="M90" s="23" t="s">
        <v>220</v>
      </c>
      <c r="N90" s="184"/>
    </row>
    <row r="91" spans="2:14" s="20" customFormat="1" x14ac:dyDescent="0.25">
      <c r="B91" s="11"/>
      <c r="C91" s="11"/>
      <c r="D91" s="11"/>
      <c r="E91" s="11"/>
      <c r="F91" s="24"/>
      <c r="G91" s="11"/>
      <c r="H91" s="162" t="s">
        <v>8</v>
      </c>
      <c r="I91" s="162"/>
      <c r="J91" s="162"/>
      <c r="K91" s="162"/>
      <c r="L91" s="8">
        <f>SUM(L85:L90)</f>
        <v>9.3299999999999994E-2</v>
      </c>
      <c r="M91" s="122"/>
      <c r="N91" s="11"/>
    </row>
    <row r="92" spans="2:14" customFormat="1" x14ac:dyDescent="0.25">
      <c r="F92" s="152"/>
    </row>
    <row r="93" spans="2:14" customFormat="1" ht="15" customHeight="1" x14ac:dyDescent="0.25">
      <c r="B93" s="165">
        <v>17</v>
      </c>
      <c r="C93" s="170" t="s">
        <v>124</v>
      </c>
      <c r="D93" s="168" t="s">
        <v>102</v>
      </c>
      <c r="E93" s="178" t="s">
        <v>137</v>
      </c>
      <c r="F93" s="164" t="s">
        <v>102</v>
      </c>
      <c r="G93" s="168" t="s">
        <v>168</v>
      </c>
      <c r="H93" s="72" t="s">
        <v>200</v>
      </c>
      <c r="I93" s="109">
        <v>43102</v>
      </c>
      <c r="J93" s="109">
        <v>43465</v>
      </c>
      <c r="K93" s="199" t="s">
        <v>84</v>
      </c>
      <c r="L93" s="21">
        <v>2.3E-3</v>
      </c>
      <c r="M93" s="135" t="s">
        <v>254</v>
      </c>
      <c r="N93" s="170" t="s">
        <v>7</v>
      </c>
    </row>
    <row r="94" spans="2:14" customFormat="1" x14ac:dyDescent="0.25">
      <c r="B94" s="165"/>
      <c r="C94" s="170"/>
      <c r="D94" s="169"/>
      <c r="E94" s="194"/>
      <c r="F94" s="163"/>
      <c r="G94" s="169"/>
      <c r="H94" s="72" t="s">
        <v>134</v>
      </c>
      <c r="I94" s="109">
        <v>43102</v>
      </c>
      <c r="J94" s="109">
        <v>43465</v>
      </c>
      <c r="K94" s="200"/>
      <c r="L94" s="21">
        <v>1.8700000000000001E-2</v>
      </c>
      <c r="M94" s="135" t="s">
        <v>195</v>
      </c>
      <c r="N94" s="170"/>
    </row>
    <row r="95" spans="2:14" customFormat="1" ht="30" x14ac:dyDescent="0.25">
      <c r="B95" s="165"/>
      <c r="C95" s="170"/>
      <c r="D95" s="169"/>
      <c r="E95" s="194"/>
      <c r="F95" s="163"/>
      <c r="G95" s="169"/>
      <c r="H95" s="72" t="s">
        <v>54</v>
      </c>
      <c r="I95" s="109">
        <v>43102</v>
      </c>
      <c r="J95" s="109">
        <v>43465</v>
      </c>
      <c r="K95" s="200"/>
      <c r="L95" s="21">
        <v>4.7000000000000002E-3</v>
      </c>
      <c r="M95" s="135" t="s">
        <v>255</v>
      </c>
      <c r="N95" s="170"/>
    </row>
    <row r="96" spans="2:14" customFormat="1" ht="60" x14ac:dyDescent="0.25">
      <c r="B96" s="165"/>
      <c r="C96" s="170"/>
      <c r="D96" s="169"/>
      <c r="E96" s="194"/>
      <c r="F96" s="163"/>
      <c r="G96" s="169"/>
      <c r="H96" s="78" t="s">
        <v>53</v>
      </c>
      <c r="I96" s="109">
        <v>43102</v>
      </c>
      <c r="J96" s="109">
        <v>43465</v>
      </c>
      <c r="K96" s="200"/>
      <c r="L96" s="21">
        <v>4.7000000000000002E-3</v>
      </c>
      <c r="M96" s="135" t="s">
        <v>256</v>
      </c>
      <c r="N96" s="170"/>
    </row>
    <row r="97" spans="2:14" customFormat="1" ht="30" x14ac:dyDescent="0.25">
      <c r="B97" s="165"/>
      <c r="C97" s="170"/>
      <c r="D97" s="169"/>
      <c r="E97" s="194"/>
      <c r="F97" s="163"/>
      <c r="G97" s="169"/>
      <c r="H97" s="72" t="s">
        <v>55</v>
      </c>
      <c r="I97" s="109">
        <v>43102</v>
      </c>
      <c r="J97" s="109">
        <v>43465</v>
      </c>
      <c r="K97" s="200"/>
      <c r="L97" s="21">
        <v>4.7000000000000002E-3</v>
      </c>
      <c r="M97" s="4" t="s">
        <v>257</v>
      </c>
      <c r="N97" s="170"/>
    </row>
    <row r="98" spans="2:14" customFormat="1" ht="30" x14ac:dyDescent="0.25">
      <c r="B98" s="165"/>
      <c r="C98" s="170"/>
      <c r="D98" s="169"/>
      <c r="E98" s="194"/>
      <c r="F98" s="163"/>
      <c r="G98" s="169"/>
      <c r="H98" s="72" t="s">
        <v>201</v>
      </c>
      <c r="I98" s="109">
        <v>43102</v>
      </c>
      <c r="J98" s="109">
        <v>43465</v>
      </c>
      <c r="K98" s="200"/>
      <c r="L98" s="21">
        <v>2.3E-3</v>
      </c>
      <c r="M98" s="4" t="s">
        <v>258</v>
      </c>
      <c r="N98" s="170"/>
    </row>
    <row r="99" spans="2:14" customFormat="1" ht="30" x14ac:dyDescent="0.25">
      <c r="B99" s="165"/>
      <c r="C99" s="170"/>
      <c r="D99" s="169"/>
      <c r="E99" s="194"/>
      <c r="F99" s="163"/>
      <c r="G99" s="169"/>
      <c r="H99" s="72" t="s">
        <v>149</v>
      </c>
      <c r="I99" s="109">
        <v>43102</v>
      </c>
      <c r="J99" s="109">
        <v>43465</v>
      </c>
      <c r="K99" s="200"/>
      <c r="L99" s="21">
        <v>2.3E-3</v>
      </c>
      <c r="M99" s="4" t="s">
        <v>259</v>
      </c>
      <c r="N99" s="170"/>
    </row>
    <row r="100" spans="2:14" customFormat="1" x14ac:dyDescent="0.25">
      <c r="B100" s="165"/>
      <c r="C100" s="170"/>
      <c r="D100" s="169"/>
      <c r="E100" s="194"/>
      <c r="F100" s="163"/>
      <c r="G100" s="169"/>
      <c r="H100" s="72" t="s">
        <v>83</v>
      </c>
      <c r="I100" s="109">
        <v>43102</v>
      </c>
      <c r="J100" s="109">
        <v>43465</v>
      </c>
      <c r="K100" s="200"/>
      <c r="L100" s="21">
        <v>2.3E-3</v>
      </c>
      <c r="M100" s="4" t="s">
        <v>260</v>
      </c>
      <c r="N100" s="170"/>
    </row>
    <row r="101" spans="2:14" customFormat="1" ht="30" x14ac:dyDescent="0.25">
      <c r="B101" s="165"/>
      <c r="C101" s="170"/>
      <c r="D101" s="169"/>
      <c r="E101" s="194"/>
      <c r="F101" s="163"/>
      <c r="G101" s="169"/>
      <c r="H101" s="72" t="s">
        <v>202</v>
      </c>
      <c r="I101" s="109">
        <v>43102</v>
      </c>
      <c r="J101" s="109">
        <v>43465</v>
      </c>
      <c r="K101" s="200"/>
      <c r="L101" s="21">
        <v>2.3E-3</v>
      </c>
      <c r="M101" s="133" t="s">
        <v>259</v>
      </c>
      <c r="N101" s="170"/>
    </row>
    <row r="102" spans="2:14" customFormat="1" ht="45" x14ac:dyDescent="0.25">
      <c r="B102" s="165"/>
      <c r="C102" s="170"/>
      <c r="D102" s="169"/>
      <c r="E102" s="195"/>
      <c r="F102" s="163"/>
      <c r="G102" s="169"/>
      <c r="H102" s="72" t="s">
        <v>203</v>
      </c>
      <c r="I102" s="109">
        <v>43102</v>
      </c>
      <c r="J102" s="109">
        <v>43465</v>
      </c>
      <c r="K102" s="200"/>
      <c r="L102" s="21">
        <v>7.0000000000000001E-3</v>
      </c>
      <c r="M102" s="134" t="s">
        <v>259</v>
      </c>
      <c r="N102" s="170"/>
    </row>
    <row r="103" spans="2:14" customFormat="1" x14ac:dyDescent="0.25">
      <c r="B103" s="11"/>
      <c r="C103" s="11"/>
      <c r="D103" s="11"/>
      <c r="E103" s="11"/>
      <c r="F103" s="24"/>
      <c r="G103" s="11"/>
      <c r="H103" s="162" t="s">
        <v>8</v>
      </c>
      <c r="I103" s="162"/>
      <c r="J103" s="162"/>
      <c r="K103" s="162"/>
      <c r="L103" s="22">
        <f>SUM(L93:L102)</f>
        <v>5.1299999999999991E-2</v>
      </c>
      <c r="M103" s="123"/>
      <c r="N103" s="11"/>
    </row>
    <row r="104" spans="2:14" x14ac:dyDescent="0.25">
      <c r="F104" s="24"/>
    </row>
    <row r="105" spans="2:14" ht="54" customHeight="1" x14ac:dyDescent="0.25">
      <c r="B105" s="165">
        <v>18</v>
      </c>
      <c r="C105" s="170" t="s">
        <v>124</v>
      </c>
      <c r="D105" s="169" t="s">
        <v>109</v>
      </c>
      <c r="E105" s="175" t="s">
        <v>137</v>
      </c>
      <c r="F105" s="163" t="s">
        <v>109</v>
      </c>
      <c r="G105" s="169" t="s">
        <v>171</v>
      </c>
      <c r="H105" s="73" t="s">
        <v>37</v>
      </c>
      <c r="I105" s="109">
        <v>43102</v>
      </c>
      <c r="J105" s="109">
        <v>43465</v>
      </c>
      <c r="K105" s="10" t="s">
        <v>35</v>
      </c>
      <c r="L105" s="7">
        <v>4.8999999999999998E-3</v>
      </c>
      <c r="M105" s="136" t="s">
        <v>262</v>
      </c>
      <c r="N105" s="170" t="s">
        <v>7</v>
      </c>
    </row>
    <row r="106" spans="2:14" ht="55.5" customHeight="1" x14ac:dyDescent="0.25">
      <c r="B106" s="165"/>
      <c r="C106" s="170"/>
      <c r="D106" s="169"/>
      <c r="E106" s="176"/>
      <c r="F106" s="163"/>
      <c r="G106" s="169"/>
      <c r="H106" s="73" t="s">
        <v>94</v>
      </c>
      <c r="I106" s="107">
        <v>43102</v>
      </c>
      <c r="J106" s="107">
        <v>43465</v>
      </c>
      <c r="K106" s="10" t="s">
        <v>42</v>
      </c>
      <c r="L106" s="7">
        <v>5.2500000000000003E-3</v>
      </c>
      <c r="M106" s="136" t="s">
        <v>263</v>
      </c>
      <c r="N106" s="170"/>
    </row>
    <row r="107" spans="2:14" ht="15" customHeight="1" x14ac:dyDescent="0.25">
      <c r="B107" s="165"/>
      <c r="C107" s="170"/>
      <c r="D107" s="169"/>
      <c r="E107" s="176"/>
      <c r="F107" s="163"/>
      <c r="G107" s="169"/>
      <c r="H107" s="73" t="s">
        <v>15</v>
      </c>
      <c r="I107" s="109">
        <v>43102</v>
      </c>
      <c r="J107" s="109">
        <v>43465</v>
      </c>
      <c r="K107" s="10" t="s">
        <v>9</v>
      </c>
      <c r="L107" s="7">
        <v>5.5999999999999999E-3</v>
      </c>
      <c r="M107" s="136" t="s">
        <v>264</v>
      </c>
      <c r="N107" s="170"/>
    </row>
    <row r="108" spans="2:14" ht="60" x14ac:dyDescent="0.25">
      <c r="B108" s="165"/>
      <c r="C108" s="170"/>
      <c r="D108" s="169"/>
      <c r="E108" s="176"/>
      <c r="F108" s="163"/>
      <c r="G108" s="169"/>
      <c r="H108" s="73" t="s">
        <v>16</v>
      </c>
      <c r="I108" s="107">
        <v>43102</v>
      </c>
      <c r="J108" s="107">
        <v>43465</v>
      </c>
      <c r="K108" s="10" t="s">
        <v>43</v>
      </c>
      <c r="L108" s="7">
        <v>5.5999999999999999E-3</v>
      </c>
      <c r="M108" s="136" t="s">
        <v>265</v>
      </c>
      <c r="N108" s="170"/>
    </row>
    <row r="109" spans="2:14" ht="45" x14ac:dyDescent="0.25">
      <c r="B109" s="165"/>
      <c r="C109" s="170"/>
      <c r="D109" s="169"/>
      <c r="E109" s="176"/>
      <c r="F109" s="163"/>
      <c r="G109" s="169"/>
      <c r="H109" s="73" t="s">
        <v>135</v>
      </c>
      <c r="I109" s="109">
        <v>43102</v>
      </c>
      <c r="J109" s="109">
        <v>43465</v>
      </c>
      <c r="K109" s="10" t="s">
        <v>36</v>
      </c>
      <c r="L109" s="7">
        <v>5.5999999999999999E-3</v>
      </c>
      <c r="M109" s="136" t="s">
        <v>266</v>
      </c>
      <c r="N109" s="170"/>
    </row>
    <row r="110" spans="2:14" ht="45" x14ac:dyDescent="0.25">
      <c r="B110" s="165"/>
      <c r="C110" s="170"/>
      <c r="D110" s="169"/>
      <c r="E110" s="176"/>
      <c r="F110" s="163"/>
      <c r="G110" s="169"/>
      <c r="H110" s="73" t="s">
        <v>17</v>
      </c>
      <c r="I110" s="107">
        <v>43102</v>
      </c>
      <c r="J110" s="107">
        <v>43465</v>
      </c>
      <c r="K110" s="65" t="s">
        <v>44</v>
      </c>
      <c r="L110" s="7">
        <v>5.5999999999999999E-3</v>
      </c>
      <c r="M110" s="136" t="s">
        <v>311</v>
      </c>
      <c r="N110" s="170"/>
    </row>
    <row r="111" spans="2:14" ht="60" x14ac:dyDescent="0.25">
      <c r="B111" s="165"/>
      <c r="C111" s="170"/>
      <c r="D111" s="169"/>
      <c r="E111" s="177"/>
      <c r="F111" s="163"/>
      <c r="G111" s="169"/>
      <c r="H111" s="73" t="s">
        <v>261</v>
      </c>
      <c r="I111" s="109">
        <v>43102</v>
      </c>
      <c r="J111" s="109">
        <v>43465</v>
      </c>
      <c r="K111" s="61"/>
      <c r="L111" s="7">
        <v>4.8999999999999998E-3</v>
      </c>
      <c r="M111" s="136" t="s">
        <v>267</v>
      </c>
      <c r="N111" s="170"/>
    </row>
    <row r="112" spans="2:14" x14ac:dyDescent="0.25">
      <c r="F112" s="24"/>
      <c r="H112" s="162" t="s">
        <v>8</v>
      </c>
      <c r="I112" s="162"/>
      <c r="J112" s="162"/>
      <c r="K112" s="162"/>
      <c r="L112" s="8">
        <f>SUM(L105:L111)</f>
        <v>3.7450000000000004E-2</v>
      </c>
      <c r="M112" s="122"/>
    </row>
    <row r="113" spans="2:14" x14ac:dyDescent="0.25">
      <c r="F113" s="24"/>
    </row>
    <row r="114" spans="2:14" ht="45" x14ac:dyDescent="0.25">
      <c r="B114" s="165">
        <v>19</v>
      </c>
      <c r="C114" s="170" t="s">
        <v>124</v>
      </c>
      <c r="D114" s="196" t="s">
        <v>110</v>
      </c>
      <c r="E114" s="175" t="s">
        <v>137</v>
      </c>
      <c r="F114" s="163" t="s">
        <v>110</v>
      </c>
      <c r="G114" s="169" t="s">
        <v>172</v>
      </c>
      <c r="H114" s="73" t="s">
        <v>12</v>
      </c>
      <c r="I114" s="109">
        <v>43102</v>
      </c>
      <c r="J114" s="109">
        <v>43465</v>
      </c>
      <c r="K114" s="10" t="s">
        <v>150</v>
      </c>
      <c r="L114" s="7">
        <v>9.3749999999999997E-3</v>
      </c>
      <c r="M114" s="136" t="s">
        <v>268</v>
      </c>
      <c r="N114" s="170" t="s">
        <v>7</v>
      </c>
    </row>
    <row r="115" spans="2:14" ht="45" x14ac:dyDescent="0.25">
      <c r="B115" s="165"/>
      <c r="C115" s="170"/>
      <c r="D115" s="196"/>
      <c r="E115" s="176"/>
      <c r="F115" s="163"/>
      <c r="G115" s="169"/>
      <c r="H115" s="73" t="s">
        <v>13</v>
      </c>
      <c r="I115" s="107">
        <v>43102</v>
      </c>
      <c r="J115" s="107">
        <v>43465</v>
      </c>
      <c r="K115" s="10" t="s">
        <v>47</v>
      </c>
      <c r="L115" s="7">
        <v>9.3749999999999997E-3</v>
      </c>
      <c r="M115" s="136" t="s">
        <v>269</v>
      </c>
      <c r="N115" s="170"/>
    </row>
    <row r="116" spans="2:14" ht="60" x14ac:dyDescent="0.25">
      <c r="B116" s="165"/>
      <c r="C116" s="170"/>
      <c r="D116" s="196"/>
      <c r="E116" s="176"/>
      <c r="F116" s="163"/>
      <c r="G116" s="169"/>
      <c r="H116" s="73" t="s">
        <v>14</v>
      </c>
      <c r="I116" s="109">
        <v>43102</v>
      </c>
      <c r="J116" s="109">
        <v>43465</v>
      </c>
      <c r="K116" s="89" t="s">
        <v>46</v>
      </c>
      <c r="L116" s="7">
        <v>9.3749999999999997E-3</v>
      </c>
      <c r="M116" s="136" t="s">
        <v>270</v>
      </c>
      <c r="N116" s="170"/>
    </row>
    <row r="117" spans="2:14" ht="120" x14ac:dyDescent="0.25">
      <c r="B117" s="165"/>
      <c r="C117" s="170"/>
      <c r="D117" s="196"/>
      <c r="E117" s="177"/>
      <c r="F117" s="163"/>
      <c r="G117" s="169"/>
      <c r="H117" s="73" t="s">
        <v>136</v>
      </c>
      <c r="I117" s="107">
        <v>43102</v>
      </c>
      <c r="J117" s="107">
        <v>43465</v>
      </c>
      <c r="K117" s="61" t="s">
        <v>121</v>
      </c>
      <c r="L117" s="7">
        <v>9.3749999999999997E-3</v>
      </c>
      <c r="M117" s="136" t="s">
        <v>271</v>
      </c>
      <c r="N117" s="170"/>
    </row>
    <row r="118" spans="2:14" x14ac:dyDescent="0.25">
      <c r="D118" s="69"/>
      <c r="F118" s="24"/>
      <c r="H118" s="162" t="s">
        <v>8</v>
      </c>
      <c r="I118" s="162"/>
      <c r="J118" s="162"/>
      <c r="K118" s="162"/>
      <c r="L118" s="8">
        <f>SUM(L114:L117)</f>
        <v>3.7499999999999999E-2</v>
      </c>
      <c r="M118" s="122"/>
    </row>
    <row r="119" spans="2:14" s="20" customFormat="1" x14ac:dyDescent="0.25">
      <c r="D119" s="70"/>
      <c r="F119" s="151"/>
    </row>
    <row r="120" spans="2:14" ht="78.75" customHeight="1" x14ac:dyDescent="0.25">
      <c r="B120" s="165">
        <v>20</v>
      </c>
      <c r="C120" s="170" t="s">
        <v>124</v>
      </c>
      <c r="D120" s="196" t="s">
        <v>157</v>
      </c>
      <c r="E120" s="175" t="s">
        <v>137</v>
      </c>
      <c r="F120" s="163" t="s">
        <v>157</v>
      </c>
      <c r="G120" s="169" t="s">
        <v>170</v>
      </c>
      <c r="H120" s="79" t="s">
        <v>62</v>
      </c>
      <c r="I120" s="109">
        <v>43115</v>
      </c>
      <c r="J120" s="109">
        <v>43452</v>
      </c>
      <c r="K120" s="62" t="s">
        <v>64</v>
      </c>
      <c r="L120" s="60">
        <v>3.7499999999999999E-3</v>
      </c>
      <c r="M120" s="132" t="s">
        <v>251</v>
      </c>
      <c r="N120" s="170" t="s">
        <v>7</v>
      </c>
    </row>
    <row r="121" spans="2:14" ht="75" x14ac:dyDescent="0.25">
      <c r="B121" s="165"/>
      <c r="C121" s="170"/>
      <c r="D121" s="196"/>
      <c r="E121" s="177"/>
      <c r="F121" s="163"/>
      <c r="G121" s="169"/>
      <c r="H121" s="79" t="s">
        <v>63</v>
      </c>
      <c r="I121" s="107">
        <v>43115</v>
      </c>
      <c r="J121" s="107">
        <v>43452</v>
      </c>
      <c r="K121" s="10" t="s">
        <v>45</v>
      </c>
      <c r="L121" s="60">
        <v>3.7499999999999999E-3</v>
      </c>
      <c r="M121" s="132" t="s">
        <v>251</v>
      </c>
      <c r="N121" s="170"/>
    </row>
    <row r="122" spans="2:14" x14ac:dyDescent="0.25">
      <c r="F122" s="24"/>
      <c r="H122" s="162" t="s">
        <v>8</v>
      </c>
      <c r="I122" s="162"/>
      <c r="J122" s="162"/>
      <c r="K122" s="162"/>
      <c r="L122" s="8">
        <f>SUM(L120:L121)</f>
        <v>7.4999999999999997E-3</v>
      </c>
      <c r="M122" s="122"/>
    </row>
    <row r="123" spans="2:14" s="20" customFormat="1" x14ac:dyDescent="0.25">
      <c r="F123" s="151"/>
      <c r="I123" s="108"/>
      <c r="J123" s="108"/>
    </row>
    <row r="124" spans="2:14" ht="85.5" customHeight="1" x14ac:dyDescent="0.25">
      <c r="B124" s="172">
        <v>21</v>
      </c>
      <c r="C124" s="182" t="s">
        <v>124</v>
      </c>
      <c r="D124" s="175" t="s">
        <v>111</v>
      </c>
      <c r="E124" s="175" t="s">
        <v>137</v>
      </c>
      <c r="F124" s="201" t="s">
        <v>111</v>
      </c>
      <c r="G124" s="175" t="s">
        <v>10</v>
      </c>
      <c r="H124" s="79" t="s">
        <v>272</v>
      </c>
      <c r="I124" s="107">
        <v>43102</v>
      </c>
      <c r="J124" s="107">
        <v>43465</v>
      </c>
      <c r="K124" s="64" t="s">
        <v>49</v>
      </c>
      <c r="L124" s="7">
        <v>1.11E-2</v>
      </c>
      <c r="M124" s="137" t="s">
        <v>276</v>
      </c>
      <c r="N124" s="182" t="s">
        <v>7</v>
      </c>
    </row>
    <row r="125" spans="2:14" ht="90" x14ac:dyDescent="0.25">
      <c r="B125" s="173"/>
      <c r="C125" s="183"/>
      <c r="D125" s="176"/>
      <c r="E125" s="176"/>
      <c r="F125" s="180"/>
      <c r="G125" s="176"/>
      <c r="H125" s="79" t="s">
        <v>59</v>
      </c>
      <c r="I125" s="107">
        <v>43102</v>
      </c>
      <c r="J125" s="107">
        <v>43465</v>
      </c>
      <c r="K125" s="64" t="s">
        <v>61</v>
      </c>
      <c r="L125" s="7">
        <v>1.11E-2</v>
      </c>
      <c r="M125" s="137" t="s">
        <v>312</v>
      </c>
      <c r="N125" s="183"/>
    </row>
    <row r="126" spans="2:14" ht="60" x14ac:dyDescent="0.25">
      <c r="B126" s="173"/>
      <c r="C126" s="183"/>
      <c r="D126" s="176"/>
      <c r="E126" s="176"/>
      <c r="F126" s="180"/>
      <c r="G126" s="176"/>
      <c r="H126" s="79" t="s">
        <v>60</v>
      </c>
      <c r="I126" s="107">
        <v>43102</v>
      </c>
      <c r="J126" s="107">
        <v>43465</v>
      </c>
      <c r="K126" s="16"/>
      <c r="L126" s="7">
        <v>7.1000000000000004E-3</v>
      </c>
      <c r="M126" s="138" t="s">
        <v>274</v>
      </c>
      <c r="N126" s="183"/>
    </row>
    <row r="127" spans="2:14" ht="105" x14ac:dyDescent="0.25">
      <c r="B127" s="173"/>
      <c r="C127" s="183"/>
      <c r="D127" s="176"/>
      <c r="E127" s="176"/>
      <c r="F127" s="180"/>
      <c r="G127" s="176"/>
      <c r="H127" s="79" t="s">
        <v>273</v>
      </c>
      <c r="I127" s="107">
        <v>43102</v>
      </c>
      <c r="J127" s="107">
        <v>43465</v>
      </c>
      <c r="K127" s="14" t="s">
        <v>318</v>
      </c>
      <c r="L127" s="7">
        <v>5.1000000000000004E-3</v>
      </c>
      <c r="M127" s="137" t="s">
        <v>275</v>
      </c>
      <c r="N127" s="183"/>
    </row>
    <row r="128" spans="2:14" ht="60" x14ac:dyDescent="0.25">
      <c r="B128" s="174"/>
      <c r="C128" s="184"/>
      <c r="D128" s="177"/>
      <c r="E128" s="177"/>
      <c r="F128" s="181"/>
      <c r="G128" s="177"/>
      <c r="H128" s="79" t="s">
        <v>95</v>
      </c>
      <c r="I128" s="107">
        <v>43102</v>
      </c>
      <c r="J128" s="107">
        <v>43465</v>
      </c>
      <c r="K128" s="14" t="s">
        <v>9</v>
      </c>
      <c r="L128" s="7">
        <v>3.0999999999999999E-3</v>
      </c>
      <c r="M128" s="137" t="s">
        <v>277</v>
      </c>
      <c r="N128" s="184"/>
    </row>
    <row r="129" spans="2:14" x14ac:dyDescent="0.25">
      <c r="F129" s="24"/>
      <c r="H129" s="162" t="s">
        <v>8</v>
      </c>
      <c r="I129" s="162"/>
      <c r="J129" s="162"/>
      <c r="K129" s="162"/>
      <c r="L129" s="8">
        <f>SUM(L124:L128)</f>
        <v>3.7499999999999999E-2</v>
      </c>
      <c r="M129" s="122"/>
    </row>
    <row r="130" spans="2:14" x14ac:dyDescent="0.25">
      <c r="F130" s="24"/>
      <c r="I130" s="106"/>
      <c r="J130" s="106"/>
    </row>
    <row r="131" spans="2:14" ht="56.25" customHeight="1" x14ac:dyDescent="0.25">
      <c r="B131" s="165">
        <v>22</v>
      </c>
      <c r="C131" s="170" t="s">
        <v>124</v>
      </c>
      <c r="D131" s="169" t="s">
        <v>112</v>
      </c>
      <c r="E131" s="175" t="s">
        <v>137</v>
      </c>
      <c r="F131" s="163" t="s">
        <v>112</v>
      </c>
      <c r="G131" s="169" t="s">
        <v>173</v>
      </c>
      <c r="H131" s="141" t="s">
        <v>287</v>
      </c>
      <c r="I131" s="107">
        <v>43102</v>
      </c>
      <c r="J131" s="107">
        <v>43465</v>
      </c>
      <c r="K131" s="66" t="s">
        <v>151</v>
      </c>
      <c r="L131" s="7">
        <v>3.8E-3</v>
      </c>
      <c r="M131" s="130" t="s">
        <v>278</v>
      </c>
      <c r="N131" s="170" t="s">
        <v>7</v>
      </c>
    </row>
    <row r="132" spans="2:14" ht="75" x14ac:dyDescent="0.25">
      <c r="B132" s="165"/>
      <c r="C132" s="170"/>
      <c r="D132" s="169"/>
      <c r="E132" s="176"/>
      <c r="F132" s="163"/>
      <c r="G132" s="169"/>
      <c r="H132" s="142" t="s">
        <v>288</v>
      </c>
      <c r="I132" s="107">
        <v>43102</v>
      </c>
      <c r="J132" s="107">
        <v>43465</v>
      </c>
      <c r="K132" s="66" t="s">
        <v>122</v>
      </c>
      <c r="L132" s="95">
        <v>3.7499999999999999E-3</v>
      </c>
      <c r="M132" s="130" t="s">
        <v>279</v>
      </c>
      <c r="N132" s="170"/>
    </row>
    <row r="133" spans="2:14" ht="75" x14ac:dyDescent="0.25">
      <c r="B133" s="165"/>
      <c r="C133" s="170"/>
      <c r="D133" s="169"/>
      <c r="E133" s="176"/>
      <c r="F133" s="163"/>
      <c r="G133" s="169"/>
      <c r="H133" s="143" t="s">
        <v>289</v>
      </c>
      <c r="I133" s="107">
        <v>43102</v>
      </c>
      <c r="J133" s="107">
        <v>43465</v>
      </c>
      <c r="K133" s="66" t="s">
        <v>98</v>
      </c>
      <c r="L133" s="94">
        <v>5.3E-3</v>
      </c>
      <c r="M133" s="130" t="s">
        <v>280</v>
      </c>
      <c r="N133" s="170"/>
    </row>
    <row r="134" spans="2:14" ht="58.5" customHeight="1" x14ac:dyDescent="0.25">
      <c r="B134" s="165"/>
      <c r="C134" s="170"/>
      <c r="D134" s="169"/>
      <c r="E134" s="176"/>
      <c r="F134" s="163"/>
      <c r="G134" s="169"/>
      <c r="H134" s="139" t="s">
        <v>290</v>
      </c>
      <c r="I134" s="107">
        <v>43102</v>
      </c>
      <c r="J134" s="107">
        <v>43465</v>
      </c>
      <c r="K134" s="128" t="s">
        <v>58</v>
      </c>
      <c r="L134" s="7">
        <v>5.5999999999999999E-3</v>
      </c>
      <c r="M134" s="130" t="s">
        <v>281</v>
      </c>
      <c r="N134" s="170"/>
    </row>
    <row r="135" spans="2:14" ht="90" x14ac:dyDescent="0.25">
      <c r="B135" s="165"/>
      <c r="C135" s="170"/>
      <c r="D135" s="169"/>
      <c r="E135" s="176"/>
      <c r="F135" s="163"/>
      <c r="G135" s="169"/>
      <c r="H135" s="139" t="s">
        <v>291</v>
      </c>
      <c r="I135" s="107">
        <v>43102</v>
      </c>
      <c r="J135" s="107">
        <v>43465</v>
      </c>
      <c r="K135" s="4" t="s">
        <v>296</v>
      </c>
      <c r="L135" s="7">
        <v>3.8E-3</v>
      </c>
      <c r="M135" s="130" t="s">
        <v>282</v>
      </c>
      <c r="N135" s="170"/>
    </row>
    <row r="136" spans="2:14" ht="45" x14ac:dyDescent="0.25">
      <c r="B136" s="165"/>
      <c r="C136" s="170"/>
      <c r="D136" s="169"/>
      <c r="E136" s="176"/>
      <c r="F136" s="163"/>
      <c r="G136" s="169"/>
      <c r="H136" s="140" t="s">
        <v>292</v>
      </c>
      <c r="I136" s="107">
        <v>43102</v>
      </c>
      <c r="J136" s="107">
        <v>43465</v>
      </c>
      <c r="K136" s="4"/>
      <c r="L136" s="7">
        <v>3.8E-3</v>
      </c>
      <c r="M136" s="130" t="s">
        <v>283</v>
      </c>
      <c r="N136" s="170"/>
    </row>
    <row r="137" spans="2:14" ht="60" x14ac:dyDescent="0.25">
      <c r="B137" s="165"/>
      <c r="C137" s="170"/>
      <c r="D137" s="169"/>
      <c r="E137" s="176"/>
      <c r="F137" s="163"/>
      <c r="G137" s="169"/>
      <c r="H137" s="144" t="s">
        <v>293</v>
      </c>
      <c r="I137" s="107">
        <v>43102</v>
      </c>
      <c r="J137" s="107">
        <v>43465</v>
      </c>
      <c r="K137" s="128"/>
      <c r="L137" s="7">
        <v>3.8E-3</v>
      </c>
      <c r="M137" s="130" t="s">
        <v>284</v>
      </c>
      <c r="N137" s="170"/>
    </row>
    <row r="138" spans="2:14" ht="45" x14ac:dyDescent="0.25">
      <c r="B138" s="165"/>
      <c r="C138" s="170"/>
      <c r="D138" s="169"/>
      <c r="E138" s="176"/>
      <c r="F138" s="163"/>
      <c r="G138" s="169"/>
      <c r="H138" s="145" t="s">
        <v>294</v>
      </c>
      <c r="I138" s="107">
        <v>43102</v>
      </c>
      <c r="J138" s="107">
        <v>43465</v>
      </c>
      <c r="K138" s="128"/>
      <c r="L138" s="7">
        <v>3.8E-3</v>
      </c>
      <c r="M138" s="130" t="s">
        <v>285</v>
      </c>
      <c r="N138" s="170"/>
    </row>
    <row r="139" spans="2:14" ht="30" x14ac:dyDescent="0.25">
      <c r="B139" s="165"/>
      <c r="C139" s="170"/>
      <c r="D139" s="169"/>
      <c r="E139" s="177"/>
      <c r="F139" s="163"/>
      <c r="G139" s="169"/>
      <c r="H139" s="144" t="s">
        <v>295</v>
      </c>
      <c r="I139" s="107">
        <v>43102</v>
      </c>
      <c r="J139" s="107">
        <v>43465</v>
      </c>
      <c r="K139" s="104"/>
      <c r="L139" s="7">
        <v>3.8E-3</v>
      </c>
      <c r="M139" s="130" t="s">
        <v>286</v>
      </c>
      <c r="N139" s="170"/>
    </row>
    <row r="140" spans="2:14" x14ac:dyDescent="0.25">
      <c r="F140" s="24"/>
      <c r="H140" s="162" t="s">
        <v>8</v>
      </c>
      <c r="I140" s="162"/>
      <c r="J140" s="162"/>
      <c r="K140" s="162"/>
      <c r="L140" s="8">
        <f>SUM(L131:L139)</f>
        <v>3.7450000000000004E-2</v>
      </c>
      <c r="M140" s="122"/>
    </row>
    <row r="141" spans="2:14" s="20" customFormat="1" x14ac:dyDescent="0.25">
      <c r="F141" s="151"/>
      <c r="I141" s="108"/>
      <c r="J141" s="108"/>
      <c r="M141" s="11"/>
    </row>
    <row r="142" spans="2:14" ht="90" x14ac:dyDescent="0.25">
      <c r="B142" s="165">
        <v>23</v>
      </c>
      <c r="C142" s="169" t="s">
        <v>124</v>
      </c>
      <c r="D142" s="168" t="s">
        <v>113</v>
      </c>
      <c r="E142" s="178" t="s">
        <v>137</v>
      </c>
      <c r="F142" s="164" t="s">
        <v>113</v>
      </c>
      <c r="G142" s="168" t="s">
        <v>51</v>
      </c>
      <c r="H142" s="80" t="s">
        <v>166</v>
      </c>
      <c r="I142" s="107">
        <v>43115</v>
      </c>
      <c r="J142" s="107">
        <v>43448</v>
      </c>
      <c r="K142" s="10" t="s">
        <v>66</v>
      </c>
      <c r="L142" s="7">
        <v>2.63E-2</v>
      </c>
      <c r="M142" s="130" t="s">
        <v>313</v>
      </c>
      <c r="N142" s="170" t="s">
        <v>7</v>
      </c>
    </row>
    <row r="143" spans="2:14" ht="45" x14ac:dyDescent="0.25">
      <c r="B143" s="165"/>
      <c r="C143" s="169"/>
      <c r="D143" s="168"/>
      <c r="E143" s="194"/>
      <c r="F143" s="164"/>
      <c r="G143" s="168"/>
      <c r="H143" s="80" t="s">
        <v>96</v>
      </c>
      <c r="I143" s="107">
        <v>43110</v>
      </c>
      <c r="J143" s="107">
        <v>43465</v>
      </c>
      <c r="K143" s="10"/>
      <c r="L143" s="7">
        <v>7.4999999999999997E-3</v>
      </c>
      <c r="M143" s="10" t="s">
        <v>314</v>
      </c>
      <c r="N143" s="170"/>
    </row>
    <row r="144" spans="2:14" ht="45" x14ac:dyDescent="0.25">
      <c r="B144" s="165"/>
      <c r="C144" s="169"/>
      <c r="D144" s="169"/>
      <c r="E144" s="195"/>
      <c r="F144" s="163"/>
      <c r="G144" s="169"/>
      <c r="H144" s="80" t="s">
        <v>97</v>
      </c>
      <c r="I144" s="107">
        <v>43110</v>
      </c>
      <c r="J144" s="107">
        <v>43462</v>
      </c>
      <c r="K144" s="10" t="s">
        <v>9</v>
      </c>
      <c r="L144" s="7">
        <v>3.7000000000000002E-3</v>
      </c>
      <c r="M144" s="130" t="s">
        <v>315</v>
      </c>
      <c r="N144" s="170"/>
    </row>
    <row r="145" spans="2:14" x14ac:dyDescent="0.25">
      <c r="F145" s="24"/>
      <c r="H145" s="162" t="s">
        <v>8</v>
      </c>
      <c r="I145" s="162"/>
      <c r="J145" s="162"/>
      <c r="K145" s="162"/>
      <c r="L145" s="8">
        <f>SUM(L142:L144)</f>
        <v>3.7499999999999999E-2</v>
      </c>
      <c r="M145" s="122"/>
    </row>
    <row r="146" spans="2:14" ht="15.75" thickBot="1" x14ac:dyDescent="0.3">
      <c r="F146" s="24"/>
      <c r="I146" s="106"/>
      <c r="J146" s="106"/>
    </row>
    <row r="147" spans="2:14" ht="168" customHeight="1" x14ac:dyDescent="0.25">
      <c r="B147" s="165">
        <v>24</v>
      </c>
      <c r="C147" s="169" t="s">
        <v>124</v>
      </c>
      <c r="D147" s="169" t="s">
        <v>105</v>
      </c>
      <c r="E147" s="175" t="s">
        <v>137</v>
      </c>
      <c r="F147" s="163" t="s">
        <v>105</v>
      </c>
      <c r="G147" s="169" t="s">
        <v>174</v>
      </c>
      <c r="H147" s="74" t="s">
        <v>138</v>
      </c>
      <c r="I147" s="107">
        <v>43102</v>
      </c>
      <c r="J147" s="107">
        <v>43465</v>
      </c>
      <c r="K147" s="10" t="s">
        <v>139</v>
      </c>
      <c r="L147" s="7">
        <v>2.7000000000000001E-3</v>
      </c>
      <c r="M147" s="10" t="s">
        <v>316</v>
      </c>
      <c r="N147" s="170" t="s">
        <v>7</v>
      </c>
    </row>
    <row r="148" spans="2:14" ht="60" customHeight="1" x14ac:dyDescent="0.25">
      <c r="B148" s="165"/>
      <c r="C148" s="169"/>
      <c r="D148" s="169"/>
      <c r="E148" s="176"/>
      <c r="F148" s="163"/>
      <c r="G148" s="169"/>
      <c r="H148" s="76" t="s">
        <v>140</v>
      </c>
      <c r="I148" s="107">
        <v>43102</v>
      </c>
      <c r="J148" s="107">
        <v>43465</v>
      </c>
      <c r="K148" s="10" t="s">
        <v>23</v>
      </c>
      <c r="L148" s="7">
        <v>1.5E-3</v>
      </c>
      <c r="M148" s="10" t="s">
        <v>238</v>
      </c>
      <c r="N148" s="170"/>
    </row>
    <row r="149" spans="2:14" ht="114" customHeight="1" x14ac:dyDescent="0.25">
      <c r="B149" s="165"/>
      <c r="C149" s="169"/>
      <c r="D149" s="169"/>
      <c r="E149" s="176"/>
      <c r="F149" s="163"/>
      <c r="G149" s="169"/>
      <c r="H149" s="81" t="s">
        <v>141</v>
      </c>
      <c r="I149" s="107">
        <v>43102</v>
      </c>
      <c r="J149" s="107">
        <v>43465</v>
      </c>
      <c r="K149" s="10" t="s">
        <v>24</v>
      </c>
      <c r="L149" s="7">
        <v>9.1799999999999998E-4</v>
      </c>
      <c r="M149" s="10" t="s">
        <v>317</v>
      </c>
      <c r="N149" s="170"/>
    </row>
    <row r="150" spans="2:14" ht="90" customHeight="1" x14ac:dyDescent="0.25">
      <c r="B150" s="165"/>
      <c r="C150" s="169"/>
      <c r="D150" s="169"/>
      <c r="E150" s="176"/>
      <c r="F150" s="163"/>
      <c r="G150" s="169"/>
      <c r="H150" s="156" t="s">
        <v>320</v>
      </c>
      <c r="I150" s="159">
        <v>43103</v>
      </c>
      <c r="J150" s="157">
        <v>43465</v>
      </c>
      <c r="K150" s="10"/>
      <c r="L150" s="7"/>
      <c r="M150" s="158" t="s">
        <v>324</v>
      </c>
      <c r="N150" s="170"/>
    </row>
    <row r="151" spans="2:14" ht="66" customHeight="1" x14ac:dyDescent="0.25">
      <c r="B151" s="165"/>
      <c r="C151" s="169"/>
      <c r="D151" s="169"/>
      <c r="E151" s="176"/>
      <c r="F151" s="163"/>
      <c r="G151" s="169"/>
      <c r="H151" s="155" t="s">
        <v>321</v>
      </c>
      <c r="I151" s="159">
        <v>43221</v>
      </c>
      <c r="J151" s="157">
        <v>43465</v>
      </c>
      <c r="K151" s="10"/>
      <c r="L151" s="7"/>
      <c r="M151" s="158" t="s">
        <v>323</v>
      </c>
      <c r="N151" s="170"/>
    </row>
    <row r="152" spans="2:14" ht="90" x14ac:dyDescent="0.25">
      <c r="B152" s="165"/>
      <c r="C152" s="169"/>
      <c r="D152" s="169"/>
      <c r="E152" s="177"/>
      <c r="F152" s="163"/>
      <c r="G152" s="169"/>
      <c r="H152" s="155" t="s">
        <v>322</v>
      </c>
      <c r="I152" s="159">
        <v>43221</v>
      </c>
      <c r="J152" s="157">
        <v>43465</v>
      </c>
      <c r="K152" s="10"/>
      <c r="L152" s="7"/>
      <c r="M152" s="158" t="s">
        <v>325</v>
      </c>
      <c r="N152" s="170"/>
    </row>
    <row r="153" spans="2:14" x14ac:dyDescent="0.25">
      <c r="F153" s="24"/>
      <c r="H153" s="162" t="s">
        <v>8</v>
      </c>
      <c r="I153" s="162"/>
      <c r="J153" s="162"/>
      <c r="K153" s="162"/>
      <c r="L153" s="8">
        <f>SUM(L147:L152)</f>
        <v>5.118000000000001E-3</v>
      </c>
      <c r="M153" s="122"/>
    </row>
    <row r="154" spans="2:14" x14ac:dyDescent="0.25">
      <c r="F154" s="24"/>
      <c r="I154" s="106"/>
      <c r="J154" s="106"/>
    </row>
    <row r="155" spans="2:14" ht="105" x14ac:dyDescent="0.25">
      <c r="B155" s="165">
        <v>25</v>
      </c>
      <c r="C155" s="169" t="s">
        <v>124</v>
      </c>
      <c r="D155" s="168" t="s">
        <v>104</v>
      </c>
      <c r="E155" s="178" t="s">
        <v>137</v>
      </c>
      <c r="F155" s="164" t="s">
        <v>104</v>
      </c>
      <c r="G155" s="168" t="s">
        <v>175</v>
      </c>
      <c r="H155" s="73" t="s">
        <v>57</v>
      </c>
      <c r="I155" s="107">
        <v>43102</v>
      </c>
      <c r="J155" s="107">
        <v>43465</v>
      </c>
      <c r="K155" s="136" t="s">
        <v>30</v>
      </c>
      <c r="L155" s="60">
        <v>4.8000000000000001E-4</v>
      </c>
      <c r="M155" s="60" t="s">
        <v>239</v>
      </c>
      <c r="N155" s="170" t="s">
        <v>7</v>
      </c>
    </row>
    <row r="156" spans="2:14" ht="195" x14ac:dyDescent="0.25">
      <c r="B156" s="165"/>
      <c r="C156" s="169"/>
      <c r="D156" s="169"/>
      <c r="E156" s="194"/>
      <c r="F156" s="163"/>
      <c r="G156" s="169"/>
      <c r="H156" s="73" t="s">
        <v>227</v>
      </c>
      <c r="I156" s="107">
        <v>43102</v>
      </c>
      <c r="J156" s="107">
        <v>43465</v>
      </c>
      <c r="K156" s="137" t="s">
        <v>234</v>
      </c>
      <c r="L156" s="60">
        <v>4.8000000000000001E-4</v>
      </c>
      <c r="M156" s="60" t="s">
        <v>240</v>
      </c>
      <c r="N156" s="170"/>
    </row>
    <row r="157" spans="2:14" ht="60" x14ac:dyDescent="0.25">
      <c r="B157" s="165"/>
      <c r="C157" s="169"/>
      <c r="D157" s="169"/>
      <c r="E157" s="194"/>
      <c r="F157" s="163"/>
      <c r="G157" s="169"/>
      <c r="H157" s="73" t="s">
        <v>228</v>
      </c>
      <c r="I157" s="107">
        <v>43102</v>
      </c>
      <c r="J157" s="107">
        <v>43465</v>
      </c>
      <c r="K157" s="136"/>
      <c r="L157" s="60">
        <v>2.4000000000000001E-4</v>
      </c>
      <c r="M157" s="60" t="s">
        <v>241</v>
      </c>
      <c r="N157" s="170"/>
    </row>
    <row r="158" spans="2:14" ht="60" x14ac:dyDescent="0.25">
      <c r="B158" s="165"/>
      <c r="C158" s="169"/>
      <c r="D158" s="169"/>
      <c r="E158" s="194"/>
      <c r="F158" s="163"/>
      <c r="G158" s="169"/>
      <c r="H158" s="73" t="s">
        <v>229</v>
      </c>
      <c r="I158" s="107"/>
      <c r="J158" s="107"/>
      <c r="K158" s="136"/>
      <c r="L158" s="60">
        <v>2.4000000000000001E-4</v>
      </c>
      <c r="M158" s="60" t="s">
        <v>243</v>
      </c>
      <c r="N158" s="170"/>
    </row>
    <row r="159" spans="2:14" ht="75" x14ac:dyDescent="0.25">
      <c r="B159" s="165"/>
      <c r="C159" s="169"/>
      <c r="D159" s="169"/>
      <c r="E159" s="194"/>
      <c r="F159" s="163"/>
      <c r="G159" s="169"/>
      <c r="H159" s="73" t="s">
        <v>230</v>
      </c>
      <c r="I159" s="107">
        <v>43102</v>
      </c>
      <c r="J159" s="107">
        <v>43465</v>
      </c>
      <c r="K159" s="136" t="s">
        <v>164</v>
      </c>
      <c r="L159" s="60">
        <v>4.8000000000000001E-4</v>
      </c>
      <c r="M159" s="60" t="s">
        <v>242</v>
      </c>
      <c r="N159" s="170"/>
    </row>
    <row r="160" spans="2:14" ht="75" x14ac:dyDescent="0.25">
      <c r="B160" s="165"/>
      <c r="C160" s="169"/>
      <c r="D160" s="169"/>
      <c r="E160" s="194"/>
      <c r="F160" s="163"/>
      <c r="G160" s="169"/>
      <c r="H160" s="73" t="s">
        <v>244</v>
      </c>
      <c r="I160" s="107">
        <v>43102</v>
      </c>
      <c r="J160" s="107">
        <v>43465</v>
      </c>
      <c r="K160" s="136"/>
      <c r="L160" s="60">
        <v>4.8000000000000001E-4</v>
      </c>
      <c r="M160" s="60" t="s">
        <v>245</v>
      </c>
      <c r="N160" s="170"/>
    </row>
    <row r="161" spans="2:14" ht="105" x14ac:dyDescent="0.25">
      <c r="B161" s="165"/>
      <c r="C161" s="169"/>
      <c r="D161" s="169"/>
      <c r="E161" s="194"/>
      <c r="F161" s="163"/>
      <c r="G161" s="169"/>
      <c r="H161" s="73" t="s">
        <v>231</v>
      </c>
      <c r="I161" s="107">
        <v>43102</v>
      </c>
      <c r="J161" s="107">
        <v>43465</v>
      </c>
      <c r="K161" s="136" t="s">
        <v>31</v>
      </c>
      <c r="L161" s="60">
        <v>4.8000000000000001E-4</v>
      </c>
      <c r="M161" s="60" t="s">
        <v>246</v>
      </c>
      <c r="N161" s="170"/>
    </row>
    <row r="162" spans="2:14" ht="30" x14ac:dyDescent="0.25">
      <c r="B162" s="165"/>
      <c r="C162" s="169"/>
      <c r="D162" s="169"/>
      <c r="E162" s="194"/>
      <c r="F162" s="163"/>
      <c r="G162" s="169"/>
      <c r="H162" s="73" t="s">
        <v>232</v>
      </c>
      <c r="I162" s="107">
        <v>43102</v>
      </c>
      <c r="J162" s="107">
        <v>43465</v>
      </c>
      <c r="K162" s="136"/>
      <c r="L162" s="60">
        <v>2.4000000000000001E-4</v>
      </c>
      <c r="M162" s="4" t="s">
        <v>247</v>
      </c>
      <c r="N162" s="170"/>
    </row>
    <row r="163" spans="2:14" ht="30" x14ac:dyDescent="0.25">
      <c r="B163" s="165"/>
      <c r="C163" s="169"/>
      <c r="D163" s="169"/>
      <c r="E163" s="194"/>
      <c r="F163" s="163"/>
      <c r="G163" s="169"/>
      <c r="H163" s="73" t="s">
        <v>233</v>
      </c>
      <c r="I163" s="107">
        <v>43102</v>
      </c>
      <c r="J163" s="107">
        <v>43465</v>
      </c>
      <c r="K163" s="136"/>
      <c r="L163" s="60">
        <v>2.4000000000000001E-4</v>
      </c>
      <c r="M163" s="4" t="s">
        <v>248</v>
      </c>
      <c r="N163" s="170"/>
    </row>
    <row r="164" spans="2:14" ht="60" x14ac:dyDescent="0.25">
      <c r="B164" s="165"/>
      <c r="C164" s="169"/>
      <c r="D164" s="169"/>
      <c r="E164" s="195"/>
      <c r="F164" s="163"/>
      <c r="G164" s="169"/>
      <c r="H164" s="73" t="s">
        <v>237</v>
      </c>
      <c r="I164" s="107">
        <v>43102</v>
      </c>
      <c r="J164" s="107">
        <v>43465</v>
      </c>
      <c r="K164" s="136" t="s">
        <v>50</v>
      </c>
      <c r="L164" s="60">
        <v>4.8000000000000001E-4</v>
      </c>
      <c r="M164" s="129" t="s">
        <v>249</v>
      </c>
      <c r="N164" s="170"/>
    </row>
    <row r="165" spans="2:14" x14ac:dyDescent="0.25">
      <c r="H165" s="162" t="s">
        <v>8</v>
      </c>
      <c r="I165" s="162"/>
      <c r="J165" s="162"/>
      <c r="K165" s="162"/>
      <c r="L165" s="8">
        <f>SUM(L155:L164)</f>
        <v>3.8400000000000005E-3</v>
      </c>
      <c r="M165" s="122"/>
    </row>
    <row r="166" spans="2:14" x14ac:dyDescent="0.25">
      <c r="M166" s="69"/>
    </row>
    <row r="167" spans="2:14" ht="18.75" x14ac:dyDescent="0.25">
      <c r="H167" s="161" t="s">
        <v>159</v>
      </c>
      <c r="I167" s="161"/>
      <c r="J167" s="161"/>
      <c r="K167" s="161"/>
      <c r="L167" s="32">
        <f>+L165+L153+L145+L140+L129+L122+L118+L112+L103+L91+L83</f>
        <v>0.44175800000000004</v>
      </c>
      <c r="M167" s="124"/>
      <c r="N167" s="6" t="s">
        <v>9</v>
      </c>
    </row>
    <row r="168" spans="2:14" ht="18.75" x14ac:dyDescent="0.25">
      <c r="B168" s="98" t="s">
        <v>330</v>
      </c>
      <c r="H168" s="161" t="s">
        <v>187</v>
      </c>
      <c r="I168" s="161"/>
      <c r="J168" s="161"/>
      <c r="K168" s="161"/>
      <c r="L168" s="32">
        <f>+L167+L76</f>
        <v>0.99861800000000001</v>
      </c>
      <c r="M168" s="124"/>
    </row>
  </sheetData>
  <mergeCells count="158">
    <mergeCell ref="E5:E8"/>
    <mergeCell ref="E11:E12"/>
    <mergeCell ref="H13:K13"/>
    <mergeCell ref="K5:K8"/>
    <mergeCell ref="M48:M49"/>
    <mergeCell ref="M50:M51"/>
    <mergeCell ref="H9:K9"/>
    <mergeCell ref="C5:C8"/>
    <mergeCell ref="D5:D8"/>
    <mergeCell ref="F5:F8"/>
    <mergeCell ref="G5:G8"/>
    <mergeCell ref="C11:C12"/>
    <mergeCell ref="D11:D12"/>
    <mergeCell ref="F11:F12"/>
    <mergeCell ref="G11:G12"/>
    <mergeCell ref="C42:C44"/>
    <mergeCell ref="D42:D44"/>
    <mergeCell ref="H17:K17"/>
    <mergeCell ref="H20:K20"/>
    <mergeCell ref="H23:K23"/>
    <mergeCell ref="H26:K26"/>
    <mergeCell ref="H29:K29"/>
    <mergeCell ref="H32:K32"/>
    <mergeCell ref="D48:D51"/>
    <mergeCell ref="N147:N152"/>
    <mergeCell ref="N105:N111"/>
    <mergeCell ref="H112:K112"/>
    <mergeCell ref="N78:N82"/>
    <mergeCell ref="H61:K61"/>
    <mergeCell ref="H74:K74"/>
    <mergeCell ref="H83:K83"/>
    <mergeCell ref="N120:N121"/>
    <mergeCell ref="N142:N144"/>
    <mergeCell ref="H145:K145"/>
    <mergeCell ref="H140:K140"/>
    <mergeCell ref="N114:N117"/>
    <mergeCell ref="N131:N139"/>
    <mergeCell ref="N124:N128"/>
    <mergeCell ref="N93:N102"/>
    <mergeCell ref="N85:N90"/>
    <mergeCell ref="M78:M79"/>
    <mergeCell ref="C142:C144"/>
    <mergeCell ref="D142:D144"/>
    <mergeCell ref="F142:F144"/>
    <mergeCell ref="D124:D128"/>
    <mergeCell ref="C124:C128"/>
    <mergeCell ref="C120:C121"/>
    <mergeCell ref="G63:G73"/>
    <mergeCell ref="C85:C90"/>
    <mergeCell ref="D85:D90"/>
    <mergeCell ref="C114:C117"/>
    <mergeCell ref="D114:D117"/>
    <mergeCell ref="G114:G117"/>
    <mergeCell ref="G105:G111"/>
    <mergeCell ref="C105:C111"/>
    <mergeCell ref="D105:D111"/>
    <mergeCell ref="G124:G128"/>
    <mergeCell ref="F124:F128"/>
    <mergeCell ref="C63:C73"/>
    <mergeCell ref="D63:D73"/>
    <mergeCell ref="F63:F73"/>
    <mergeCell ref="C78:C82"/>
    <mergeCell ref="D78:D82"/>
    <mergeCell ref="F78:F82"/>
    <mergeCell ref="G78:G82"/>
    <mergeCell ref="H168:K168"/>
    <mergeCell ref="E63:E73"/>
    <mergeCell ref="E78:E82"/>
    <mergeCell ref="E85:E90"/>
    <mergeCell ref="E93:E102"/>
    <mergeCell ref="E105:E111"/>
    <mergeCell ref="E114:E117"/>
    <mergeCell ref="E120:E121"/>
    <mergeCell ref="H122:K122"/>
    <mergeCell ref="G120:G121"/>
    <mergeCell ref="F120:F121"/>
    <mergeCell ref="H118:K118"/>
    <mergeCell ref="E124:E128"/>
    <mergeCell ref="K63:K73"/>
    <mergeCell ref="F85:F90"/>
    <mergeCell ref="G85:G90"/>
    <mergeCell ref="F105:F111"/>
    <mergeCell ref="H103:K103"/>
    <mergeCell ref="K93:K102"/>
    <mergeCell ref="G93:G102"/>
    <mergeCell ref="E147:E152"/>
    <mergeCell ref="H91:K91"/>
    <mergeCell ref="B155:B164"/>
    <mergeCell ref="C155:C164"/>
    <mergeCell ref="D155:D164"/>
    <mergeCell ref="F155:F164"/>
    <mergeCell ref="G155:G164"/>
    <mergeCell ref="H153:K153"/>
    <mergeCell ref="B48:B51"/>
    <mergeCell ref="E131:E139"/>
    <mergeCell ref="E142:E144"/>
    <mergeCell ref="E155:E164"/>
    <mergeCell ref="E48:E51"/>
    <mergeCell ref="B114:B117"/>
    <mergeCell ref="B120:B121"/>
    <mergeCell ref="B124:B128"/>
    <mergeCell ref="D120:D121"/>
    <mergeCell ref="C147:C152"/>
    <mergeCell ref="B93:B102"/>
    <mergeCell ref="C93:C102"/>
    <mergeCell ref="D93:D102"/>
    <mergeCell ref="B85:B90"/>
    <mergeCell ref="B105:B111"/>
    <mergeCell ref="B142:B144"/>
    <mergeCell ref="B147:B152"/>
    <mergeCell ref="G54:G57"/>
    <mergeCell ref="B34:B39"/>
    <mergeCell ref="C34:C39"/>
    <mergeCell ref="D34:D39"/>
    <mergeCell ref="F34:F39"/>
    <mergeCell ref="G34:G39"/>
    <mergeCell ref="K34:K39"/>
    <mergeCell ref="N34:N39"/>
    <mergeCell ref="H40:K40"/>
    <mergeCell ref="H76:K76"/>
    <mergeCell ref="F54:F57"/>
    <mergeCell ref="E54:E57"/>
    <mergeCell ref="B42:B44"/>
    <mergeCell ref="E42:E44"/>
    <mergeCell ref="F42:F44"/>
    <mergeCell ref="G42:G44"/>
    <mergeCell ref="H45:K45"/>
    <mergeCell ref="C54:C57"/>
    <mergeCell ref="M63:M73"/>
    <mergeCell ref="D54:D57"/>
    <mergeCell ref="C48:C51"/>
    <mergeCell ref="N54:N57"/>
    <mergeCell ref="F48:F51"/>
    <mergeCell ref="G48:G51"/>
    <mergeCell ref="B2:N2"/>
    <mergeCell ref="H167:K167"/>
    <mergeCell ref="H58:K58"/>
    <mergeCell ref="F114:F117"/>
    <mergeCell ref="F93:F102"/>
    <mergeCell ref="B131:B139"/>
    <mergeCell ref="K50:K51"/>
    <mergeCell ref="G142:G144"/>
    <mergeCell ref="H129:K129"/>
    <mergeCell ref="C131:C139"/>
    <mergeCell ref="D131:D139"/>
    <mergeCell ref="F131:F139"/>
    <mergeCell ref="G131:G139"/>
    <mergeCell ref="H52:K52"/>
    <mergeCell ref="B63:B73"/>
    <mergeCell ref="B78:B82"/>
    <mergeCell ref="D147:D152"/>
    <mergeCell ref="F147:F152"/>
    <mergeCell ref="G147:G152"/>
    <mergeCell ref="B5:B8"/>
    <mergeCell ref="B11:B12"/>
    <mergeCell ref="B54:B57"/>
    <mergeCell ref="N155:N164"/>
    <mergeCell ref="H165:K165"/>
  </mergeCells>
  <pageMargins left="1.2736614173228347" right="0.70866141732283472" top="0.38" bottom="0.44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showGridLines="0" topLeftCell="A32" zoomScaleNormal="100" workbookViewId="0">
      <selection activeCell="H17" sqref="H17"/>
    </sheetView>
  </sheetViews>
  <sheetFormatPr baseColWidth="10" defaultRowHeight="15" x14ac:dyDescent="0.25"/>
  <cols>
    <col min="1" max="1" width="5.7109375" style="12" customWidth="1"/>
    <col min="2" max="2" width="5.85546875" style="12" customWidth="1"/>
    <col min="3" max="3" width="6.140625" style="12" customWidth="1"/>
    <col min="4" max="4" width="25.85546875" style="12" customWidth="1"/>
    <col min="5" max="5" width="43.140625" style="12" customWidth="1"/>
    <col min="6" max="6" width="16.42578125" style="12" customWidth="1"/>
    <col min="7" max="7" width="19.85546875" style="12" customWidth="1"/>
    <col min="8" max="8" width="17.85546875" style="12" customWidth="1"/>
    <col min="9" max="9" width="0" style="12" hidden="1" customWidth="1"/>
    <col min="10" max="10" width="12" style="12" bestFit="1" customWidth="1"/>
    <col min="11" max="16384" width="11.42578125" style="12"/>
  </cols>
  <sheetData>
    <row r="1" spans="2:8" ht="64.5" customHeight="1" x14ac:dyDescent="0.25">
      <c r="B1" s="210" t="s">
        <v>299</v>
      </c>
      <c r="C1" s="210"/>
      <c r="D1" s="210"/>
      <c r="E1" s="210"/>
      <c r="F1" s="210"/>
      <c r="G1" s="210"/>
      <c r="H1" s="210"/>
    </row>
    <row r="2" spans="2:8" ht="62.25" customHeight="1" x14ac:dyDescent="0.25">
      <c r="B2" s="209" t="s">
        <v>123</v>
      </c>
      <c r="C2" s="2" t="s">
        <v>34</v>
      </c>
      <c r="D2" s="2" t="s">
        <v>5</v>
      </c>
      <c r="E2" s="2" t="s">
        <v>142</v>
      </c>
      <c r="F2" s="2" t="s">
        <v>4</v>
      </c>
      <c r="G2" s="2" t="s">
        <v>100</v>
      </c>
      <c r="H2" s="15" t="s">
        <v>116</v>
      </c>
    </row>
    <row r="3" spans="2:8" ht="45" customHeight="1" x14ac:dyDescent="0.25">
      <c r="B3" s="209"/>
      <c r="C3" s="47">
        <v>1</v>
      </c>
      <c r="D3" s="47" t="s">
        <v>101</v>
      </c>
      <c r="E3" s="47" t="s">
        <v>155</v>
      </c>
      <c r="F3" s="47" t="s">
        <v>300</v>
      </c>
      <c r="G3" s="48">
        <v>0.14000000000000001</v>
      </c>
      <c r="H3" s="36">
        <v>1096428336</v>
      </c>
    </row>
    <row r="4" spans="2:8" ht="45" customHeight="1" x14ac:dyDescent="0.25">
      <c r="B4" s="209"/>
      <c r="C4" s="96">
        <v>2</v>
      </c>
      <c r="D4" s="96" t="s">
        <v>102</v>
      </c>
      <c r="E4" s="96" t="s">
        <v>106</v>
      </c>
      <c r="F4" s="96" t="s">
        <v>298</v>
      </c>
      <c r="G4" s="46">
        <v>6.0600000000000001E-2</v>
      </c>
      <c r="H4" s="36">
        <v>191693333</v>
      </c>
    </row>
    <row r="5" spans="2:8" ht="30" x14ac:dyDescent="0.25">
      <c r="B5" s="209"/>
      <c r="C5" s="44">
        <v>3</v>
      </c>
      <c r="D5" s="96" t="s">
        <v>102</v>
      </c>
      <c r="E5" s="45" t="s">
        <v>26</v>
      </c>
      <c r="F5" s="96" t="s">
        <v>298</v>
      </c>
      <c r="G5" s="46">
        <v>4.6699999999999998E-2</v>
      </c>
      <c r="H5" s="201" t="s">
        <v>7</v>
      </c>
    </row>
    <row r="6" spans="2:8" ht="30" x14ac:dyDescent="0.25">
      <c r="B6" s="209"/>
      <c r="C6" s="44">
        <v>4</v>
      </c>
      <c r="D6" s="96" t="s">
        <v>102</v>
      </c>
      <c r="E6" s="45" t="s">
        <v>52</v>
      </c>
      <c r="F6" s="96" t="s">
        <v>298</v>
      </c>
      <c r="G6" s="46">
        <v>1.17E-2</v>
      </c>
      <c r="H6" s="180"/>
    </row>
    <row r="7" spans="2:8" ht="30" x14ac:dyDescent="0.25">
      <c r="B7" s="209"/>
      <c r="C7" s="44">
        <v>5</v>
      </c>
      <c r="D7" s="96" t="s">
        <v>102</v>
      </c>
      <c r="E7" s="45" t="s">
        <v>27</v>
      </c>
      <c r="F7" s="96" t="s">
        <v>298</v>
      </c>
      <c r="G7" s="46">
        <v>1.8700000000000001E-2</v>
      </c>
      <c r="H7" s="180"/>
    </row>
    <row r="8" spans="2:8" ht="30" x14ac:dyDescent="0.25">
      <c r="B8" s="209"/>
      <c r="C8" s="44">
        <v>6</v>
      </c>
      <c r="D8" s="96" t="s">
        <v>102</v>
      </c>
      <c r="E8" s="45" t="s">
        <v>67</v>
      </c>
      <c r="F8" s="96" t="s">
        <v>298</v>
      </c>
      <c r="G8" s="46">
        <v>2.3300000000000001E-2</v>
      </c>
      <c r="H8" s="180"/>
    </row>
    <row r="9" spans="2:8" ht="30" x14ac:dyDescent="0.25">
      <c r="B9" s="209"/>
      <c r="C9" s="44">
        <v>7</v>
      </c>
      <c r="D9" s="96" t="s">
        <v>102</v>
      </c>
      <c r="E9" s="45" t="s">
        <v>197</v>
      </c>
      <c r="F9" s="96" t="s">
        <v>298</v>
      </c>
      <c r="G9" s="46">
        <v>7.0000000000000001E-3</v>
      </c>
      <c r="H9" s="180"/>
    </row>
    <row r="10" spans="2:8" ht="30" x14ac:dyDescent="0.25">
      <c r="B10" s="209"/>
      <c r="C10" s="44">
        <v>8</v>
      </c>
      <c r="D10" s="96" t="s">
        <v>102</v>
      </c>
      <c r="E10" s="45" t="s">
        <v>68</v>
      </c>
      <c r="F10" s="96" t="s">
        <v>298</v>
      </c>
      <c r="G10" s="46">
        <v>1.4E-2</v>
      </c>
      <c r="H10" s="181"/>
    </row>
    <row r="11" spans="2:8" s="28" customFormat="1" ht="50.25" customHeight="1" x14ac:dyDescent="0.25">
      <c r="B11" s="209"/>
      <c r="C11" s="49">
        <v>9</v>
      </c>
      <c r="D11" s="50" t="s">
        <v>103</v>
      </c>
      <c r="E11" s="50" t="s">
        <v>107</v>
      </c>
      <c r="F11" s="50" t="s">
        <v>32</v>
      </c>
      <c r="G11" s="51">
        <v>0.11</v>
      </c>
      <c r="H11" s="97" t="s">
        <v>7</v>
      </c>
    </row>
    <row r="12" spans="2:8" s="28" customFormat="1" ht="59.25" customHeight="1" x14ac:dyDescent="0.25">
      <c r="B12" s="209"/>
      <c r="C12" s="49">
        <v>10</v>
      </c>
      <c r="D12" s="50" t="s">
        <v>103</v>
      </c>
      <c r="E12" s="50" t="s">
        <v>208</v>
      </c>
      <c r="F12" s="50" t="s">
        <v>32</v>
      </c>
      <c r="G12" s="51">
        <v>0.03</v>
      </c>
      <c r="H12" s="36">
        <v>568466668</v>
      </c>
    </row>
    <row r="13" spans="2:8" ht="48.75" customHeight="1" x14ac:dyDescent="0.25">
      <c r="B13" s="209"/>
      <c r="C13" s="52">
        <v>11</v>
      </c>
      <c r="D13" s="52" t="s">
        <v>104</v>
      </c>
      <c r="E13" s="52" t="s">
        <v>108</v>
      </c>
      <c r="F13" s="52" t="s">
        <v>176</v>
      </c>
      <c r="G13" s="53">
        <v>3.0000000000000002E-2</v>
      </c>
      <c r="H13" s="36">
        <v>508000000</v>
      </c>
    </row>
    <row r="14" spans="2:8" ht="51.75" customHeight="1" x14ac:dyDescent="0.25">
      <c r="B14" s="209"/>
      <c r="C14" s="52">
        <v>12</v>
      </c>
      <c r="D14" s="52" t="s">
        <v>104</v>
      </c>
      <c r="E14" s="52" t="s">
        <v>69</v>
      </c>
      <c r="F14" s="52" t="s">
        <v>169</v>
      </c>
      <c r="G14" s="53">
        <v>3.7499999999999994E-3</v>
      </c>
      <c r="H14" s="33" t="s">
        <v>7</v>
      </c>
    </row>
    <row r="15" spans="2:8" ht="45" x14ac:dyDescent="0.25">
      <c r="B15" s="209"/>
      <c r="C15" s="54">
        <v>13</v>
      </c>
      <c r="D15" s="54" t="s">
        <v>99</v>
      </c>
      <c r="E15" s="54" t="s">
        <v>161</v>
      </c>
      <c r="F15" s="54" t="s">
        <v>170</v>
      </c>
      <c r="G15" s="55">
        <v>0.03</v>
      </c>
      <c r="H15" s="36">
        <v>2440000000</v>
      </c>
    </row>
    <row r="16" spans="2:8" ht="45" customHeight="1" x14ac:dyDescent="0.25">
      <c r="B16" s="209"/>
      <c r="C16" s="56">
        <v>14</v>
      </c>
      <c r="D16" s="56" t="s">
        <v>105</v>
      </c>
      <c r="E16" s="56" t="s">
        <v>162</v>
      </c>
      <c r="F16" s="56" t="s">
        <v>174</v>
      </c>
      <c r="G16" s="57" t="s">
        <v>301</v>
      </c>
      <c r="H16" s="36">
        <v>4382614996</v>
      </c>
    </row>
    <row r="17" spans="2:13" s="37" customFormat="1" ht="39" customHeight="1" x14ac:dyDescent="0.25">
      <c r="D17" s="34"/>
      <c r="E17" s="161" t="s">
        <v>115</v>
      </c>
      <c r="F17" s="161"/>
      <c r="G17" s="99">
        <v>0.56000000000000005</v>
      </c>
      <c r="H17" s="38">
        <f>H3+H4+H13+H15+H16+H12</f>
        <v>9187203333</v>
      </c>
    </row>
    <row r="18" spans="2:13" customFormat="1" x14ac:dyDescent="0.25"/>
    <row r="19" spans="2:13" customFormat="1" x14ac:dyDescent="0.25"/>
    <row r="20" spans="2:13" customFormat="1" ht="14.25" customHeight="1" x14ac:dyDescent="0.25"/>
    <row r="21" spans="2:13" customFormat="1" hidden="1" x14ac:dyDescent="0.25"/>
    <row r="22" spans="2:13" s="28" customFormat="1" ht="9.75" hidden="1" customHeight="1" x14ac:dyDescent="0.25">
      <c r="G22" s="39"/>
      <c r="H22" s="40"/>
    </row>
    <row r="23" spans="2:13" ht="68.25" customHeight="1" x14ac:dyDescent="0.25">
      <c r="C23" s="2" t="s">
        <v>34</v>
      </c>
      <c r="D23" s="2" t="s">
        <v>5</v>
      </c>
      <c r="E23" s="2" t="s">
        <v>142</v>
      </c>
      <c r="F23" s="2" t="s">
        <v>4</v>
      </c>
      <c r="G23" s="2" t="s">
        <v>100</v>
      </c>
      <c r="H23" s="15" t="s">
        <v>117</v>
      </c>
    </row>
    <row r="24" spans="2:13" ht="46.5" customHeight="1" x14ac:dyDescent="0.25">
      <c r="B24" s="209" t="s">
        <v>124</v>
      </c>
      <c r="C24" s="14">
        <v>1</v>
      </c>
      <c r="D24" s="14" t="s">
        <v>101</v>
      </c>
      <c r="E24" s="178" t="s">
        <v>163</v>
      </c>
      <c r="F24" s="19" t="s">
        <v>167</v>
      </c>
      <c r="G24" s="35">
        <v>9.3299999999999994E-2</v>
      </c>
      <c r="H24" s="201" t="s">
        <v>7</v>
      </c>
    </row>
    <row r="25" spans="2:13" s="41" customFormat="1" ht="45" customHeight="1" x14ac:dyDescent="0.25">
      <c r="B25" s="209"/>
      <c r="C25" s="14">
        <v>2</v>
      </c>
      <c r="D25" s="14" t="s">
        <v>103</v>
      </c>
      <c r="E25" s="194"/>
      <c r="F25" s="14" t="s">
        <v>18</v>
      </c>
      <c r="G25" s="35">
        <v>9.332077965443604E-2</v>
      </c>
      <c r="H25" s="180"/>
      <c r="M25" s="12"/>
    </row>
    <row r="26" spans="2:13" s="5" customFormat="1" ht="38.25" customHeight="1" x14ac:dyDescent="0.25">
      <c r="B26" s="209"/>
      <c r="C26" s="14">
        <v>3</v>
      </c>
      <c r="D26" s="1" t="s">
        <v>102</v>
      </c>
      <c r="E26" s="194"/>
      <c r="F26" s="1" t="s">
        <v>168</v>
      </c>
      <c r="G26" s="42">
        <v>5.1299999999999998E-2</v>
      </c>
      <c r="H26" s="180"/>
      <c r="M26" s="12"/>
    </row>
    <row r="27" spans="2:13" ht="51" customHeight="1" x14ac:dyDescent="0.25">
      <c r="B27" s="209"/>
      <c r="C27" s="14">
        <v>4</v>
      </c>
      <c r="D27" s="14" t="s">
        <v>109</v>
      </c>
      <c r="E27" s="194"/>
      <c r="F27" s="14" t="s">
        <v>171</v>
      </c>
      <c r="G27" s="35">
        <v>3.7499999999999999E-2</v>
      </c>
      <c r="H27" s="180"/>
    </row>
    <row r="28" spans="2:13" ht="30" customHeight="1" x14ac:dyDescent="0.25">
      <c r="B28" s="209"/>
      <c r="C28" s="14">
        <v>5</v>
      </c>
      <c r="D28" s="14" t="s">
        <v>110</v>
      </c>
      <c r="E28" s="194"/>
      <c r="F28" s="14" t="s">
        <v>172</v>
      </c>
      <c r="G28" s="35">
        <v>3.7499999999999999E-2</v>
      </c>
      <c r="H28" s="180"/>
    </row>
    <row r="29" spans="2:13" ht="78.75" customHeight="1" x14ac:dyDescent="0.25">
      <c r="B29" s="209"/>
      <c r="C29" s="14">
        <v>6</v>
      </c>
      <c r="D29" s="14" t="s">
        <v>157</v>
      </c>
      <c r="E29" s="194"/>
      <c r="F29" s="14" t="s">
        <v>170</v>
      </c>
      <c r="G29" s="35">
        <v>7.4999999999999997E-3</v>
      </c>
      <c r="H29" s="180"/>
    </row>
    <row r="30" spans="2:13" ht="45" customHeight="1" x14ac:dyDescent="0.25">
      <c r="B30" s="209"/>
      <c r="C30" s="14">
        <v>7</v>
      </c>
      <c r="D30" s="14" t="s">
        <v>111</v>
      </c>
      <c r="E30" s="194"/>
      <c r="F30" s="14" t="s">
        <v>10</v>
      </c>
      <c r="G30" s="35">
        <v>3.7499999999999999E-2</v>
      </c>
      <c r="H30" s="180"/>
    </row>
    <row r="31" spans="2:13" ht="30" x14ac:dyDescent="0.25">
      <c r="B31" s="209"/>
      <c r="C31" s="14">
        <v>8</v>
      </c>
      <c r="D31" s="14" t="s">
        <v>112</v>
      </c>
      <c r="E31" s="194"/>
      <c r="F31" s="14" t="s">
        <v>173</v>
      </c>
      <c r="G31" s="35">
        <v>3.7499999999999999E-2</v>
      </c>
      <c r="H31" s="180"/>
    </row>
    <row r="32" spans="2:13" ht="60" customHeight="1" x14ac:dyDescent="0.25">
      <c r="B32" s="209"/>
      <c r="C32" s="14">
        <v>9</v>
      </c>
      <c r="D32" s="14" t="s">
        <v>113</v>
      </c>
      <c r="E32" s="194"/>
      <c r="F32" s="14" t="s">
        <v>11</v>
      </c>
      <c r="G32" s="35">
        <v>3.7500000000000006E-2</v>
      </c>
      <c r="H32" s="180"/>
    </row>
    <row r="33" spans="2:8" ht="66.75" customHeight="1" x14ac:dyDescent="0.25">
      <c r="B33" s="209"/>
      <c r="C33" s="14">
        <v>10</v>
      </c>
      <c r="D33" s="14" t="s">
        <v>21</v>
      </c>
      <c r="E33" s="194"/>
      <c r="F33" s="14" t="s">
        <v>174</v>
      </c>
      <c r="G33" s="35">
        <v>5.0625000000000002E-3</v>
      </c>
      <c r="H33" s="180"/>
    </row>
    <row r="34" spans="2:8" ht="30" x14ac:dyDescent="0.25">
      <c r="B34" s="209"/>
      <c r="C34" s="14">
        <v>11</v>
      </c>
      <c r="D34" s="1" t="s">
        <v>104</v>
      </c>
      <c r="E34" s="195"/>
      <c r="F34" s="1" t="s">
        <v>178</v>
      </c>
      <c r="G34" s="35">
        <v>3.8E-3</v>
      </c>
      <c r="H34" s="181"/>
    </row>
    <row r="35" spans="2:8" ht="15.75" x14ac:dyDescent="0.25">
      <c r="E35" s="211" t="s">
        <v>114</v>
      </c>
      <c r="F35" s="211"/>
      <c r="G35" s="99">
        <v>0.44</v>
      </c>
      <c r="H35" s="38" t="s">
        <v>9</v>
      </c>
    </row>
    <row r="36" spans="2:8" ht="29.25" customHeight="1" x14ac:dyDescent="0.25">
      <c r="E36" s="208" t="s">
        <v>302</v>
      </c>
      <c r="F36" s="208"/>
      <c r="G36" s="43">
        <v>1.0043291129877692</v>
      </c>
      <c r="H36" s="28"/>
    </row>
  </sheetData>
  <mergeCells count="9">
    <mergeCell ref="E36:F36"/>
    <mergeCell ref="E24:E34"/>
    <mergeCell ref="B2:B16"/>
    <mergeCell ref="B24:B34"/>
    <mergeCell ref="B1:H1"/>
    <mergeCell ref="H24:H34"/>
    <mergeCell ref="E17:F17"/>
    <mergeCell ref="E35:F35"/>
    <mergeCell ref="H5:H10"/>
  </mergeCells>
  <pageMargins left="0.7" right="0.7" top="0.75" bottom="0.75" header="0.3" footer="0.3"/>
  <pageSetup scale="82" orientation="portrait" r:id="rId1"/>
  <rowBreaks count="1" manualBreakCount="1">
    <brk id="2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PLANES DE ACCION 2018</vt:lpstr>
      <vt:lpstr>resumen</vt:lpstr>
      <vt:lpstr>'PLANES DE ACCION 2018'!Área_de_impresión</vt:lpstr>
      <vt:lpstr>resumen!Área_de_impresión</vt:lpstr>
      <vt:lpstr>'PLANES DE ACCION 2018'!Títulos_a_imprimir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Avila Tellez</dc:creator>
  <cp:lastModifiedBy>Rosalvina Robles Hernandez</cp:lastModifiedBy>
  <cp:lastPrinted>2018-09-05T20:16:37Z</cp:lastPrinted>
  <dcterms:created xsi:type="dcterms:W3CDTF">2013-12-09T19:18:30Z</dcterms:created>
  <dcterms:modified xsi:type="dcterms:W3CDTF">2019-07-18T13:40:07Z</dcterms:modified>
</cp:coreProperties>
</file>