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5480" windowHeight="9420" tabRatio="828" activeTab="0"/>
  </bookViews>
  <sheets>
    <sheet name="CUADRO DE MANDO INTEGRAL" sheetId="1" r:id="rId1"/>
    <sheet name="SIGI" sheetId="2" r:id="rId2"/>
  </sheets>
  <definedNames>
    <definedName name="_xlnm._FilterDatabase" localSheetId="0" hidden="1">'CUADRO DE MANDO INTEGRAL'!$C$4:$N$72</definedName>
    <definedName name="_xlnm.Print_Area" localSheetId="0">'CUADRO DE MANDO INTEGRAL'!$C$1:$J$56</definedName>
    <definedName name="_xlnm.Print_Titles" localSheetId="0">'CUADRO DE MANDO INTEGRAL'!$4:$4</definedName>
  </definedNames>
  <calcPr fullCalcOnLoad="1"/>
</workbook>
</file>

<file path=xl/sharedStrings.xml><?xml version="1.0" encoding="utf-8"?>
<sst xmlns="http://schemas.openxmlformats.org/spreadsheetml/2006/main" count="346" uniqueCount="157">
  <si>
    <t>PERSPECTIVA</t>
  </si>
  <si>
    <t>FINANCIERA</t>
  </si>
  <si>
    <t>TIPO DE INDICADOR</t>
  </si>
  <si>
    <t>eficacia</t>
  </si>
  <si>
    <t>eficiencia</t>
  </si>
  <si>
    <t>Sobresaliente</t>
  </si>
  <si>
    <t>EFECTIVIDAD, DESARROLLO Y SOPORTE</t>
  </si>
  <si>
    <t>DISPONIBILIDAD PLATAFORMA DE GESTION</t>
  </si>
  <si>
    <t>PROCESOS</t>
  </si>
  <si>
    <t xml:space="preserve"> </t>
  </si>
  <si>
    <t>PROCESO</t>
  </si>
  <si>
    <t>INDICADOR</t>
  </si>
  <si>
    <t>DERECHOS DE PETICIÓN</t>
  </si>
  <si>
    <t>DISPONIBILIDAD DE PLATAFORMA MISIONAL</t>
  </si>
  <si>
    <t xml:space="preserve">DISPONIBILIDAD DE LAN  </t>
  </si>
  <si>
    <t xml:space="preserve">DISPONIBILIDAD DE INTERNET </t>
  </si>
  <si>
    <t>CONSOLIDACIÒN DE LA INFORMACIÒN</t>
  </si>
  <si>
    <t>CENTRALIZACIÒN DE LA INFORMACIÒN</t>
  </si>
  <si>
    <t>MENSUAL</t>
  </si>
  <si>
    <t>PERIODICIDAD</t>
  </si>
  <si>
    <t>TRIMESTRAL</t>
  </si>
  <si>
    <t>META</t>
  </si>
  <si>
    <t>Eficacia</t>
  </si>
  <si>
    <t>Eficiencia</t>
  </si>
  <si>
    <t>GESTIÓN JURÍDICA</t>
  </si>
  <si>
    <t>ESTUDIOS Y CONCEPTOS JURÍDICOS</t>
  </si>
  <si>
    <t>Efectividad</t>
  </si>
  <si>
    <t>&gt;70%</t>
  </si>
  <si>
    <t>Satisfactorio</t>
  </si>
  <si>
    <t>Insatisfactorio</t>
  </si>
  <si>
    <t>Bueno</t>
  </si>
  <si>
    <t>SSO</t>
  </si>
  <si>
    <t>CALIDAD</t>
  </si>
  <si>
    <t>3 dias</t>
  </si>
  <si>
    <t>NIVEL DE CUMPLIMIENTO DE LAS AUDITORIAS INTERNAS PROGRAMADAS</t>
  </si>
  <si>
    <t>SENSIBILIZACION AMBIENTAL</t>
  </si>
  <si>
    <t>CONSUMO DE PAPEL</t>
  </si>
  <si>
    <t>CONSUMO DE AGUA</t>
  </si>
  <si>
    <t>CONSUMO DE ENERGIA</t>
  </si>
  <si>
    <t>BIMESTRAL</t>
  </si>
  <si>
    <t>MATERIAL RECICLADO EN KG</t>
  </si>
  <si>
    <t>PROMOCION Y PREVENCION EN SALUD</t>
  </si>
  <si>
    <t>INCIDENCIA SISTEMA DE VIGILANCIA EPIDEMIOLOGICA</t>
  </si>
  <si>
    <t>INVESTIGACION DE ACCIDENTES E INCIDENTES DE TRABAJO</t>
  </si>
  <si>
    <t>PREVALENCIA SISTEMA DE VIGILANCIA EPIDEMIOLOGICA</t>
  </si>
  <si>
    <t>CUMPLIMIENTO DE LAS FUNC DEL COPASST</t>
  </si>
  <si>
    <t>REPORTE DE INFORMES Y TRAMITE DE OPERACIONES</t>
  </si>
  <si>
    <t>100% (25 dias)</t>
  </si>
  <si>
    <t>100% (12 dias)</t>
  </si>
  <si>
    <t>&gt;90%</t>
  </si>
  <si>
    <t>&gt;100%</t>
  </si>
  <si>
    <t>&gt;=100</t>
  </si>
  <si>
    <t>&gt;=90</t>
  </si>
  <si>
    <t>EFICIENCIA GENERAL</t>
  </si>
  <si>
    <t>SATISFACCION GENERAL</t>
  </si>
  <si>
    <t>EFECTIVIDAD GENERAL</t>
  </si>
  <si>
    <t>INNOVACION</t>
  </si>
  <si>
    <t>PARTICIPACION</t>
  </si>
  <si>
    <t>CUMPLIMIENTO EJECUCIÓN PRESUPUESTAL</t>
  </si>
  <si>
    <t>EFECTIVIDAD EN LAS TRANSFERENCIAS PRIMARIAS</t>
  </si>
  <si>
    <t>CUBRIMIENTO PLAN  BIENESTAR SOCIAL E INCENTIVOS</t>
  </si>
  <si>
    <t>CUBRIMIENTO PROGRAMA DE SEGURIDAD Y SALUD EN EL TRABAJO</t>
  </si>
  <si>
    <t>OPORTUNIDAD EN LA ENTREGA DE INFORMACIÓN COMPLETA DE PLANES E INDICADORES</t>
  </si>
  <si>
    <t>INDICE DE EJECUCIÓN DEL PLAN ANUAL MENSUALIZADO DE CAJA - PAC</t>
  </si>
  <si>
    <t>CAUSACIÓN DE LAS OBLIGACIONES DE LA CGN</t>
  </si>
  <si>
    <t>OPORTUNIDAD EN LA EMISIÓN DE CONCEPTOS Y SOLUCIÓN DE CONSULTAS</t>
  </si>
  <si>
    <t>PRODUCCIÓN DE INFORMES</t>
  </si>
  <si>
    <t>OPORTUNIDAD EN LA RESPUESTA A SOLICITUDES DE INFORMACIÓN</t>
  </si>
  <si>
    <t>SATISFACCIÓN A USUARIOS DE PQRS</t>
  </si>
  <si>
    <t xml:space="preserve">TRANSPARENCIA EN EL PROCESO DE SELECCIÓN Y VINCULACION DEL PERSONAL </t>
  </si>
  <si>
    <t>SATISFACCIÓN A USUARIOS DE MESA DE SERVICIOS</t>
  </si>
  <si>
    <t>TIEMPO EN PROCESOS DE CONTRATACIÓN</t>
  </si>
  <si>
    <t>EXACTITUD EN INVENTARIOS FÍSICOS</t>
  </si>
  <si>
    <t>GESTIÓN RECURSOS FINANCIEROS</t>
  </si>
  <si>
    <t>GESTIÓN ADMINISTRATIVA</t>
  </si>
  <si>
    <t>GESTIÓN HUMANA</t>
  </si>
  <si>
    <t>GESTIÓN TICs</t>
  </si>
  <si>
    <t>PLANEACIÓN INTEGRAL</t>
  </si>
  <si>
    <t>NORMALIZACIÓN Y CULTURIZACIÓN CONTABLE</t>
  </si>
  <si>
    <t>CONTROL Y EVALUACIÓN</t>
  </si>
  <si>
    <t>CONTADURIA GENERAL DE LA NACIÓN</t>
  </si>
  <si>
    <t>100% (10 primeros dias)</t>
  </si>
  <si>
    <t>CUMPLIMIENTO EN PROCESAMIENTO DE INFORMACIÓN A CATEGORIZAR</t>
  </si>
  <si>
    <t>PARTES INTERESADAS</t>
  </si>
  <si>
    <t>&gt;=70</t>
  </si>
  <si>
    <t>Posicionar la imagen de la CGN como una Entidad Técnica para lograr el reconocimiento a nivel nacional e internacional.</t>
  </si>
  <si>
    <t>Fortalecer la gestión hacia un Estado moderno y transparente, brindándole información contable de calidad.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</si>
  <si>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</si>
  <si>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</si>
  <si>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</si>
  <si>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</si>
  <si>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</si>
  <si>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</si>
  <si>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</si>
  <si>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</si>
  <si>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</si>
  <si>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</si>
  <si>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</si>
  <si>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</si>
  <si>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</si>
  <si>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OBJETIVO ESTRATÉGICO RELACIONADO</t>
  </si>
  <si>
    <t>PLANEACIÓN INTEGRAL-SGA</t>
  </si>
  <si>
    <t>GESTION HUMANA- SST</t>
  </si>
  <si>
    <t>GESTIÓN TICs-SGSI</t>
  </si>
  <si>
    <t>100% 30 dias</t>
  </si>
  <si>
    <t>100%15 dias</t>
  </si>
  <si>
    <t>100% de los informes</t>
  </si>
  <si>
    <t>PLANEACIÓN I. CALIDAD I</t>
  </si>
  <si>
    <t>PLANEACIÓN I. CALIDAD II</t>
  </si>
  <si>
    <t>OBJETIVOS ESTRATÉGICOS</t>
  </si>
  <si>
    <t xml:space="preserve">APRENDIZAJE Y CRECIMIENTO </t>
  </si>
  <si>
    <t>APRENDIZAJE Y CRECIMIENTO</t>
  </si>
  <si>
    <t>SGSI</t>
  </si>
  <si>
    <t>PERDIDAD DE DISPONIBILIDAD, INTEGRIDAD Y CONFIDENCIALIDAD DE LA INFORMACIÓN</t>
  </si>
  <si>
    <t>ACTUALIZACIÓN Y PUBLICACIÓN DEL RÉGIMEN DE CONTABLE PÚBLICA</t>
  </si>
  <si>
    <t>100%(45 dias)</t>
  </si>
  <si>
    <t>SEMESTRAL</t>
  </si>
  <si>
    <t>EVALUACIÓN DE LA EFICACIA DE LAS CAPACITACIONES DEL PIC</t>
  </si>
  <si>
    <t>EFICACIA GENERAL</t>
  </si>
  <si>
    <t>DESPLIEGUE DEL SIGI Y SUS COMPONENTES</t>
  </si>
  <si>
    <t>PORCENTAJE ENTIDADES DE GOBIERNO QUE REPORTA  ICP-CONVERGENCIA</t>
  </si>
  <si>
    <t>PORCENTAJE EMPRESAS QUE REPORTA  ICP-CONVERGENCIA</t>
  </si>
  <si>
    <t>II TRIMESTRE</t>
  </si>
  <si>
    <t>III TRIMESTRE</t>
  </si>
  <si>
    <t>I TRIMESTRE</t>
  </si>
  <si>
    <t>CUADRO DE MANDO INTEGRAL COMPARATIVO A DICIEMBRE 31 DE 2018</t>
  </si>
  <si>
    <t>PROM AÑO 2018</t>
  </si>
  <si>
    <t>ANUAL</t>
  </si>
  <si>
    <t>CUMPLIMIENTO EJECUCIÓN PLAN DE COMPRAS</t>
  </si>
  <si>
    <t>IV TRIMESTRE</t>
  </si>
  <si>
    <t>Realizar activ de categorización</t>
  </si>
  <si>
    <t>IDENTIFICACIÓN Y VALORACIÓN DE REQUISITOS LEGALES</t>
  </si>
  <si>
    <t>ACTUALIZACIÓN DE LA DOCTRINA CONTABLE PÚBLICA</t>
  </si>
  <si>
    <t>100%(85 dias)</t>
  </si>
  <si>
    <t>EVENTOS DE CAPACITACIÓN REALIZADOS</t>
  </si>
  <si>
    <t>100% del Plan de Capacitación</t>
  </si>
  <si>
    <t>SATISFACCIÓN CIUDADANO-PARTES INTERESADAS</t>
  </si>
  <si>
    <t>CUMPLIMIENTO DE LOS RECURSOS APROPIADOS PARA PROYECTOS DE INVERSIÓN</t>
  </si>
  <si>
    <t>anual</t>
  </si>
  <si>
    <t>IMPLEMENTACIÓN DEL SISTEMA DE GESTIÓN</t>
  </si>
  <si>
    <t>SEGUIMIENTO A LA GESTIÓN DE RIESGOS</t>
  </si>
  <si>
    <t>INDICE DE TRANSPARENCIA</t>
  </si>
  <si>
    <t>Rango riesgo màs bajo</t>
  </si>
  <si>
    <t>SEGUIMIENTO POLITICA GEL (Indicador manejado por FURAG )</t>
  </si>
  <si>
    <t>Debemos estar entre los 5 primeros</t>
  </si>
  <si>
    <t>ESPACIOS DE PARTICIPACIÓN CIUDADANA Y RENDICIÓN DE CUENTAS</t>
  </si>
  <si>
    <t>AÑO 2018</t>
  </si>
  <si>
    <t>IMPLEMENTACIÓN DEL PIC EN LA CGN</t>
  </si>
  <si>
    <t>COMUNICACIÒN PÙBLICA</t>
  </si>
  <si>
    <t>PERCEPCIÓN INFORMACIÓN Y COMUNICACIÓN EXTERNA</t>
  </si>
  <si>
    <t>100% Encuesta</t>
  </si>
  <si>
    <t>PERCEPCIÓN INFORMACIÓN COMUNICACIÓN INTERNA</t>
  </si>
  <si>
    <t>PERCEPCIÓN- SATISFACCIÓN CAPACITACIÓN EXTERNA</t>
  </si>
  <si>
    <t>GESTIÓN TICS</t>
  </si>
  <si>
    <t>PRESTACIÓN DE SERVICIOS INFORMATICOS CONTRATADOS</t>
  </si>
  <si>
    <t>FECHA DE APROBACIÓN: 31 DE ENERO DE 2019</t>
  </si>
  <si>
    <t>FECHA DE PUBLICACIÓN: 31 DE ENERO DE 2019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</si>
</sst>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%"/>
    <numFmt numFmtId="201" formatCode="0.000%"/>
    <numFmt numFmtId="202" formatCode="0.0"/>
    <numFmt numFmtId="203" formatCode="[$-C0A]d\-mmm\-yy;@"/>
    <numFmt numFmtId="204" formatCode="0.0000%"/>
    <numFmt numFmtId="205" formatCode="_(* #,##0.0_);_(* \(#,##0.0\);_(* &quot;-&quot;??_);_(@_)"/>
    <numFmt numFmtId="206" formatCode="_(* #,##0_);_(* \(#,##0\);_(* &quot;-&quot;??_);_(@_)"/>
    <numFmt numFmtId="207" formatCode="_-[$$-240A]\ * #,##0_ ;_-[$$-240A]\ * \-#,##0\ ;_-[$$-240A]\ * &quot;-&quot;_ ;_-@_ "/>
    <numFmt numFmtId="208" formatCode="[$-C0A]dddd\,\ dd&quot; de &quot;mmmm&quot; de &quot;yyyy"/>
    <numFmt numFmtId="209" formatCode="[$-240A]dddd\,\ dd&quot; de &quot;mmmm&quot; de &quot;yyyy"/>
    <numFmt numFmtId="210" formatCode="[$-240A]hh:mm:ss\ AM/PM"/>
    <numFmt numFmtId="211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color theme="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1" fillId="7" borderId="10" xfId="53" applyFont="1" applyFill="1" applyBorder="1" applyAlignment="1">
      <alignment horizontal="center" vertical="center" wrapText="1"/>
      <protection/>
    </xf>
    <xf numFmtId="0" fontId="21" fillId="7" borderId="10" xfId="53" applyFont="1" applyFill="1" applyBorder="1" applyAlignment="1">
      <alignment horizontal="center" vertical="center"/>
      <protection/>
    </xf>
    <xf numFmtId="10" fontId="21" fillId="7" borderId="10" xfId="55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9" fontId="22" fillId="0" borderId="0" xfId="55" applyFont="1" applyAlignment="1">
      <alignment vertical="center" wrapText="1"/>
    </xf>
    <xf numFmtId="0" fontId="22" fillId="16" borderId="10" xfId="53" applyFont="1" applyFill="1" applyBorder="1" applyAlignment="1">
      <alignment horizontal="center" vertical="center" wrapText="1"/>
      <protection/>
    </xf>
    <xf numFmtId="10" fontId="22" fillId="16" borderId="10" xfId="55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10" fontId="22" fillId="0" borderId="10" xfId="55" applyNumberFormat="1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0" fontId="22" fillId="0" borderId="0" xfId="55" applyNumberFormat="1" applyFont="1" applyAlignment="1">
      <alignment horizontal="center" vertical="center"/>
    </xf>
    <xf numFmtId="10" fontId="22" fillId="0" borderId="0" xfId="0" applyNumberFormat="1" applyFont="1" applyAlignment="1">
      <alignment vertical="center" wrapText="1"/>
    </xf>
    <xf numFmtId="9" fontId="22" fillId="16" borderId="10" xfId="55" applyFont="1" applyFill="1" applyBorder="1" applyAlignment="1">
      <alignment horizontal="center" vertical="center" wrapText="1"/>
    </xf>
    <xf numFmtId="9" fontId="22" fillId="0" borderId="0" xfId="55" applyFont="1" applyAlignment="1">
      <alignment horizontal="center" vertical="center" wrapText="1"/>
    </xf>
    <xf numFmtId="9" fontId="21" fillId="19" borderId="10" xfId="55" applyFont="1" applyFill="1" applyBorder="1" applyAlignment="1">
      <alignment vertical="center" wrapText="1"/>
    </xf>
    <xf numFmtId="9" fontId="22" fillId="0" borderId="0" xfId="55" applyFont="1" applyAlignment="1">
      <alignment horizontal="right" vertical="center" wrapText="1"/>
    </xf>
    <xf numFmtId="9" fontId="22" fillId="24" borderId="10" xfId="55" applyFont="1" applyFill="1" applyBorder="1" applyAlignment="1">
      <alignment vertical="center" wrapText="1"/>
    </xf>
    <xf numFmtId="9" fontId="23" fillId="25" borderId="10" xfId="55" applyFont="1" applyFill="1" applyBorder="1" applyAlignment="1">
      <alignment vertical="center" wrapText="1"/>
    </xf>
    <xf numFmtId="200" fontId="23" fillId="26" borderId="10" xfId="55" applyNumberFormat="1" applyFont="1" applyFill="1" applyBorder="1" applyAlignment="1">
      <alignment horizontal="center" vertical="center" wrapText="1"/>
    </xf>
    <xf numFmtId="10" fontId="22" fillId="27" borderId="10" xfId="55" applyNumberFormat="1" applyFont="1" applyFill="1" applyBorder="1" applyAlignment="1">
      <alignment horizontal="center" vertical="center" wrapText="1"/>
    </xf>
    <xf numFmtId="10" fontId="23" fillId="26" borderId="10" xfId="55" applyNumberFormat="1" applyFont="1" applyFill="1" applyBorder="1" applyAlignment="1">
      <alignment horizontal="center" vertical="center" wrapText="1"/>
    </xf>
    <xf numFmtId="200" fontId="22" fillId="0" borderId="0" xfId="55" applyNumberFormat="1" applyFont="1" applyFill="1" applyBorder="1" applyAlignment="1">
      <alignment horizontal="center" vertical="center" wrapText="1"/>
    </xf>
    <xf numFmtId="10" fontId="23" fillId="0" borderId="0" xfId="55" applyNumberFormat="1" applyFont="1" applyFill="1" applyBorder="1" applyAlignment="1">
      <alignment horizontal="center" vertical="center" wrapText="1"/>
    </xf>
    <xf numFmtId="200" fontId="23" fillId="0" borderId="0" xfId="55" applyNumberFormat="1" applyFont="1" applyFill="1" applyBorder="1" applyAlignment="1">
      <alignment horizontal="center" vertical="center" wrapText="1"/>
    </xf>
    <xf numFmtId="10" fontId="21" fillId="0" borderId="0" xfId="55" applyNumberFormat="1" applyFont="1" applyFill="1" applyBorder="1" applyAlignment="1">
      <alignment horizontal="center" vertical="center" wrapText="1"/>
    </xf>
    <xf numFmtId="200" fontId="22" fillId="0" borderId="10" xfId="55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7" borderId="10" xfId="53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top" wrapText="1"/>
    </xf>
    <xf numFmtId="0" fontId="22" fillId="16" borderId="10" xfId="53" applyFont="1" applyFill="1" applyBorder="1" applyAlignment="1">
      <alignment horizontal="center" vertical="top" wrapText="1"/>
      <protection/>
    </xf>
    <xf numFmtId="200" fontId="22" fillId="28" borderId="10" xfId="55" applyNumberFormat="1" applyFont="1" applyFill="1" applyBorder="1" applyAlignment="1">
      <alignment horizontal="center" vertical="center" wrapText="1"/>
    </xf>
    <xf numFmtId="10" fontId="23" fillId="29" borderId="10" xfId="55" applyNumberFormat="1" applyFont="1" applyFill="1" applyBorder="1" applyAlignment="1">
      <alignment horizontal="center" vertical="center" wrapText="1"/>
    </xf>
    <xf numFmtId="9" fontId="28" fillId="29" borderId="10" xfId="55" applyFont="1" applyFill="1" applyBorder="1" applyAlignment="1">
      <alignment vertical="center" wrapText="1"/>
    </xf>
    <xf numFmtId="10" fontId="22" fillId="28" borderId="10" xfId="55" applyNumberFormat="1" applyFont="1" applyFill="1" applyBorder="1" applyAlignment="1">
      <alignment vertical="center" wrapText="1"/>
    </xf>
    <xf numFmtId="10" fontId="22" fillId="28" borderId="10" xfId="55" applyNumberFormat="1" applyFont="1" applyFill="1" applyBorder="1" applyAlignment="1">
      <alignment horizontal="center" vertical="center" wrapText="1"/>
    </xf>
    <xf numFmtId="10" fontId="22" fillId="0" borderId="11" xfId="55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16" borderId="10" xfId="0" applyNumberFormat="1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wrapText="1"/>
    </xf>
    <xf numFmtId="0" fontId="29" fillId="27" borderId="10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203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 vertical="center" wrapText="1"/>
    </xf>
    <xf numFmtId="200" fontId="23" fillId="0" borderId="10" xfId="55" applyNumberFormat="1" applyFont="1" applyFill="1" applyBorder="1" applyAlignment="1">
      <alignment horizontal="center" vertical="center" wrapText="1"/>
    </xf>
    <xf numFmtId="10" fontId="23" fillId="0" borderId="10" xfId="55" applyNumberFormat="1" applyFont="1" applyFill="1" applyBorder="1" applyAlignment="1">
      <alignment horizontal="center" vertical="center" wrapText="1"/>
    </xf>
    <xf numFmtId="200" fontId="23" fillId="29" borderId="10" xfId="55" applyNumberFormat="1" applyFont="1" applyFill="1" applyBorder="1" applyAlignment="1">
      <alignment horizontal="center" vertical="center" wrapText="1"/>
    </xf>
    <xf numFmtId="10" fontId="23" fillId="30" borderId="10" xfId="55" applyNumberFormat="1" applyFont="1" applyFill="1" applyBorder="1" applyAlignment="1">
      <alignment horizontal="center" vertical="center" wrapText="1"/>
    </xf>
    <xf numFmtId="200" fontId="22" fillId="0" borderId="10" xfId="55" applyNumberFormat="1" applyFont="1" applyFill="1" applyBorder="1" applyAlignment="1">
      <alignment horizontal="center" vertical="center" wrapText="1"/>
    </xf>
    <xf numFmtId="43" fontId="22" fillId="0" borderId="10" xfId="48" applyFont="1" applyFill="1" applyBorder="1" applyAlignment="1">
      <alignment horizontal="center" vertical="center" wrapText="1"/>
    </xf>
    <xf numFmtId="10" fontId="22" fillId="29" borderId="10" xfId="55" applyNumberFormat="1" applyFont="1" applyFill="1" applyBorder="1" applyAlignment="1">
      <alignment horizontal="center" vertical="center" wrapText="1"/>
    </xf>
    <xf numFmtId="0" fontId="22" fillId="27" borderId="10" xfId="53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27" borderId="11" xfId="53" applyFont="1" applyFill="1" applyBorder="1" applyAlignment="1">
      <alignment horizontal="center" vertical="center"/>
      <protection/>
    </xf>
    <xf numFmtId="0" fontId="21" fillId="27" borderId="13" xfId="53" applyFont="1" applyFill="1" applyBorder="1" applyAlignment="1">
      <alignment horizontal="center" vertical="center"/>
      <protection/>
    </xf>
    <xf numFmtId="0" fontId="21" fillId="27" borderId="14" xfId="53" applyFont="1" applyFill="1" applyBorder="1" applyAlignment="1">
      <alignment horizontal="center" vertical="center"/>
      <protection/>
    </xf>
    <xf numFmtId="0" fontId="21" fillId="16" borderId="11" xfId="53" applyFont="1" applyFill="1" applyBorder="1" applyAlignment="1">
      <alignment horizontal="center" vertical="center" wrapText="1"/>
      <protection/>
    </xf>
    <xf numFmtId="0" fontId="21" fillId="16" borderId="13" xfId="53" applyFont="1" applyFill="1" applyBorder="1" applyAlignment="1">
      <alignment horizontal="center" vertical="center" wrapText="1"/>
      <protection/>
    </xf>
    <xf numFmtId="0" fontId="21" fillId="16" borderId="14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triz de manual de indicador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4</xdr:row>
      <xdr:rowOff>0</xdr:rowOff>
    </xdr:from>
    <xdr:to>
      <xdr:col>14</xdr:col>
      <xdr:colOff>647700</xdr:colOff>
      <xdr:row>4</xdr:row>
      <xdr:rowOff>180975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4</xdr:row>
      <xdr:rowOff>0</xdr:rowOff>
    </xdr:from>
    <xdr:to>
      <xdr:col>14</xdr:col>
      <xdr:colOff>695325</xdr:colOff>
      <xdr:row>4</xdr:row>
      <xdr:rowOff>180975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4</xdr:row>
      <xdr:rowOff>0</xdr:rowOff>
    </xdr:from>
    <xdr:to>
      <xdr:col>14</xdr:col>
      <xdr:colOff>695325</xdr:colOff>
      <xdr:row>4</xdr:row>
      <xdr:rowOff>180975</xdr:rowOff>
    </xdr:to>
    <xdr:pic>
      <xdr:nvPicPr>
        <xdr:cNvPr id="3" name="Picture 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4</xdr:row>
      <xdr:rowOff>0</xdr:rowOff>
    </xdr:from>
    <xdr:to>
      <xdr:col>14</xdr:col>
      <xdr:colOff>695325</xdr:colOff>
      <xdr:row>4</xdr:row>
      <xdr:rowOff>180975</xdr:rowOff>
    </xdr:to>
    <xdr:pic>
      <xdr:nvPicPr>
        <xdr:cNvPr id="4" name="Picture 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4</xdr:row>
      <xdr:rowOff>0</xdr:rowOff>
    </xdr:from>
    <xdr:to>
      <xdr:col>11</xdr:col>
      <xdr:colOff>561975</xdr:colOff>
      <xdr:row>4</xdr:row>
      <xdr:rowOff>180975</xdr:rowOff>
    </xdr:to>
    <xdr:pic>
      <xdr:nvPicPr>
        <xdr:cNvPr id="5" name="Picture 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48825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533400</xdr:colOff>
      <xdr:row>4</xdr:row>
      <xdr:rowOff>0</xdr:rowOff>
    </xdr:from>
    <xdr:to>
      <xdr:col>14</xdr:col>
      <xdr:colOff>647700</xdr:colOff>
      <xdr:row>4</xdr:row>
      <xdr:rowOff>180975</xdr:rowOff>
    </xdr:to>
    <xdr:pic>
      <xdr:nvPicPr>
        <xdr:cNvPr id="6" name="Picture 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533400</xdr:colOff>
      <xdr:row>4</xdr:row>
      <xdr:rowOff>0</xdr:rowOff>
    </xdr:from>
    <xdr:to>
      <xdr:col>14</xdr:col>
      <xdr:colOff>647700</xdr:colOff>
      <xdr:row>4</xdr:row>
      <xdr:rowOff>180975</xdr:rowOff>
    </xdr:to>
    <xdr:pic>
      <xdr:nvPicPr>
        <xdr:cNvPr id="7" name="Picture 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533400</xdr:colOff>
      <xdr:row>4</xdr:row>
      <xdr:rowOff>0</xdr:rowOff>
    </xdr:from>
    <xdr:to>
      <xdr:col>14</xdr:col>
      <xdr:colOff>647700</xdr:colOff>
      <xdr:row>4</xdr:row>
      <xdr:rowOff>180975</xdr:rowOff>
    </xdr:to>
    <xdr:pic>
      <xdr:nvPicPr>
        <xdr:cNvPr id="8" name="Picture 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4860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0</xdr:rowOff>
    </xdr:from>
    <xdr:to>
      <xdr:col>12</xdr:col>
      <xdr:colOff>552450</xdr:colOff>
      <xdr:row>1</xdr:row>
      <xdr:rowOff>171450</xdr:rowOff>
    </xdr:to>
    <xdr:pic>
      <xdr:nvPicPr>
        <xdr:cNvPr id="9" name="Imagen 2" descr="logos para wordMesa de trabajo 1@4x-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0"/>
          <a:ext cx="9963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161925</xdr:rowOff>
    </xdr:from>
    <xdr:to>
      <xdr:col>11</xdr:col>
      <xdr:colOff>619125</xdr:colOff>
      <xdr:row>1</xdr:row>
      <xdr:rowOff>619125</xdr:rowOff>
    </xdr:to>
    <xdr:pic>
      <xdr:nvPicPr>
        <xdr:cNvPr id="1" name="Imagen 2" descr="logos para wordMesa de trabajo 1@4x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61925"/>
          <a:ext cx="7296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C2:S75"/>
  <sheetViews>
    <sheetView showGridLines="0" tabSelected="1" zoomScale="80" zoomScaleNormal="8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.57421875" style="4" customWidth="1"/>
    <col min="2" max="2" width="3.140625" style="4" customWidth="1"/>
    <col min="3" max="3" width="16.421875" style="12" customWidth="1"/>
    <col min="4" max="4" width="16.7109375" style="4" customWidth="1"/>
    <col min="5" max="5" width="18.00390625" style="4" customWidth="1"/>
    <col min="6" max="6" width="32.28125" style="13" customWidth="1"/>
    <col min="7" max="7" width="12.7109375" style="14" customWidth="1"/>
    <col min="8" max="8" width="11.421875" style="4" customWidth="1"/>
    <col min="9" max="9" width="15.8515625" style="4" customWidth="1"/>
    <col min="10" max="10" width="8.8515625" style="4" customWidth="1"/>
    <col min="11" max="14" width="9.28125" style="4" customWidth="1"/>
    <col min="15" max="16384" width="11.421875" style="4" customWidth="1"/>
  </cols>
  <sheetData>
    <row r="1" ht="71.25" customHeight="1"/>
    <row r="2" spans="3:14" ht="59.25" customHeight="1">
      <c r="C2" s="67" t="s">
        <v>80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3:14" ht="22.5" customHeight="1">
      <c r="C3" s="68" t="s">
        <v>125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3:14" ht="42.75" customHeight="1">
      <c r="C4" s="1" t="s">
        <v>0</v>
      </c>
      <c r="D4" s="1" t="s">
        <v>100</v>
      </c>
      <c r="E4" s="1" t="s">
        <v>10</v>
      </c>
      <c r="F4" s="2" t="s">
        <v>11</v>
      </c>
      <c r="G4" s="3" t="s">
        <v>21</v>
      </c>
      <c r="H4" s="1" t="s">
        <v>2</v>
      </c>
      <c r="I4" s="1" t="s">
        <v>19</v>
      </c>
      <c r="J4" s="1" t="s">
        <v>124</v>
      </c>
      <c r="K4" s="1" t="s">
        <v>122</v>
      </c>
      <c r="L4" s="1" t="s">
        <v>123</v>
      </c>
      <c r="M4" s="1" t="s">
        <v>129</v>
      </c>
      <c r="N4" s="1" t="s">
        <v>126</v>
      </c>
    </row>
    <row r="5" spans="3:19" ht="50.25" customHeight="1">
      <c r="C5" s="76" t="s">
        <v>83</v>
      </c>
      <c r="D5" s="35">
        <v>1</v>
      </c>
      <c r="E5" s="6" t="s">
        <v>77</v>
      </c>
      <c r="F5" s="32" t="s">
        <v>62</v>
      </c>
      <c r="G5" s="16" t="s">
        <v>81</v>
      </c>
      <c r="H5" s="6" t="s">
        <v>3</v>
      </c>
      <c r="I5" s="6" t="s">
        <v>20</v>
      </c>
      <c r="J5" s="24">
        <v>1</v>
      </c>
      <c r="K5" s="24">
        <v>1</v>
      </c>
      <c r="L5" s="24">
        <v>1</v>
      </c>
      <c r="M5" s="24">
        <v>1</v>
      </c>
      <c r="N5" s="24">
        <f>(J5+K5+L5+M5)/4</f>
        <v>1</v>
      </c>
      <c r="S5" s="26"/>
    </row>
    <row r="6" spans="3:19" ht="36.75" customHeight="1">
      <c r="C6" s="77"/>
      <c r="D6" s="35">
        <v>1</v>
      </c>
      <c r="E6" s="6" t="s">
        <v>24</v>
      </c>
      <c r="F6" s="6" t="s">
        <v>25</v>
      </c>
      <c r="G6" s="7" t="s">
        <v>104</v>
      </c>
      <c r="H6" s="6" t="s">
        <v>23</v>
      </c>
      <c r="I6" s="6" t="s">
        <v>20</v>
      </c>
      <c r="J6" s="24">
        <v>1</v>
      </c>
      <c r="K6" s="37">
        <v>0.98</v>
      </c>
      <c r="L6" s="24">
        <v>1</v>
      </c>
      <c r="M6" s="24">
        <v>1</v>
      </c>
      <c r="N6" s="37">
        <f>(J6+K6+L6+M6)/4</f>
        <v>0.995</v>
      </c>
      <c r="S6" s="26"/>
    </row>
    <row r="7" spans="3:19" ht="30.75" customHeight="1">
      <c r="C7" s="77"/>
      <c r="D7" s="64">
        <v>1</v>
      </c>
      <c r="E7" s="32" t="s">
        <v>24</v>
      </c>
      <c r="F7" s="32" t="s">
        <v>12</v>
      </c>
      <c r="G7" s="23" t="s">
        <v>105</v>
      </c>
      <c r="H7" s="32" t="s">
        <v>26</v>
      </c>
      <c r="I7" s="32" t="s">
        <v>20</v>
      </c>
      <c r="J7" s="24">
        <v>1</v>
      </c>
      <c r="K7" s="24">
        <v>1</v>
      </c>
      <c r="L7" s="24">
        <v>1</v>
      </c>
      <c r="M7" s="24">
        <v>1</v>
      </c>
      <c r="N7" s="24">
        <f aca="true" t="shared" si="0" ref="N7:N47">(J7+K7+L7+M7)/4</f>
        <v>1</v>
      </c>
      <c r="S7" s="26"/>
    </row>
    <row r="8" spans="3:19" ht="30.75" customHeight="1">
      <c r="C8" s="77"/>
      <c r="D8" s="64">
        <v>1</v>
      </c>
      <c r="E8" s="32" t="s">
        <v>24</v>
      </c>
      <c r="F8" s="32" t="s">
        <v>131</v>
      </c>
      <c r="G8" s="23">
        <v>1</v>
      </c>
      <c r="H8" s="32" t="s">
        <v>23</v>
      </c>
      <c r="I8" s="32" t="s">
        <v>116</v>
      </c>
      <c r="J8" s="58"/>
      <c r="K8" s="24">
        <v>1</v>
      </c>
      <c r="L8" s="60"/>
      <c r="M8" s="24">
        <v>1</v>
      </c>
      <c r="N8" s="24">
        <f>(J8+K8+L8+M8)/2</f>
        <v>1</v>
      </c>
      <c r="S8" s="26"/>
    </row>
    <row r="9" spans="3:19" ht="36.75" customHeight="1">
      <c r="C9" s="77"/>
      <c r="D9" s="33">
        <v>1</v>
      </c>
      <c r="E9" s="33" t="s">
        <v>78</v>
      </c>
      <c r="F9" s="33" t="s">
        <v>114</v>
      </c>
      <c r="G9" s="23" t="s">
        <v>115</v>
      </c>
      <c r="H9" s="32" t="s">
        <v>26</v>
      </c>
      <c r="I9" s="33" t="s">
        <v>116</v>
      </c>
      <c r="J9" s="24">
        <v>1</v>
      </c>
      <c r="K9" s="24"/>
      <c r="L9" s="24">
        <v>1</v>
      </c>
      <c r="M9" s="24">
        <v>1</v>
      </c>
      <c r="N9" s="24">
        <f>(J9+K9+L9+M9)/3</f>
        <v>1</v>
      </c>
      <c r="S9" s="26"/>
    </row>
    <row r="10" spans="3:19" ht="63.75" customHeight="1">
      <c r="C10" s="77"/>
      <c r="D10" s="8">
        <v>2</v>
      </c>
      <c r="E10" s="8" t="s">
        <v>148</v>
      </c>
      <c r="F10" s="8" t="s">
        <v>149</v>
      </c>
      <c r="G10" s="9" t="s">
        <v>150</v>
      </c>
      <c r="H10" s="8" t="s">
        <v>26</v>
      </c>
      <c r="I10" s="8" t="s">
        <v>127</v>
      </c>
      <c r="J10" s="29"/>
      <c r="K10" s="29"/>
      <c r="L10" s="29"/>
      <c r="M10" s="40">
        <v>0.78</v>
      </c>
      <c r="N10" s="40">
        <f>(J10+K10+L10+M10)/1</f>
        <v>0.78</v>
      </c>
      <c r="S10" s="26"/>
    </row>
    <row r="11" spans="3:19" ht="36.75" customHeight="1">
      <c r="C11" s="77"/>
      <c r="D11" s="8">
        <v>2</v>
      </c>
      <c r="E11" s="8" t="s">
        <v>148</v>
      </c>
      <c r="F11" s="11" t="s">
        <v>151</v>
      </c>
      <c r="G11" s="9" t="s">
        <v>150</v>
      </c>
      <c r="H11" s="8" t="s">
        <v>26</v>
      </c>
      <c r="I11" s="8" t="s">
        <v>116</v>
      </c>
      <c r="J11" s="60"/>
      <c r="K11" s="40">
        <v>0.82</v>
      </c>
      <c r="L11" s="29"/>
      <c r="M11" s="40">
        <v>0.82</v>
      </c>
      <c r="N11" s="40">
        <f>(J11+K11+L11+M11)/2</f>
        <v>0.82</v>
      </c>
      <c r="S11" s="26"/>
    </row>
    <row r="12" spans="3:19" ht="36.75" customHeight="1">
      <c r="C12" s="77"/>
      <c r="D12" s="10">
        <v>3</v>
      </c>
      <c r="E12" s="10" t="s">
        <v>148</v>
      </c>
      <c r="F12" s="33" t="s">
        <v>152</v>
      </c>
      <c r="G12" s="23">
        <v>1</v>
      </c>
      <c r="H12" s="6" t="s">
        <v>26</v>
      </c>
      <c r="I12" s="10" t="s">
        <v>20</v>
      </c>
      <c r="J12" s="60"/>
      <c r="K12" s="60"/>
      <c r="L12" s="29"/>
      <c r="M12" s="40">
        <v>0.86</v>
      </c>
      <c r="N12" s="40">
        <f>(J12+K12+L12+M12)/1</f>
        <v>0.86</v>
      </c>
      <c r="S12" s="26"/>
    </row>
    <row r="13" spans="3:19" ht="36.75" customHeight="1">
      <c r="C13" s="77"/>
      <c r="D13" s="10">
        <v>3</v>
      </c>
      <c r="E13" s="10" t="s">
        <v>78</v>
      </c>
      <c r="F13" s="33" t="s">
        <v>132</v>
      </c>
      <c r="G13" s="7" t="s">
        <v>133</v>
      </c>
      <c r="H13" s="6" t="s">
        <v>26</v>
      </c>
      <c r="I13" s="10" t="s">
        <v>127</v>
      </c>
      <c r="J13" s="57"/>
      <c r="K13" s="57"/>
      <c r="L13" s="57"/>
      <c r="M13" s="22">
        <v>1</v>
      </c>
      <c r="N13" s="24">
        <f>(J13+K13+L13+M13)/1</f>
        <v>1</v>
      </c>
      <c r="S13" s="26"/>
    </row>
    <row r="14" spans="3:19" ht="36.75" customHeight="1">
      <c r="C14" s="77"/>
      <c r="D14" s="10">
        <v>3</v>
      </c>
      <c r="E14" s="10" t="s">
        <v>78</v>
      </c>
      <c r="F14" s="33" t="s">
        <v>134</v>
      </c>
      <c r="G14" s="7" t="s">
        <v>135</v>
      </c>
      <c r="H14" s="10" t="s">
        <v>3</v>
      </c>
      <c r="I14" s="10" t="s">
        <v>127</v>
      </c>
      <c r="J14" s="57"/>
      <c r="K14" s="57"/>
      <c r="L14" s="57"/>
      <c r="M14" s="22">
        <v>1</v>
      </c>
      <c r="N14" s="24">
        <f>(J14+K14+L14+M14)/1</f>
        <v>1</v>
      </c>
      <c r="S14" s="26"/>
    </row>
    <row r="15" spans="3:19" ht="45.75" customHeight="1">
      <c r="C15" s="77"/>
      <c r="D15" s="10">
        <v>3</v>
      </c>
      <c r="E15" s="10" t="s">
        <v>78</v>
      </c>
      <c r="F15" s="33" t="s">
        <v>65</v>
      </c>
      <c r="G15" s="23" t="s">
        <v>47</v>
      </c>
      <c r="H15" s="10" t="s">
        <v>4</v>
      </c>
      <c r="I15" s="10" t="s">
        <v>20</v>
      </c>
      <c r="J15" s="37">
        <v>0.9</v>
      </c>
      <c r="K15" s="24">
        <v>1</v>
      </c>
      <c r="L15" s="24">
        <v>1</v>
      </c>
      <c r="M15" s="24">
        <v>1</v>
      </c>
      <c r="N15" s="37">
        <f t="shared" si="0"/>
        <v>0.975</v>
      </c>
      <c r="S15" s="27"/>
    </row>
    <row r="16" spans="3:19" ht="45.75" customHeight="1">
      <c r="C16" s="77"/>
      <c r="D16" s="10">
        <v>3</v>
      </c>
      <c r="E16" s="10" t="s">
        <v>77</v>
      </c>
      <c r="F16" s="33" t="s">
        <v>136</v>
      </c>
      <c r="G16" s="23">
        <v>1</v>
      </c>
      <c r="H16" s="6" t="s">
        <v>26</v>
      </c>
      <c r="I16" s="10" t="s">
        <v>127</v>
      </c>
      <c r="J16" s="61"/>
      <c r="K16" s="61"/>
      <c r="L16" s="61"/>
      <c r="M16" s="37">
        <v>0.92</v>
      </c>
      <c r="N16" s="37">
        <f>(J16+K16+L16+M16)/1</f>
        <v>0.92</v>
      </c>
      <c r="S16" s="27"/>
    </row>
    <row r="17" spans="3:19" ht="42" customHeight="1">
      <c r="C17" s="77"/>
      <c r="D17" s="11">
        <v>4</v>
      </c>
      <c r="E17" s="11" t="s">
        <v>16</v>
      </c>
      <c r="F17" s="8" t="s">
        <v>66</v>
      </c>
      <c r="G17" s="9" t="s">
        <v>106</v>
      </c>
      <c r="H17" s="11" t="s">
        <v>22</v>
      </c>
      <c r="I17" s="11" t="s">
        <v>20</v>
      </c>
      <c r="J17" s="22">
        <v>1</v>
      </c>
      <c r="K17" s="22">
        <v>1</v>
      </c>
      <c r="L17" s="22">
        <v>1</v>
      </c>
      <c r="M17" s="22">
        <v>1</v>
      </c>
      <c r="N17" s="24">
        <f t="shared" si="0"/>
        <v>1</v>
      </c>
      <c r="S17" s="26"/>
    </row>
    <row r="18" spans="3:19" ht="51.75" customHeight="1">
      <c r="C18" s="77"/>
      <c r="D18" s="11">
        <v>4</v>
      </c>
      <c r="E18" s="11" t="s">
        <v>16</v>
      </c>
      <c r="F18" s="8" t="s">
        <v>67</v>
      </c>
      <c r="G18" s="9" t="s">
        <v>48</v>
      </c>
      <c r="H18" s="11" t="s">
        <v>23</v>
      </c>
      <c r="I18" s="11" t="s">
        <v>20</v>
      </c>
      <c r="J18" s="22">
        <v>1</v>
      </c>
      <c r="K18" s="22">
        <v>1</v>
      </c>
      <c r="L18" s="22">
        <v>1</v>
      </c>
      <c r="M18" s="22">
        <v>1</v>
      </c>
      <c r="N18" s="24">
        <f t="shared" si="0"/>
        <v>1</v>
      </c>
      <c r="S18" s="26"/>
    </row>
    <row r="19" spans="3:19" ht="51.75" customHeight="1">
      <c r="C19" s="77"/>
      <c r="D19" s="11">
        <v>4</v>
      </c>
      <c r="E19" s="11" t="s">
        <v>77</v>
      </c>
      <c r="F19" s="11" t="s">
        <v>141</v>
      </c>
      <c r="G19" s="9" t="s">
        <v>142</v>
      </c>
      <c r="H19" s="11" t="s">
        <v>3</v>
      </c>
      <c r="I19" s="11" t="s">
        <v>127</v>
      </c>
      <c r="J19" s="57"/>
      <c r="K19" s="57"/>
      <c r="L19" s="57"/>
      <c r="M19" s="22">
        <v>1</v>
      </c>
      <c r="N19" s="24">
        <f>(J19+K19+L19+M19)/1</f>
        <v>1</v>
      </c>
      <c r="S19" s="26"/>
    </row>
    <row r="20" spans="3:19" ht="51.75" customHeight="1">
      <c r="C20" s="77"/>
      <c r="D20" s="11">
        <v>4</v>
      </c>
      <c r="E20" s="11" t="s">
        <v>77</v>
      </c>
      <c r="F20" s="11" t="s">
        <v>143</v>
      </c>
      <c r="G20" s="62" t="s">
        <v>144</v>
      </c>
      <c r="H20" s="11" t="s">
        <v>26</v>
      </c>
      <c r="I20" s="11" t="s">
        <v>127</v>
      </c>
      <c r="J20" s="57"/>
      <c r="K20" s="57"/>
      <c r="L20" s="57"/>
      <c r="M20" s="22">
        <v>1</v>
      </c>
      <c r="N20" s="24">
        <f>(J20+K20+L20+M20)/1</f>
        <v>1</v>
      </c>
      <c r="S20" s="26"/>
    </row>
    <row r="21" spans="3:19" ht="51.75" customHeight="1">
      <c r="C21" s="77"/>
      <c r="D21" s="11">
        <v>4</v>
      </c>
      <c r="E21" s="11" t="s">
        <v>77</v>
      </c>
      <c r="F21" s="11" t="s">
        <v>145</v>
      </c>
      <c r="G21" s="9">
        <v>1</v>
      </c>
      <c r="H21" s="11" t="s">
        <v>3</v>
      </c>
      <c r="I21" s="11" t="s">
        <v>116</v>
      </c>
      <c r="J21" s="57"/>
      <c r="K21" s="22">
        <v>1</v>
      </c>
      <c r="L21" s="57"/>
      <c r="M21" s="22">
        <v>1</v>
      </c>
      <c r="N21" s="24">
        <f>(J21+K21+L21+M21)/2</f>
        <v>1</v>
      </c>
      <c r="S21" s="26"/>
    </row>
    <row r="22" spans="3:19" ht="64.5" customHeight="1">
      <c r="C22" s="78"/>
      <c r="D22" s="11">
        <v>4</v>
      </c>
      <c r="E22" s="11" t="s">
        <v>74</v>
      </c>
      <c r="F22" s="8" t="s">
        <v>68</v>
      </c>
      <c r="G22" s="9">
        <v>1</v>
      </c>
      <c r="H22" s="8" t="s">
        <v>26</v>
      </c>
      <c r="I22" s="8" t="s">
        <v>20</v>
      </c>
      <c r="J22" s="36">
        <v>0.75</v>
      </c>
      <c r="K22" s="36">
        <v>0.84</v>
      </c>
      <c r="L22" s="40">
        <v>0.8235</v>
      </c>
      <c r="M22" s="22">
        <v>1</v>
      </c>
      <c r="N22" s="40">
        <f t="shared" si="0"/>
        <v>0.853375</v>
      </c>
      <c r="S22" s="27"/>
    </row>
    <row r="23" spans="3:19" ht="48" customHeight="1">
      <c r="C23" s="70" t="s">
        <v>1</v>
      </c>
      <c r="D23" s="32">
        <v>5</v>
      </c>
      <c r="E23" s="32" t="s">
        <v>73</v>
      </c>
      <c r="F23" s="32" t="s">
        <v>63</v>
      </c>
      <c r="G23" s="23">
        <v>1</v>
      </c>
      <c r="H23" s="32" t="s">
        <v>3</v>
      </c>
      <c r="I23" s="32" t="s">
        <v>20</v>
      </c>
      <c r="J23" s="37">
        <v>0.9784</v>
      </c>
      <c r="K23" s="37">
        <v>0.9874</v>
      </c>
      <c r="L23" s="37">
        <v>0.9903</v>
      </c>
      <c r="M23" s="37">
        <v>0.9543</v>
      </c>
      <c r="N23" s="37">
        <f t="shared" si="0"/>
        <v>0.9776</v>
      </c>
      <c r="S23" s="27"/>
    </row>
    <row r="24" spans="3:19" ht="48" customHeight="1">
      <c r="C24" s="71"/>
      <c r="D24" s="32">
        <v>5</v>
      </c>
      <c r="E24" s="32" t="s">
        <v>73</v>
      </c>
      <c r="F24" s="32" t="s">
        <v>58</v>
      </c>
      <c r="G24" s="23">
        <v>1</v>
      </c>
      <c r="H24" s="32" t="s">
        <v>3</v>
      </c>
      <c r="I24" s="32" t="s">
        <v>127</v>
      </c>
      <c r="J24" s="37"/>
      <c r="K24" s="37"/>
      <c r="L24" s="37"/>
      <c r="M24" s="37">
        <v>0.9804</v>
      </c>
      <c r="N24" s="37">
        <f>(J24+K24+L24+M24)/1</f>
        <v>0.9804</v>
      </c>
      <c r="S24" s="27"/>
    </row>
    <row r="25" spans="3:19" ht="48" customHeight="1">
      <c r="C25" s="71"/>
      <c r="D25" s="32">
        <v>5</v>
      </c>
      <c r="E25" s="32" t="s">
        <v>77</v>
      </c>
      <c r="F25" s="32" t="s">
        <v>137</v>
      </c>
      <c r="G25" s="23">
        <v>1</v>
      </c>
      <c r="H25" s="32" t="s">
        <v>3</v>
      </c>
      <c r="I25" s="32" t="s">
        <v>138</v>
      </c>
      <c r="J25" s="29"/>
      <c r="K25" s="29"/>
      <c r="L25" s="29"/>
      <c r="M25" s="24">
        <v>1</v>
      </c>
      <c r="N25" s="24">
        <f>AVERAGE(M25)</f>
        <v>1</v>
      </c>
      <c r="S25" s="27"/>
    </row>
    <row r="26" spans="3:19" ht="38.25" customHeight="1">
      <c r="C26" s="72"/>
      <c r="D26" s="32">
        <v>5</v>
      </c>
      <c r="E26" s="32" t="s">
        <v>73</v>
      </c>
      <c r="F26" s="32" t="s">
        <v>64</v>
      </c>
      <c r="G26" s="23">
        <v>1</v>
      </c>
      <c r="H26" s="32" t="s">
        <v>26</v>
      </c>
      <c r="I26" s="32" t="s">
        <v>20</v>
      </c>
      <c r="J26" s="37">
        <v>0.9912</v>
      </c>
      <c r="K26" s="37">
        <v>0.9874</v>
      </c>
      <c r="L26" s="37">
        <v>0.9853</v>
      </c>
      <c r="M26" s="37">
        <v>0.9894</v>
      </c>
      <c r="N26" s="37">
        <f t="shared" si="0"/>
        <v>0.988325</v>
      </c>
      <c r="S26" s="27"/>
    </row>
    <row r="27" spans="3:19" ht="46.5" customHeight="1">
      <c r="C27" s="73" t="s">
        <v>8</v>
      </c>
      <c r="D27" s="11">
        <v>6</v>
      </c>
      <c r="E27" s="11" t="s">
        <v>17</v>
      </c>
      <c r="F27" s="8" t="s">
        <v>120</v>
      </c>
      <c r="G27" s="9">
        <v>1</v>
      </c>
      <c r="H27" s="8" t="s">
        <v>3</v>
      </c>
      <c r="I27" s="8" t="s">
        <v>20</v>
      </c>
      <c r="J27" s="58"/>
      <c r="K27" s="58"/>
      <c r="L27" s="40">
        <v>0.943</v>
      </c>
      <c r="M27" s="63">
        <v>0.9526</v>
      </c>
      <c r="N27" s="37">
        <f>(J27+K27+L27+M27)/2</f>
        <v>0.9478</v>
      </c>
      <c r="S27" s="27"/>
    </row>
    <row r="28" spans="3:19" ht="51" customHeight="1">
      <c r="C28" s="74"/>
      <c r="D28" s="11">
        <v>6</v>
      </c>
      <c r="E28" s="11" t="s">
        <v>17</v>
      </c>
      <c r="F28" s="8" t="s">
        <v>121</v>
      </c>
      <c r="G28" s="9">
        <v>1</v>
      </c>
      <c r="H28" s="8" t="s">
        <v>3</v>
      </c>
      <c r="I28" s="8" t="s">
        <v>20</v>
      </c>
      <c r="J28" s="58"/>
      <c r="K28" s="58"/>
      <c r="L28" s="40">
        <v>0.9334</v>
      </c>
      <c r="M28" s="63">
        <v>0.9365</v>
      </c>
      <c r="N28" s="37">
        <f>(J28+K28+L28+M28)/2</f>
        <v>0.93495</v>
      </c>
      <c r="S28" s="27"/>
    </row>
    <row r="29" spans="3:19" ht="51" customHeight="1">
      <c r="C29" s="74"/>
      <c r="D29" s="11">
        <v>6</v>
      </c>
      <c r="E29" s="11" t="s">
        <v>17</v>
      </c>
      <c r="F29" s="8" t="s">
        <v>82</v>
      </c>
      <c r="G29" s="9" t="s">
        <v>130</v>
      </c>
      <c r="H29" s="8" t="s">
        <v>26</v>
      </c>
      <c r="I29" s="8" t="s">
        <v>127</v>
      </c>
      <c r="J29" s="58"/>
      <c r="K29" s="58"/>
      <c r="L29" s="9"/>
      <c r="M29" s="22">
        <v>1</v>
      </c>
      <c r="N29" s="22">
        <v>1</v>
      </c>
      <c r="S29" s="27"/>
    </row>
    <row r="30" spans="3:19" ht="48" customHeight="1">
      <c r="C30" s="74"/>
      <c r="D30" s="33">
        <v>7</v>
      </c>
      <c r="E30" s="33" t="s">
        <v>79</v>
      </c>
      <c r="F30" s="33" t="s">
        <v>34</v>
      </c>
      <c r="G30" s="23">
        <v>1</v>
      </c>
      <c r="H30" s="33" t="s">
        <v>4</v>
      </c>
      <c r="I30" s="33" t="s">
        <v>20</v>
      </c>
      <c r="J30" s="22">
        <v>1</v>
      </c>
      <c r="K30" s="22">
        <v>1</v>
      </c>
      <c r="L30" s="22">
        <v>1</v>
      </c>
      <c r="M30" s="22">
        <v>1</v>
      </c>
      <c r="N30" s="24">
        <f t="shared" si="0"/>
        <v>1</v>
      </c>
      <c r="S30" s="25"/>
    </row>
    <row r="31" spans="3:19" ht="48" customHeight="1">
      <c r="C31" s="74"/>
      <c r="D31" s="33">
        <v>7</v>
      </c>
      <c r="E31" s="33" t="s">
        <v>77</v>
      </c>
      <c r="F31" s="33" t="s">
        <v>139</v>
      </c>
      <c r="G31" s="23">
        <v>1</v>
      </c>
      <c r="H31" s="33" t="s">
        <v>3</v>
      </c>
      <c r="I31" s="33" t="s">
        <v>138</v>
      </c>
      <c r="J31" s="57"/>
      <c r="K31" s="57"/>
      <c r="L31" s="57"/>
      <c r="M31" s="24">
        <v>1</v>
      </c>
      <c r="N31" s="24">
        <f>(J31+K31+L31+M31)/1</f>
        <v>1</v>
      </c>
      <c r="S31" s="25"/>
    </row>
    <row r="32" spans="3:19" ht="48" customHeight="1">
      <c r="C32" s="74"/>
      <c r="D32" s="33">
        <v>7</v>
      </c>
      <c r="E32" s="33" t="s">
        <v>77</v>
      </c>
      <c r="F32" s="33" t="s">
        <v>140</v>
      </c>
      <c r="G32" s="23">
        <v>1</v>
      </c>
      <c r="H32" s="33" t="s">
        <v>3</v>
      </c>
      <c r="I32" s="33" t="s">
        <v>127</v>
      </c>
      <c r="J32" s="57"/>
      <c r="K32" s="57"/>
      <c r="L32" s="57"/>
      <c r="M32" s="24">
        <v>1</v>
      </c>
      <c r="N32" s="24">
        <f>(J32+K32+L32+M32)/1</f>
        <v>1</v>
      </c>
      <c r="S32" s="25"/>
    </row>
    <row r="33" spans="3:19" ht="36.75" customHeight="1">
      <c r="C33" s="75"/>
      <c r="D33" s="33">
        <v>7</v>
      </c>
      <c r="E33" s="33" t="s">
        <v>77</v>
      </c>
      <c r="F33" s="33" t="s">
        <v>35</v>
      </c>
      <c r="G33" s="23">
        <v>1</v>
      </c>
      <c r="H33" s="33" t="s">
        <v>22</v>
      </c>
      <c r="I33" s="33" t="s">
        <v>20</v>
      </c>
      <c r="J33" s="24">
        <v>1</v>
      </c>
      <c r="K33" s="24">
        <v>1</v>
      </c>
      <c r="L33" s="24">
        <v>1</v>
      </c>
      <c r="M33" s="24">
        <v>1</v>
      </c>
      <c r="N33" s="24">
        <f t="shared" si="0"/>
        <v>1</v>
      </c>
      <c r="S33" s="28"/>
    </row>
    <row r="34" spans="3:14" ht="45" customHeight="1">
      <c r="C34" s="70" t="s">
        <v>110</v>
      </c>
      <c r="D34" s="43">
        <v>13</v>
      </c>
      <c r="E34" s="10" t="s">
        <v>75</v>
      </c>
      <c r="F34" s="10" t="s">
        <v>60</v>
      </c>
      <c r="G34" s="7">
        <v>1</v>
      </c>
      <c r="H34" s="10" t="s">
        <v>3</v>
      </c>
      <c r="I34" s="10" t="s">
        <v>20</v>
      </c>
      <c r="J34" s="39">
        <v>0.8</v>
      </c>
      <c r="K34" s="37">
        <v>0.976</v>
      </c>
      <c r="L34" s="36">
        <v>0.85</v>
      </c>
      <c r="M34" s="36">
        <v>0.848</v>
      </c>
      <c r="N34" s="40">
        <f t="shared" si="0"/>
        <v>0.8684999999999999</v>
      </c>
    </row>
    <row r="35" spans="3:14" ht="45.75" customHeight="1">
      <c r="C35" s="71"/>
      <c r="D35" s="43">
        <v>13</v>
      </c>
      <c r="E35" s="10" t="s">
        <v>75</v>
      </c>
      <c r="F35" s="10" t="s">
        <v>61</v>
      </c>
      <c r="G35" s="7">
        <v>1</v>
      </c>
      <c r="H35" s="10" t="s">
        <v>3</v>
      </c>
      <c r="I35" s="10" t="s">
        <v>20</v>
      </c>
      <c r="J35" s="24">
        <v>1</v>
      </c>
      <c r="K35" s="24">
        <v>1</v>
      </c>
      <c r="L35" s="24">
        <v>1</v>
      </c>
      <c r="M35" s="37">
        <v>0.977</v>
      </c>
      <c r="N35" s="37">
        <f t="shared" si="0"/>
        <v>0.99425</v>
      </c>
    </row>
    <row r="36" spans="3:14" ht="45.75" customHeight="1">
      <c r="C36" s="71"/>
      <c r="D36" s="43">
        <v>13</v>
      </c>
      <c r="E36" s="34" t="s">
        <v>75</v>
      </c>
      <c r="F36" s="10" t="s">
        <v>147</v>
      </c>
      <c r="G36" s="7">
        <v>1</v>
      </c>
      <c r="H36" s="10" t="s">
        <v>3</v>
      </c>
      <c r="I36" s="10" t="s">
        <v>127</v>
      </c>
      <c r="J36" s="24"/>
      <c r="K36" s="24"/>
      <c r="L36" s="24"/>
      <c r="M36" s="37">
        <v>0.935</v>
      </c>
      <c r="N36" s="37">
        <f>(J36+K36+L36+M36)/1</f>
        <v>0.935</v>
      </c>
    </row>
    <row r="37" spans="3:14" ht="36" customHeight="1">
      <c r="C37" s="71"/>
      <c r="D37" s="43">
        <v>13</v>
      </c>
      <c r="E37" s="10" t="s">
        <v>75</v>
      </c>
      <c r="F37" s="10" t="s">
        <v>46</v>
      </c>
      <c r="G37" s="7">
        <v>1</v>
      </c>
      <c r="H37" s="10" t="s">
        <v>4</v>
      </c>
      <c r="I37" s="10" t="s">
        <v>20</v>
      </c>
      <c r="J37" s="24">
        <v>1</v>
      </c>
      <c r="K37" s="37">
        <v>0.986</v>
      </c>
      <c r="L37" s="24">
        <v>1</v>
      </c>
      <c r="M37" s="24">
        <v>1</v>
      </c>
      <c r="N37" s="37">
        <f t="shared" si="0"/>
        <v>0.9964999999999999</v>
      </c>
    </row>
    <row r="38" spans="3:14" ht="36" customHeight="1">
      <c r="C38" s="71"/>
      <c r="D38" s="43">
        <v>13</v>
      </c>
      <c r="E38" s="10" t="s">
        <v>75</v>
      </c>
      <c r="F38" s="10" t="s">
        <v>117</v>
      </c>
      <c r="G38" s="7">
        <v>1</v>
      </c>
      <c r="H38" s="10" t="s">
        <v>22</v>
      </c>
      <c r="I38" s="10" t="s">
        <v>20</v>
      </c>
      <c r="J38" s="24">
        <v>1</v>
      </c>
      <c r="K38" s="24">
        <v>1</v>
      </c>
      <c r="L38" s="24">
        <v>1</v>
      </c>
      <c r="M38" s="24">
        <v>1</v>
      </c>
      <c r="N38" s="24">
        <f t="shared" si="0"/>
        <v>1</v>
      </c>
    </row>
    <row r="39" spans="3:14" ht="36" customHeight="1">
      <c r="C39" s="71"/>
      <c r="D39" s="43">
        <v>13</v>
      </c>
      <c r="E39" s="10" t="s">
        <v>75</v>
      </c>
      <c r="F39" s="10" t="s">
        <v>69</v>
      </c>
      <c r="G39" s="7">
        <v>1</v>
      </c>
      <c r="H39" s="10" t="s">
        <v>3</v>
      </c>
      <c r="I39" s="10" t="s">
        <v>20</v>
      </c>
      <c r="J39" s="24">
        <v>1</v>
      </c>
      <c r="K39" s="24">
        <v>1</v>
      </c>
      <c r="L39" s="24">
        <v>1</v>
      </c>
      <c r="M39" s="24">
        <v>1</v>
      </c>
      <c r="N39" s="24">
        <f t="shared" si="0"/>
        <v>1</v>
      </c>
    </row>
    <row r="40" spans="3:14" ht="44.25" customHeight="1">
      <c r="C40" s="71"/>
      <c r="D40" s="11">
        <v>14</v>
      </c>
      <c r="E40" s="11" t="s">
        <v>76</v>
      </c>
      <c r="F40" s="11" t="s">
        <v>7</v>
      </c>
      <c r="G40" s="9">
        <v>1</v>
      </c>
      <c r="H40" s="8" t="s">
        <v>26</v>
      </c>
      <c r="I40" s="11" t="s">
        <v>18</v>
      </c>
      <c r="J40" s="37">
        <v>0.9994</v>
      </c>
      <c r="K40" s="24">
        <v>1</v>
      </c>
      <c r="L40" s="37">
        <v>0.9999</v>
      </c>
      <c r="M40" s="37">
        <v>0.9999</v>
      </c>
      <c r="N40" s="37">
        <f t="shared" si="0"/>
        <v>0.9998</v>
      </c>
    </row>
    <row r="41" spans="3:14" ht="49.5" customHeight="1">
      <c r="C41" s="71"/>
      <c r="D41" s="11">
        <v>14</v>
      </c>
      <c r="E41" s="11" t="s">
        <v>76</v>
      </c>
      <c r="F41" s="11" t="s">
        <v>13</v>
      </c>
      <c r="G41" s="9">
        <v>1</v>
      </c>
      <c r="H41" s="8" t="s">
        <v>26</v>
      </c>
      <c r="I41" s="11" t="s">
        <v>18</v>
      </c>
      <c r="J41" s="37">
        <v>0.9941</v>
      </c>
      <c r="K41" s="37">
        <v>0.9968</v>
      </c>
      <c r="L41" s="37">
        <v>0.9928</v>
      </c>
      <c r="M41" s="37">
        <v>0.9955</v>
      </c>
      <c r="N41" s="37">
        <f t="shared" si="0"/>
        <v>0.9947999999999999</v>
      </c>
    </row>
    <row r="42" spans="3:14" ht="49.5" customHeight="1">
      <c r="C42" s="71"/>
      <c r="D42" s="11">
        <v>14</v>
      </c>
      <c r="E42" s="11" t="s">
        <v>76</v>
      </c>
      <c r="F42" s="11" t="s">
        <v>6</v>
      </c>
      <c r="G42" s="9">
        <v>1</v>
      </c>
      <c r="H42" s="8" t="s">
        <v>26</v>
      </c>
      <c r="I42" s="11" t="s">
        <v>18</v>
      </c>
      <c r="J42" s="24">
        <v>1</v>
      </c>
      <c r="K42" s="37">
        <v>0.9812</v>
      </c>
      <c r="L42" s="37">
        <v>0.9878</v>
      </c>
      <c r="M42" s="24">
        <v>1</v>
      </c>
      <c r="N42" s="37">
        <f t="shared" si="0"/>
        <v>0.99225</v>
      </c>
    </row>
    <row r="43" spans="3:14" ht="46.5" customHeight="1">
      <c r="C43" s="71"/>
      <c r="D43" s="11">
        <v>14</v>
      </c>
      <c r="E43" s="11" t="s">
        <v>76</v>
      </c>
      <c r="F43" s="11" t="s">
        <v>70</v>
      </c>
      <c r="G43" s="9">
        <v>1</v>
      </c>
      <c r="H43" s="8" t="s">
        <v>26</v>
      </c>
      <c r="I43" s="11" t="s">
        <v>18</v>
      </c>
      <c r="J43" s="24">
        <v>1</v>
      </c>
      <c r="K43" s="37">
        <v>0.9863</v>
      </c>
      <c r="L43" s="37">
        <v>0.9975</v>
      </c>
      <c r="M43" s="37">
        <v>0.9979</v>
      </c>
      <c r="N43" s="37">
        <f t="shared" si="0"/>
        <v>0.995425</v>
      </c>
    </row>
    <row r="44" spans="3:14" ht="47.25" customHeight="1">
      <c r="C44" s="71"/>
      <c r="D44" s="11">
        <v>14</v>
      </c>
      <c r="E44" s="11" t="s">
        <v>76</v>
      </c>
      <c r="F44" s="11" t="s">
        <v>14</v>
      </c>
      <c r="G44" s="9">
        <v>1</v>
      </c>
      <c r="H44" s="8" t="s">
        <v>26</v>
      </c>
      <c r="I44" s="11" t="s">
        <v>18</v>
      </c>
      <c r="J44" s="37">
        <v>0.9994</v>
      </c>
      <c r="K44" s="37">
        <v>0.9999</v>
      </c>
      <c r="L44" s="37">
        <v>0.997</v>
      </c>
      <c r="M44" s="37">
        <v>0.9999</v>
      </c>
      <c r="N44" s="37">
        <f t="shared" si="0"/>
        <v>0.99905</v>
      </c>
    </row>
    <row r="45" spans="3:14" ht="38.25" customHeight="1">
      <c r="C45" s="71"/>
      <c r="D45" s="11">
        <v>14</v>
      </c>
      <c r="E45" s="49" t="s">
        <v>76</v>
      </c>
      <c r="F45" s="49" t="s">
        <v>15</v>
      </c>
      <c r="G45" s="41">
        <v>1</v>
      </c>
      <c r="H45" s="8" t="s">
        <v>26</v>
      </c>
      <c r="I45" s="11" t="s">
        <v>18</v>
      </c>
      <c r="J45" s="37">
        <v>0.9983</v>
      </c>
      <c r="K45" s="22">
        <v>1</v>
      </c>
      <c r="L45" s="37">
        <v>0.9996</v>
      </c>
      <c r="M45" s="37">
        <v>1</v>
      </c>
      <c r="N45" s="37">
        <f t="shared" si="0"/>
        <v>0.999475</v>
      </c>
    </row>
    <row r="46" spans="3:14" ht="38.25" customHeight="1">
      <c r="C46" s="71"/>
      <c r="D46" s="11">
        <v>14</v>
      </c>
      <c r="E46" s="11" t="s">
        <v>153</v>
      </c>
      <c r="F46" s="50" t="s">
        <v>154</v>
      </c>
      <c r="G46" s="9">
        <v>1</v>
      </c>
      <c r="H46" s="50" t="s">
        <v>3</v>
      </c>
      <c r="I46" s="50" t="s">
        <v>127</v>
      </c>
      <c r="J46" s="58"/>
      <c r="K46" s="57"/>
      <c r="L46" s="58"/>
      <c r="M46" s="40">
        <v>0.83</v>
      </c>
      <c r="N46" s="40">
        <f>(J46+K46+L46+M46)/1</f>
        <v>0.83</v>
      </c>
    </row>
    <row r="47" spans="3:14" ht="42" customHeight="1">
      <c r="C47" s="71"/>
      <c r="D47" s="11">
        <v>9</v>
      </c>
      <c r="E47" s="48" t="s">
        <v>74</v>
      </c>
      <c r="F47" s="50" t="s">
        <v>71</v>
      </c>
      <c r="G47" s="9" t="s">
        <v>33</v>
      </c>
      <c r="H47" s="8" t="s">
        <v>26</v>
      </c>
      <c r="I47" s="11" t="s">
        <v>20</v>
      </c>
      <c r="J47" s="22">
        <v>1</v>
      </c>
      <c r="K47" s="22">
        <v>1</v>
      </c>
      <c r="L47" s="22">
        <v>1</v>
      </c>
      <c r="M47" s="22">
        <v>1</v>
      </c>
      <c r="N47" s="24">
        <f t="shared" si="0"/>
        <v>1</v>
      </c>
    </row>
    <row r="48" spans="3:14" ht="42" customHeight="1">
      <c r="C48" s="71"/>
      <c r="D48" s="11">
        <v>9</v>
      </c>
      <c r="E48" s="48" t="s">
        <v>74</v>
      </c>
      <c r="F48" s="50" t="s">
        <v>128</v>
      </c>
      <c r="G48" s="9">
        <v>1</v>
      </c>
      <c r="H48" s="8" t="s">
        <v>22</v>
      </c>
      <c r="I48" s="11" t="s">
        <v>127</v>
      </c>
      <c r="J48" s="57"/>
      <c r="K48" s="57"/>
      <c r="L48" s="57"/>
      <c r="M48" s="59">
        <v>0.9741</v>
      </c>
      <c r="N48" s="37">
        <f>(J48+K48+L48+M48)/1</f>
        <v>0.9741</v>
      </c>
    </row>
    <row r="49" spans="3:14" ht="42" customHeight="1">
      <c r="C49" s="71"/>
      <c r="D49" s="11">
        <v>9</v>
      </c>
      <c r="E49" s="48" t="s">
        <v>74</v>
      </c>
      <c r="F49" s="50" t="s">
        <v>59</v>
      </c>
      <c r="G49" s="9">
        <v>1</v>
      </c>
      <c r="H49" s="8" t="s">
        <v>22</v>
      </c>
      <c r="I49" s="11" t="s">
        <v>127</v>
      </c>
      <c r="J49" s="57"/>
      <c r="K49" s="57"/>
      <c r="L49" s="57"/>
      <c r="M49" s="24">
        <v>1</v>
      </c>
      <c r="N49" s="24">
        <f>(J49+K49+L49+M49)/1</f>
        <v>1</v>
      </c>
    </row>
    <row r="50" spans="3:14" ht="42" customHeight="1">
      <c r="C50" s="71"/>
      <c r="D50" s="11">
        <v>9</v>
      </c>
      <c r="E50" s="48" t="s">
        <v>74</v>
      </c>
      <c r="F50" s="8" t="s">
        <v>72</v>
      </c>
      <c r="G50" s="9">
        <v>1</v>
      </c>
      <c r="H50" s="8" t="s">
        <v>4</v>
      </c>
      <c r="I50" s="8" t="s">
        <v>20</v>
      </c>
      <c r="J50" s="57"/>
      <c r="K50" s="22">
        <v>1</v>
      </c>
      <c r="L50" s="37">
        <v>0.9999</v>
      </c>
      <c r="M50" s="24">
        <v>1</v>
      </c>
      <c r="N50" s="24">
        <f>(J50+K50+L50+M50)/3</f>
        <v>0.9999666666666668</v>
      </c>
    </row>
    <row r="51" spans="3:14" ht="43.5" customHeight="1">
      <c r="C51" s="72"/>
      <c r="D51" s="10">
        <v>15</v>
      </c>
      <c r="E51" s="34" t="s">
        <v>77</v>
      </c>
      <c r="F51" s="32" t="s">
        <v>119</v>
      </c>
      <c r="G51" s="7">
        <v>1</v>
      </c>
      <c r="H51" s="6" t="s">
        <v>26</v>
      </c>
      <c r="I51" s="6" t="s">
        <v>116</v>
      </c>
      <c r="J51" s="57"/>
      <c r="K51" s="22">
        <v>1</v>
      </c>
      <c r="L51" s="22">
        <v>1</v>
      </c>
      <c r="M51" s="22">
        <v>1</v>
      </c>
      <c r="N51" s="24">
        <f>(J51+K51+L51+M51)/3</f>
        <v>1</v>
      </c>
    </row>
    <row r="52" ht="15" customHeight="1">
      <c r="H52" s="15" t="s">
        <v>9</v>
      </c>
    </row>
    <row r="53" spans="3:5" ht="15" customHeight="1">
      <c r="C53" s="5">
        <v>0</v>
      </c>
      <c r="D53" s="17" t="s">
        <v>27</v>
      </c>
      <c r="E53" s="18" t="s">
        <v>29</v>
      </c>
    </row>
    <row r="54" spans="3:5" ht="15" customHeight="1">
      <c r="C54" s="19" t="s">
        <v>84</v>
      </c>
      <c r="D54" s="17" t="s">
        <v>49</v>
      </c>
      <c r="E54" s="20" t="s">
        <v>28</v>
      </c>
    </row>
    <row r="55" spans="3:5" ht="15" customHeight="1">
      <c r="C55" s="19" t="s">
        <v>52</v>
      </c>
      <c r="D55" s="17" t="s">
        <v>50</v>
      </c>
      <c r="E55" s="38" t="s">
        <v>30</v>
      </c>
    </row>
    <row r="56" spans="3:5" ht="15" customHeight="1">
      <c r="C56" s="19" t="s">
        <v>51</v>
      </c>
      <c r="D56" s="17"/>
      <c r="E56" s="21" t="s">
        <v>5</v>
      </c>
    </row>
    <row r="57" spans="3:14" ht="24" customHeight="1">
      <c r="C57" s="69" t="s">
        <v>109</v>
      </c>
      <c r="D57" s="69"/>
      <c r="E57" s="69"/>
      <c r="F57" s="69"/>
      <c r="G57" s="69"/>
      <c r="H57" s="69"/>
      <c r="I57" s="69"/>
      <c r="J57" s="69"/>
      <c r="K57" s="56"/>
      <c r="L57" s="56"/>
      <c r="M57" s="56"/>
      <c r="N57" s="56"/>
    </row>
    <row r="58" spans="3:14" ht="35.25" customHeight="1">
      <c r="C58" s="51">
        <v>1</v>
      </c>
      <c r="D58" s="66" t="s">
        <v>86</v>
      </c>
      <c r="E58" s="66"/>
      <c r="F58" s="66"/>
      <c r="G58" s="66"/>
      <c r="H58" s="66"/>
      <c r="I58" s="66"/>
      <c r="J58" s="66"/>
      <c r="K58" s="52"/>
      <c r="L58" s="52"/>
      <c r="M58" s="52"/>
      <c r="N58" s="52"/>
    </row>
    <row r="59" spans="3:14" ht="36" customHeight="1">
      <c r="C59" s="51">
        <v>2</v>
      </c>
      <c r="D59" s="66" t="s">
        <v>85</v>
      </c>
      <c r="E59" s="66"/>
      <c r="F59" s="66"/>
      <c r="G59" s="66"/>
      <c r="H59" s="66"/>
      <c r="I59" s="66"/>
      <c r="J59" s="66"/>
      <c r="K59" s="52"/>
      <c r="L59" s="52"/>
      <c r="M59" s="52"/>
      <c r="N59" s="52"/>
    </row>
    <row r="60" spans="3:14" ht="36" customHeight="1">
      <c r="C60" s="51">
        <v>3</v>
      </c>
      <c r="D60" s="66" t="s">
        <v>87</v>
      </c>
      <c r="E60" s="66"/>
      <c r="F60" s="66"/>
      <c r="G60" s="66"/>
      <c r="H60" s="66"/>
      <c r="I60" s="66"/>
      <c r="J60" s="66"/>
      <c r="K60" s="52"/>
      <c r="L60" s="52"/>
      <c r="M60" s="52"/>
      <c r="N60" s="52"/>
    </row>
    <row r="61" spans="3:14" ht="19.5" customHeight="1">
      <c r="C61" s="51">
        <v>4</v>
      </c>
      <c r="D61" s="66" t="s">
        <v>88</v>
      </c>
      <c r="E61" s="66"/>
      <c r="F61" s="66"/>
      <c r="G61" s="66"/>
      <c r="H61" s="66"/>
      <c r="I61" s="66"/>
      <c r="J61" s="66"/>
      <c r="K61" s="52"/>
      <c r="L61" s="52"/>
      <c r="M61" s="52"/>
      <c r="N61" s="52"/>
    </row>
    <row r="62" spans="3:14" ht="17.25" customHeight="1">
      <c r="C62" s="51">
        <v>5</v>
      </c>
      <c r="D62" s="66" t="s">
        <v>89</v>
      </c>
      <c r="E62" s="66"/>
      <c r="F62" s="66"/>
      <c r="G62" s="66"/>
      <c r="H62" s="66"/>
      <c r="I62" s="66"/>
      <c r="J62" s="66"/>
      <c r="K62" s="52"/>
      <c r="L62" s="52"/>
      <c r="M62" s="52"/>
      <c r="N62" s="52"/>
    </row>
    <row r="63" spans="3:14" ht="23.25" customHeight="1">
      <c r="C63" s="51">
        <v>6</v>
      </c>
      <c r="D63" s="66" t="s">
        <v>90</v>
      </c>
      <c r="E63" s="66"/>
      <c r="F63" s="66"/>
      <c r="G63" s="66"/>
      <c r="H63" s="66"/>
      <c r="I63" s="66"/>
      <c r="J63" s="66"/>
      <c r="K63" s="52"/>
      <c r="L63" s="52"/>
      <c r="M63" s="52"/>
      <c r="N63" s="52"/>
    </row>
    <row r="64" spans="3:14" ht="20.25" customHeight="1">
      <c r="C64" s="51">
        <v>7</v>
      </c>
      <c r="D64" s="66" t="s">
        <v>91</v>
      </c>
      <c r="E64" s="66"/>
      <c r="F64" s="66"/>
      <c r="G64" s="66"/>
      <c r="H64" s="66"/>
      <c r="I64" s="66"/>
      <c r="J64" s="66"/>
      <c r="K64" s="52"/>
      <c r="L64" s="52"/>
      <c r="M64" s="52"/>
      <c r="N64" s="52"/>
    </row>
    <row r="65" spans="3:14" ht="68.25" customHeight="1">
      <c r="C65" s="51">
        <v>8</v>
      </c>
      <c r="D65" s="66" t="s">
        <v>92</v>
      </c>
      <c r="E65" s="66"/>
      <c r="F65" s="66"/>
      <c r="G65" s="66"/>
      <c r="H65" s="66"/>
      <c r="I65" s="66"/>
      <c r="J65" s="66"/>
      <c r="K65" s="52"/>
      <c r="L65" s="52"/>
      <c r="M65" s="52"/>
      <c r="N65" s="52"/>
    </row>
    <row r="66" spans="3:14" ht="55.5" customHeight="1">
      <c r="C66" s="51">
        <v>9</v>
      </c>
      <c r="D66" s="66" t="s">
        <v>93</v>
      </c>
      <c r="E66" s="66"/>
      <c r="F66" s="66"/>
      <c r="G66" s="66"/>
      <c r="H66" s="66"/>
      <c r="I66" s="66"/>
      <c r="J66" s="66"/>
      <c r="K66" s="52"/>
      <c r="L66" s="52"/>
      <c r="M66" s="52"/>
      <c r="N66" s="52"/>
    </row>
    <row r="67" spans="3:14" ht="64.5" customHeight="1">
      <c r="C67" s="51">
        <v>10</v>
      </c>
      <c r="D67" s="66" t="s">
        <v>94</v>
      </c>
      <c r="E67" s="66"/>
      <c r="F67" s="66"/>
      <c r="G67" s="66"/>
      <c r="H67" s="66"/>
      <c r="I67" s="66"/>
      <c r="J67" s="66"/>
      <c r="K67" s="52"/>
      <c r="L67" s="52"/>
      <c r="M67" s="52"/>
      <c r="N67" s="52"/>
    </row>
    <row r="68" spans="3:14" s="42" customFormat="1" ht="57.75" customHeight="1">
      <c r="C68" s="51">
        <v>11</v>
      </c>
      <c r="D68" s="66" t="s">
        <v>95</v>
      </c>
      <c r="E68" s="66"/>
      <c r="F68" s="66"/>
      <c r="G68" s="66"/>
      <c r="H68" s="66"/>
      <c r="I68" s="66"/>
      <c r="J68" s="66"/>
      <c r="K68" s="52"/>
      <c r="L68" s="52"/>
      <c r="M68" s="52"/>
      <c r="N68" s="52"/>
    </row>
    <row r="69" spans="3:14" ht="25.5" customHeight="1">
      <c r="C69" s="51">
        <v>12</v>
      </c>
      <c r="D69" s="66" t="s">
        <v>96</v>
      </c>
      <c r="E69" s="66"/>
      <c r="F69" s="66"/>
      <c r="G69" s="66"/>
      <c r="H69" s="66"/>
      <c r="I69" s="66"/>
      <c r="J69" s="66"/>
      <c r="K69" s="52"/>
      <c r="L69" s="52"/>
      <c r="M69" s="52"/>
      <c r="N69" s="52"/>
    </row>
    <row r="70" spans="3:14" ht="27" customHeight="1">
      <c r="C70" s="51">
        <v>13</v>
      </c>
      <c r="D70" s="66" t="s">
        <v>97</v>
      </c>
      <c r="E70" s="66"/>
      <c r="F70" s="66"/>
      <c r="G70" s="66"/>
      <c r="H70" s="66"/>
      <c r="I70" s="66"/>
      <c r="J70" s="66"/>
      <c r="K70" s="52"/>
      <c r="L70" s="52"/>
      <c r="M70" s="52"/>
      <c r="N70" s="52"/>
    </row>
    <row r="71" spans="3:14" ht="24.75" customHeight="1">
      <c r="C71" s="51">
        <v>14</v>
      </c>
      <c r="D71" s="66" t="s">
        <v>98</v>
      </c>
      <c r="E71" s="66"/>
      <c r="F71" s="66"/>
      <c r="G71" s="66"/>
      <c r="H71" s="66"/>
      <c r="I71" s="66"/>
      <c r="J71" s="66"/>
      <c r="K71" s="52"/>
      <c r="L71" s="52"/>
      <c r="M71" s="52"/>
      <c r="N71" s="52"/>
    </row>
    <row r="72" spans="3:14" ht="18" customHeight="1">
      <c r="C72" s="51">
        <v>15</v>
      </c>
      <c r="D72" s="66" t="s">
        <v>99</v>
      </c>
      <c r="E72" s="66"/>
      <c r="F72" s="66"/>
      <c r="G72" s="66"/>
      <c r="H72" s="66"/>
      <c r="I72" s="66"/>
      <c r="J72" s="66"/>
      <c r="K72" s="52"/>
      <c r="L72" s="52"/>
      <c r="M72" s="52"/>
      <c r="N72" s="52"/>
    </row>
    <row r="74" ht="12">
      <c r="C74" s="65" t="s">
        <v>155</v>
      </c>
    </row>
    <row r="75" ht="12">
      <c r="C75" s="65" t="s">
        <v>156</v>
      </c>
    </row>
  </sheetData>
  <sheetProtection/>
  <autoFilter ref="C4:N72"/>
  <mergeCells count="22">
    <mergeCell ref="C23:C26"/>
    <mergeCell ref="C27:C33"/>
    <mergeCell ref="C5:C22"/>
    <mergeCell ref="D64:J64"/>
    <mergeCell ref="D63:J63"/>
    <mergeCell ref="C34:C51"/>
    <mergeCell ref="C2:N2"/>
    <mergeCell ref="C3:N3"/>
    <mergeCell ref="D65:J65"/>
    <mergeCell ref="D66:J66"/>
    <mergeCell ref="C57:J57"/>
    <mergeCell ref="D58:J58"/>
    <mergeCell ref="D59:J59"/>
    <mergeCell ref="D60:J60"/>
    <mergeCell ref="D61:J61"/>
    <mergeCell ref="D62:J62"/>
    <mergeCell ref="D67:J67"/>
    <mergeCell ref="D68:J68"/>
    <mergeCell ref="D69:J69"/>
    <mergeCell ref="D70:J70"/>
    <mergeCell ref="D71:J71"/>
    <mergeCell ref="D72:J72"/>
  </mergeCells>
  <printOptions horizontalCentered="1"/>
  <pageMargins left="0.31496062992125984" right="0" top="0.4724409448818898" bottom="0.3937007874015748" header="0.31496062992125984" footer="0.31496062992125984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1">
      <selection activeCell="Q8" sqref="Q8"/>
    </sheetView>
  </sheetViews>
  <sheetFormatPr defaultColWidth="11.421875" defaultRowHeight="15"/>
  <cols>
    <col min="1" max="1" width="1.8515625" style="0" customWidth="1"/>
    <col min="2" max="2" width="1.28515625" style="0" customWidth="1"/>
    <col min="3" max="3" width="13.421875" style="0" customWidth="1"/>
    <col min="4" max="4" width="14.00390625" style="0" customWidth="1"/>
    <col min="5" max="5" width="13.8515625" style="0" customWidth="1"/>
    <col min="6" max="6" width="22.7109375" style="0" customWidth="1"/>
    <col min="10" max="14" width="9.57421875" style="0" customWidth="1"/>
  </cols>
  <sheetData>
    <row r="1" spans="1:14" ht="15">
      <c r="A1" s="4"/>
      <c r="B1" s="4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65.25" customHeight="1">
      <c r="A2" s="4"/>
      <c r="B2" s="4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8.5">
      <c r="A3" s="4"/>
      <c r="B3" s="4"/>
      <c r="C3" s="67" t="s">
        <v>80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8.5">
      <c r="A4" s="4"/>
      <c r="B4" s="4"/>
      <c r="C4" s="68" t="s">
        <v>125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36">
      <c r="A5" s="4"/>
      <c r="B5" s="4"/>
      <c r="C5" s="1" t="s">
        <v>0</v>
      </c>
      <c r="D5" s="1" t="s">
        <v>100</v>
      </c>
      <c r="E5" s="1" t="s">
        <v>10</v>
      </c>
      <c r="F5" s="2" t="s">
        <v>11</v>
      </c>
      <c r="G5" s="3" t="s">
        <v>21</v>
      </c>
      <c r="H5" s="1" t="s">
        <v>2</v>
      </c>
      <c r="I5" s="1" t="s">
        <v>19</v>
      </c>
      <c r="J5" s="1" t="s">
        <v>124</v>
      </c>
      <c r="K5" s="1" t="s">
        <v>122</v>
      </c>
      <c r="L5" s="1" t="s">
        <v>123</v>
      </c>
      <c r="M5" s="1" t="s">
        <v>129</v>
      </c>
      <c r="N5" s="1" t="s">
        <v>146</v>
      </c>
    </row>
    <row r="6" spans="1:15" ht="24">
      <c r="A6" s="4"/>
      <c r="B6" s="4"/>
      <c r="C6" s="74" t="s">
        <v>8</v>
      </c>
      <c r="D6" s="11">
        <v>8</v>
      </c>
      <c r="E6" s="11" t="s">
        <v>107</v>
      </c>
      <c r="F6" s="31" t="s">
        <v>55</v>
      </c>
      <c r="G6" s="9">
        <v>1</v>
      </c>
      <c r="H6" s="11" t="s">
        <v>32</v>
      </c>
      <c r="I6" s="11" t="s">
        <v>20</v>
      </c>
      <c r="J6" s="37">
        <v>0.97</v>
      </c>
      <c r="K6" s="37">
        <v>0.95</v>
      </c>
      <c r="L6" s="37">
        <v>0.982</v>
      </c>
      <c r="M6" s="37">
        <v>0.958</v>
      </c>
      <c r="N6" s="37">
        <f>AVERAGE(J6:M6)</f>
        <v>0.9650000000000001</v>
      </c>
      <c r="O6" s="55"/>
    </row>
    <row r="7" spans="1:15" ht="24">
      <c r="A7" s="4"/>
      <c r="B7" s="4"/>
      <c r="C7" s="74"/>
      <c r="D7" s="11">
        <v>8</v>
      </c>
      <c r="E7" s="11" t="s">
        <v>107</v>
      </c>
      <c r="F7" s="31" t="s">
        <v>118</v>
      </c>
      <c r="G7" s="9">
        <v>1</v>
      </c>
      <c r="H7" s="11" t="s">
        <v>32</v>
      </c>
      <c r="I7" s="11" t="s">
        <v>20</v>
      </c>
      <c r="J7" s="37">
        <v>0.975</v>
      </c>
      <c r="K7" s="37">
        <v>0.95</v>
      </c>
      <c r="L7" s="37">
        <v>0.975</v>
      </c>
      <c r="M7" s="37">
        <v>0.961</v>
      </c>
      <c r="N7" s="37">
        <f aca="true" t="shared" si="0" ref="N7:N21">AVERAGE(J7:M7)</f>
        <v>0.9652499999999999</v>
      </c>
      <c r="O7" s="55"/>
    </row>
    <row r="8" spans="1:15" ht="24">
      <c r="A8" s="4"/>
      <c r="B8" s="4"/>
      <c r="C8" s="74"/>
      <c r="D8" s="11">
        <v>8</v>
      </c>
      <c r="E8" s="11" t="s">
        <v>107</v>
      </c>
      <c r="F8" s="31" t="s">
        <v>53</v>
      </c>
      <c r="G8" s="9">
        <v>1</v>
      </c>
      <c r="H8" s="11" t="s">
        <v>32</v>
      </c>
      <c r="I8" s="11" t="s">
        <v>20</v>
      </c>
      <c r="J8" s="37">
        <v>0.98</v>
      </c>
      <c r="K8" s="37">
        <v>0.97</v>
      </c>
      <c r="L8" s="24">
        <v>1</v>
      </c>
      <c r="M8" s="37">
        <v>0.9962</v>
      </c>
      <c r="N8" s="37">
        <f t="shared" si="0"/>
        <v>0.98655</v>
      </c>
      <c r="O8" s="55"/>
    </row>
    <row r="9" spans="1:15" ht="24">
      <c r="A9" s="4"/>
      <c r="B9" s="4"/>
      <c r="C9" s="74"/>
      <c r="D9" s="11">
        <v>8</v>
      </c>
      <c r="E9" s="11" t="s">
        <v>107</v>
      </c>
      <c r="F9" s="31" t="s">
        <v>54</v>
      </c>
      <c r="G9" s="9">
        <v>1</v>
      </c>
      <c r="H9" s="11" t="s">
        <v>32</v>
      </c>
      <c r="I9" s="11" t="s">
        <v>20</v>
      </c>
      <c r="J9" s="40">
        <v>0.875</v>
      </c>
      <c r="K9" s="37">
        <v>0.97</v>
      </c>
      <c r="L9" s="37">
        <v>0.9105</v>
      </c>
      <c r="M9" s="37">
        <v>0.9029</v>
      </c>
      <c r="N9" s="37">
        <f t="shared" si="0"/>
        <v>0.9146000000000001</v>
      </c>
      <c r="O9" s="55"/>
    </row>
    <row r="10" spans="1:15" ht="24">
      <c r="A10" s="4"/>
      <c r="B10" s="4"/>
      <c r="C10" s="74"/>
      <c r="D10" s="33">
        <v>9</v>
      </c>
      <c r="E10" s="33" t="s">
        <v>108</v>
      </c>
      <c r="F10" s="33" t="s">
        <v>56</v>
      </c>
      <c r="G10" s="23">
        <v>1</v>
      </c>
      <c r="H10" s="33" t="s">
        <v>32</v>
      </c>
      <c r="I10" s="33" t="s">
        <v>20</v>
      </c>
      <c r="J10" s="24">
        <v>1</v>
      </c>
      <c r="K10" s="24">
        <v>1</v>
      </c>
      <c r="L10" s="24">
        <v>1</v>
      </c>
      <c r="M10" s="24">
        <v>1</v>
      </c>
      <c r="N10" s="24">
        <f>AVERAGE(J10:M10)</f>
        <v>1</v>
      </c>
      <c r="O10" s="55"/>
    </row>
    <row r="11" spans="1:15" ht="24">
      <c r="A11" s="4"/>
      <c r="B11" s="4"/>
      <c r="C11" s="74"/>
      <c r="D11" s="33">
        <v>9</v>
      </c>
      <c r="E11" s="33" t="s">
        <v>108</v>
      </c>
      <c r="F11" s="33" t="s">
        <v>57</v>
      </c>
      <c r="G11" s="23">
        <v>1</v>
      </c>
      <c r="H11" s="33" t="s">
        <v>32</v>
      </c>
      <c r="I11" s="33" t="s">
        <v>20</v>
      </c>
      <c r="J11" s="24">
        <v>1</v>
      </c>
      <c r="K11" s="24">
        <v>1</v>
      </c>
      <c r="L11" s="24">
        <v>1</v>
      </c>
      <c r="M11" s="24">
        <v>1</v>
      </c>
      <c r="N11" s="24">
        <f aca="true" t="shared" si="1" ref="N11:N16">AVERAGE(J11:M11)</f>
        <v>1</v>
      </c>
      <c r="O11" s="55"/>
    </row>
    <row r="12" spans="1:15" ht="24">
      <c r="A12" s="4"/>
      <c r="B12" s="4"/>
      <c r="C12" s="74"/>
      <c r="D12" s="11">
        <v>10</v>
      </c>
      <c r="E12" s="11" t="s">
        <v>101</v>
      </c>
      <c r="F12" s="30" t="s">
        <v>36</v>
      </c>
      <c r="G12" s="9">
        <v>-0.02</v>
      </c>
      <c r="H12" s="11" t="s">
        <v>32</v>
      </c>
      <c r="I12" s="11" t="s">
        <v>20</v>
      </c>
      <c r="J12" s="24">
        <v>1</v>
      </c>
      <c r="K12" s="24">
        <v>1</v>
      </c>
      <c r="L12" s="24">
        <v>1</v>
      </c>
      <c r="M12" s="24">
        <v>1</v>
      </c>
      <c r="N12" s="24">
        <f t="shared" si="1"/>
        <v>1</v>
      </c>
      <c r="O12" s="55"/>
    </row>
    <row r="13" spans="1:15" ht="24">
      <c r="A13" s="4"/>
      <c r="B13" s="4"/>
      <c r="C13" s="74"/>
      <c r="D13" s="11">
        <v>10</v>
      </c>
      <c r="E13" s="11" t="s">
        <v>101</v>
      </c>
      <c r="F13" s="30" t="s">
        <v>37</v>
      </c>
      <c r="G13" s="9">
        <v>-0.03</v>
      </c>
      <c r="H13" s="11" t="s">
        <v>32</v>
      </c>
      <c r="I13" s="11" t="s">
        <v>39</v>
      </c>
      <c r="J13" s="24">
        <v>1</v>
      </c>
      <c r="K13" s="24">
        <v>1</v>
      </c>
      <c r="L13" s="24">
        <v>1</v>
      </c>
      <c r="M13" s="24">
        <v>1</v>
      </c>
      <c r="N13" s="24">
        <f t="shared" si="1"/>
        <v>1</v>
      </c>
      <c r="O13" s="55"/>
    </row>
    <row r="14" spans="1:15" ht="24">
      <c r="A14" s="4"/>
      <c r="B14" s="4"/>
      <c r="C14" s="74"/>
      <c r="D14" s="11">
        <v>10</v>
      </c>
      <c r="E14" s="11" t="s">
        <v>101</v>
      </c>
      <c r="F14" s="30" t="s">
        <v>38</v>
      </c>
      <c r="G14" s="9">
        <v>-0.03</v>
      </c>
      <c r="H14" s="11" t="s">
        <v>32</v>
      </c>
      <c r="I14" s="11" t="s">
        <v>18</v>
      </c>
      <c r="J14" s="24">
        <v>1</v>
      </c>
      <c r="K14" s="24">
        <v>1</v>
      </c>
      <c r="L14" s="24">
        <v>1</v>
      </c>
      <c r="M14" s="24">
        <v>1</v>
      </c>
      <c r="N14" s="24">
        <f t="shared" si="1"/>
        <v>1</v>
      </c>
      <c r="O14" s="55"/>
    </row>
    <row r="15" spans="1:15" ht="24">
      <c r="A15" s="4"/>
      <c r="B15" s="4"/>
      <c r="C15" s="74"/>
      <c r="D15" s="11">
        <v>10</v>
      </c>
      <c r="E15" s="11" t="s">
        <v>101</v>
      </c>
      <c r="F15" s="30" t="s">
        <v>40</v>
      </c>
      <c r="G15" s="9">
        <v>0.1</v>
      </c>
      <c r="H15" s="11" t="s">
        <v>32</v>
      </c>
      <c r="I15" s="11" t="s">
        <v>20</v>
      </c>
      <c r="J15" s="24">
        <v>1</v>
      </c>
      <c r="K15" s="24">
        <v>1</v>
      </c>
      <c r="L15" s="24">
        <v>1</v>
      </c>
      <c r="M15" s="24">
        <v>1</v>
      </c>
      <c r="N15" s="24">
        <f t="shared" si="1"/>
        <v>1</v>
      </c>
      <c r="O15" s="55"/>
    </row>
    <row r="16" spans="1:15" ht="24">
      <c r="A16" s="4"/>
      <c r="B16" s="4"/>
      <c r="C16" s="74"/>
      <c r="D16" s="33">
        <v>11</v>
      </c>
      <c r="E16" s="33" t="s">
        <v>102</v>
      </c>
      <c r="F16" s="44" t="s">
        <v>45</v>
      </c>
      <c r="G16" s="23">
        <v>1</v>
      </c>
      <c r="H16" s="33" t="s">
        <v>31</v>
      </c>
      <c r="I16" s="33" t="s">
        <v>20</v>
      </c>
      <c r="J16" s="24">
        <v>1</v>
      </c>
      <c r="K16" s="24">
        <v>1</v>
      </c>
      <c r="L16" s="24">
        <v>1</v>
      </c>
      <c r="M16" s="24">
        <v>1</v>
      </c>
      <c r="N16" s="24">
        <f t="shared" si="1"/>
        <v>1</v>
      </c>
      <c r="O16" s="55"/>
    </row>
    <row r="17" spans="1:15" ht="36.75">
      <c r="A17" s="4"/>
      <c r="B17" s="4"/>
      <c r="C17" s="74"/>
      <c r="D17" s="33">
        <v>11</v>
      </c>
      <c r="E17" s="33" t="s">
        <v>102</v>
      </c>
      <c r="F17" s="45" t="s">
        <v>42</v>
      </c>
      <c r="G17" s="23">
        <v>1</v>
      </c>
      <c r="H17" s="33" t="s">
        <v>31</v>
      </c>
      <c r="I17" s="33" t="s">
        <v>20</v>
      </c>
      <c r="J17" s="37">
        <v>0.9964</v>
      </c>
      <c r="K17" s="37">
        <v>0.9893</v>
      </c>
      <c r="L17" s="24">
        <v>1</v>
      </c>
      <c r="M17" s="24">
        <v>1</v>
      </c>
      <c r="N17" s="37">
        <f t="shared" si="0"/>
        <v>0.996425</v>
      </c>
      <c r="O17" s="55"/>
    </row>
    <row r="18" spans="1:15" ht="36.75">
      <c r="A18" s="4"/>
      <c r="B18" s="4"/>
      <c r="C18" s="74"/>
      <c r="D18" s="33">
        <v>11</v>
      </c>
      <c r="E18" s="33" t="s">
        <v>102</v>
      </c>
      <c r="F18" s="46" t="s">
        <v>44</v>
      </c>
      <c r="G18" s="23">
        <v>1</v>
      </c>
      <c r="H18" s="33" t="s">
        <v>31</v>
      </c>
      <c r="I18" s="33" t="s">
        <v>20</v>
      </c>
      <c r="J18" s="37">
        <v>0.9964</v>
      </c>
      <c r="K18" s="37">
        <v>0.9893</v>
      </c>
      <c r="L18" s="24">
        <v>1</v>
      </c>
      <c r="M18" s="24">
        <v>1</v>
      </c>
      <c r="N18" s="37">
        <f t="shared" si="0"/>
        <v>0.996425</v>
      </c>
      <c r="O18" s="55"/>
    </row>
    <row r="19" spans="1:15" ht="24">
      <c r="A19" s="4"/>
      <c r="B19" s="4"/>
      <c r="C19" s="74"/>
      <c r="D19" s="33">
        <v>11</v>
      </c>
      <c r="E19" s="33" t="s">
        <v>102</v>
      </c>
      <c r="F19" s="33" t="s">
        <v>41</v>
      </c>
      <c r="G19" s="23">
        <v>1</v>
      </c>
      <c r="H19" s="33" t="s">
        <v>31</v>
      </c>
      <c r="I19" s="33" t="s">
        <v>20</v>
      </c>
      <c r="J19" s="24">
        <v>1</v>
      </c>
      <c r="K19" s="24">
        <v>1</v>
      </c>
      <c r="L19" s="24">
        <v>0.9811</v>
      </c>
      <c r="M19" s="24">
        <v>1</v>
      </c>
      <c r="N19" s="37">
        <f t="shared" si="0"/>
        <v>0.995275</v>
      </c>
      <c r="O19" s="55"/>
    </row>
    <row r="20" spans="1:15" ht="36">
      <c r="A20" s="4"/>
      <c r="B20" s="4"/>
      <c r="C20" s="75"/>
      <c r="D20" s="33">
        <v>11</v>
      </c>
      <c r="E20" s="33" t="s">
        <v>102</v>
      </c>
      <c r="F20" s="33" t="s">
        <v>43</v>
      </c>
      <c r="G20" s="23">
        <v>1</v>
      </c>
      <c r="H20" s="33" t="s">
        <v>31</v>
      </c>
      <c r="I20" s="33" t="s">
        <v>20</v>
      </c>
      <c r="J20" s="24">
        <v>1</v>
      </c>
      <c r="K20" s="24">
        <v>1</v>
      </c>
      <c r="L20" s="24">
        <v>1</v>
      </c>
      <c r="M20" s="24">
        <v>1</v>
      </c>
      <c r="N20" s="24">
        <f>AVERAGE(J20:M20)</f>
        <v>1</v>
      </c>
      <c r="O20" s="55"/>
    </row>
    <row r="21" spans="1:15" ht="69.75" customHeight="1">
      <c r="A21" s="4"/>
      <c r="B21" s="4"/>
      <c r="C21" s="53" t="s">
        <v>111</v>
      </c>
      <c r="D21" s="47">
        <v>12</v>
      </c>
      <c r="E21" s="48" t="s">
        <v>103</v>
      </c>
      <c r="F21" s="50" t="s">
        <v>113</v>
      </c>
      <c r="G21" s="9">
        <v>1</v>
      </c>
      <c r="H21" s="50" t="s">
        <v>112</v>
      </c>
      <c r="I21" s="11" t="s">
        <v>20</v>
      </c>
      <c r="J21" s="37">
        <v>0.942</v>
      </c>
      <c r="K21" s="37">
        <v>0.942</v>
      </c>
      <c r="L21" s="24">
        <v>1</v>
      </c>
      <c r="M21" s="37">
        <v>0.9721</v>
      </c>
      <c r="N21" s="37">
        <f t="shared" si="0"/>
        <v>0.9640249999999999</v>
      </c>
      <c r="O21" s="55"/>
    </row>
    <row r="22" spans="1:14" ht="15">
      <c r="A22" s="4"/>
      <c r="B22" s="4"/>
      <c r="C22" s="12"/>
      <c r="D22" s="4"/>
      <c r="E22" s="4"/>
      <c r="F22" s="13"/>
      <c r="G22" s="14"/>
      <c r="H22" s="15" t="s">
        <v>9</v>
      </c>
      <c r="I22" s="4"/>
      <c r="J22" s="4"/>
      <c r="K22" s="4"/>
      <c r="L22" s="4"/>
      <c r="M22" s="4"/>
      <c r="N22" s="4"/>
    </row>
    <row r="23" spans="1:14" ht="18" customHeight="1">
      <c r="A23" s="4"/>
      <c r="B23" s="4"/>
      <c r="C23" s="5">
        <v>0</v>
      </c>
      <c r="D23" s="17" t="s">
        <v>27</v>
      </c>
      <c r="E23" s="18" t="s">
        <v>29</v>
      </c>
      <c r="F23" s="13"/>
      <c r="G23" s="14"/>
      <c r="H23" s="54"/>
      <c r="I23" s="80"/>
      <c r="J23" s="80"/>
      <c r="K23" s="80"/>
      <c r="L23" s="80"/>
      <c r="M23" s="80"/>
      <c r="N23" s="80"/>
    </row>
    <row r="24" spans="1:14" ht="15">
      <c r="A24" s="4"/>
      <c r="B24" s="4"/>
      <c r="C24" s="19" t="s">
        <v>84</v>
      </c>
      <c r="D24" s="17" t="s">
        <v>49</v>
      </c>
      <c r="E24" s="20" t="s">
        <v>28</v>
      </c>
      <c r="F24" s="13"/>
      <c r="G24" s="14"/>
      <c r="H24" s="4"/>
      <c r="I24" s="4"/>
      <c r="J24" s="4"/>
      <c r="K24" s="4"/>
      <c r="L24" s="4"/>
      <c r="M24" s="4"/>
      <c r="N24" s="4"/>
    </row>
    <row r="25" spans="1:14" ht="15">
      <c r="A25" s="4"/>
      <c r="B25" s="4"/>
      <c r="C25" s="19" t="s">
        <v>52</v>
      </c>
      <c r="D25" s="17" t="s">
        <v>50</v>
      </c>
      <c r="E25" s="38" t="s">
        <v>30</v>
      </c>
      <c r="F25" s="13"/>
      <c r="G25" s="14"/>
      <c r="H25" s="4"/>
      <c r="I25" s="4"/>
      <c r="J25" s="4"/>
      <c r="K25" s="4"/>
      <c r="L25" s="4"/>
      <c r="M25" s="4"/>
      <c r="N25" s="4"/>
    </row>
    <row r="26" spans="1:14" ht="15">
      <c r="A26" s="4"/>
      <c r="B26" s="4"/>
      <c r="C26" s="19" t="s">
        <v>51</v>
      </c>
      <c r="D26" s="17"/>
      <c r="E26" s="21" t="s">
        <v>5</v>
      </c>
      <c r="F26" s="13"/>
      <c r="G26" s="14"/>
      <c r="H26" s="4"/>
      <c r="I26" s="4"/>
      <c r="J26" s="4"/>
      <c r="K26" s="4"/>
      <c r="L26" s="4"/>
      <c r="M26" s="4"/>
      <c r="N26" s="4"/>
    </row>
    <row r="27" spans="1:14" ht="15">
      <c r="A27" s="4"/>
      <c r="B27" s="4"/>
      <c r="C27" s="12"/>
      <c r="D27" s="4"/>
      <c r="E27" s="4"/>
      <c r="F27" s="13"/>
      <c r="G27" s="14"/>
      <c r="H27" s="4"/>
      <c r="I27" s="4"/>
      <c r="J27" s="4"/>
      <c r="K27" s="4"/>
      <c r="L27" s="4"/>
      <c r="M27" s="4"/>
      <c r="N27" s="4"/>
    </row>
    <row r="28" spans="1:14" ht="59.25" customHeight="1">
      <c r="A28" s="4"/>
      <c r="B28" s="4"/>
      <c r="C28" s="51">
        <v>8</v>
      </c>
      <c r="D28" s="66" t="s">
        <v>92</v>
      </c>
      <c r="E28" s="66"/>
      <c r="F28" s="66"/>
      <c r="G28" s="66"/>
      <c r="H28" s="66"/>
      <c r="I28" s="66"/>
      <c r="J28" s="52"/>
      <c r="K28" s="52"/>
      <c r="L28" s="52"/>
      <c r="M28" s="52"/>
      <c r="N28" s="52"/>
    </row>
    <row r="29" spans="1:14" ht="49.5" customHeight="1">
      <c r="A29" s="4"/>
      <c r="B29" s="4"/>
      <c r="C29" s="51">
        <v>9</v>
      </c>
      <c r="D29" s="66" t="s">
        <v>93</v>
      </c>
      <c r="E29" s="66"/>
      <c r="F29" s="66"/>
      <c r="G29" s="66"/>
      <c r="H29" s="66"/>
      <c r="I29" s="66"/>
      <c r="J29" s="52"/>
      <c r="K29" s="52"/>
      <c r="L29" s="52"/>
      <c r="M29" s="52"/>
      <c r="N29" s="52"/>
    </row>
    <row r="30" spans="1:14" ht="48" customHeight="1">
      <c r="A30" s="4"/>
      <c r="B30" s="4"/>
      <c r="C30" s="51">
        <v>10</v>
      </c>
      <c r="D30" s="66" t="s">
        <v>94</v>
      </c>
      <c r="E30" s="66"/>
      <c r="F30" s="66"/>
      <c r="G30" s="66"/>
      <c r="H30" s="66"/>
      <c r="I30" s="66"/>
      <c r="J30" s="52"/>
      <c r="K30" s="52"/>
      <c r="L30" s="52"/>
      <c r="M30" s="52"/>
      <c r="N30" s="52"/>
    </row>
    <row r="31" spans="1:14" ht="63.75" customHeight="1">
      <c r="A31" s="42"/>
      <c r="B31" s="42"/>
      <c r="C31" s="51">
        <v>11</v>
      </c>
      <c r="D31" s="66" t="s">
        <v>95</v>
      </c>
      <c r="E31" s="66"/>
      <c r="F31" s="66"/>
      <c r="G31" s="66"/>
      <c r="H31" s="66"/>
      <c r="I31" s="66"/>
      <c r="J31" s="52"/>
      <c r="K31" s="52"/>
      <c r="L31" s="52"/>
      <c r="M31" s="52"/>
      <c r="N31" s="52"/>
    </row>
    <row r="32" spans="1:14" ht="20.25" customHeight="1">
      <c r="A32" s="4"/>
      <c r="B32" s="4"/>
      <c r="C32" s="51">
        <v>12</v>
      </c>
      <c r="D32" s="66" t="s">
        <v>96</v>
      </c>
      <c r="E32" s="66"/>
      <c r="F32" s="66"/>
      <c r="G32" s="66"/>
      <c r="H32" s="66"/>
      <c r="I32" s="66"/>
      <c r="J32" s="52"/>
      <c r="K32" s="52"/>
      <c r="L32" s="52"/>
      <c r="M32" s="52"/>
      <c r="N32" s="52"/>
    </row>
  </sheetData>
  <sheetProtection/>
  <mergeCells count="10">
    <mergeCell ref="C1:N2"/>
    <mergeCell ref="C3:N3"/>
    <mergeCell ref="C4:N4"/>
    <mergeCell ref="D32:I32"/>
    <mergeCell ref="D28:I28"/>
    <mergeCell ref="D29:I29"/>
    <mergeCell ref="D30:I30"/>
    <mergeCell ref="D31:I31"/>
    <mergeCell ref="C6:C20"/>
    <mergeCell ref="I23:N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jtibaduiza</dc:creator>
  <cp:keywords/>
  <dc:description/>
  <cp:lastModifiedBy>Carlos Alberto Arias Arias</cp:lastModifiedBy>
  <cp:lastPrinted>2016-02-26T16:42:24Z</cp:lastPrinted>
  <dcterms:created xsi:type="dcterms:W3CDTF">2010-07-23T11:06:21Z</dcterms:created>
  <dcterms:modified xsi:type="dcterms:W3CDTF">2019-01-31T20:41:01Z</dcterms:modified>
  <cp:category/>
  <cp:version/>
  <cp:contentType/>
  <cp:contentStatus/>
</cp:coreProperties>
</file>