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G:\Mi unidad\Documentos\2021\ECIC2020\Cobertura\"/>
    </mc:Choice>
  </mc:AlternateContent>
  <xr:revisionPtr revIDLastSave="0" documentId="13_ncr:1_{FA49188B-E91B-4565-B255-654E8D9DF543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se" sheetId="3" state="hidden" r:id="rId1"/>
    <sheet name="Omisas por Marco" sheetId="2" r:id="rId2"/>
    <sheet name="Listado_Omisas2020" sheetId="4" r:id="rId3"/>
  </sheets>
  <definedNames>
    <definedName name="_xlnm._FilterDatabase" localSheetId="0" hidden="1">Base!$A$11:$H$138</definedName>
    <definedName name="_xlnm._FilterDatabase" localSheetId="1" hidden="1">'Omisas por Marco'!$C$5:$E$160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5" i="4" l="1"/>
  <c r="G114" i="4"/>
  <c r="G113" i="4"/>
  <c r="G112" i="4"/>
  <c r="G109" i="4"/>
  <c r="G110" i="4"/>
  <c r="G111" i="4"/>
  <c r="G108" i="4"/>
  <c r="G129" i="4"/>
  <c r="G127" i="4"/>
  <c r="G128" i="4"/>
  <c r="G107" i="4"/>
  <c r="G104" i="4"/>
  <c r="G106" i="4"/>
  <c r="G105" i="4"/>
  <c r="G103" i="4"/>
  <c r="G102" i="4"/>
  <c r="G99" i="4"/>
  <c r="G100" i="4"/>
  <c r="G101" i="4"/>
  <c r="G71" i="4"/>
  <c r="G70" i="4"/>
  <c r="G69" i="4"/>
  <c r="G68" i="4"/>
  <c r="G64" i="4"/>
  <c r="G62" i="4"/>
  <c r="G63" i="4"/>
  <c r="G61" i="4"/>
  <c r="G59" i="4"/>
  <c r="G60" i="4"/>
  <c r="G58" i="4"/>
  <c r="G130" i="4"/>
  <c r="G98" i="4"/>
  <c r="G97" i="4"/>
  <c r="G56" i="4"/>
  <c r="G57" i="4"/>
  <c r="G55" i="4"/>
  <c r="G54" i="4"/>
  <c r="G27" i="4"/>
  <c r="G26" i="4"/>
  <c r="G25" i="4"/>
  <c r="G24" i="4"/>
  <c r="G22" i="4"/>
  <c r="G21" i="4"/>
  <c r="G23" i="4"/>
  <c r="G20" i="4"/>
  <c r="G18" i="4"/>
  <c r="G14" i="4"/>
  <c r="G12" i="4"/>
  <c r="G19" i="4"/>
  <c r="G17" i="4"/>
  <c r="G16" i="4"/>
  <c r="G13" i="4"/>
  <c r="G15" i="4"/>
  <c r="G10" i="4"/>
  <c r="G11" i="4"/>
  <c r="G9" i="4"/>
  <c r="G6" i="4"/>
  <c r="G5" i="4"/>
  <c r="G8" i="4"/>
  <c r="G7" i="4"/>
  <c r="G126" i="4"/>
  <c r="G125" i="4"/>
  <c r="G123" i="4"/>
  <c r="G124" i="4"/>
  <c r="G122" i="4"/>
  <c r="G94" i="4"/>
  <c r="G84" i="4"/>
  <c r="G83" i="4"/>
  <c r="G82" i="4"/>
  <c r="G81" i="4"/>
  <c r="G80" i="4"/>
  <c r="G51" i="4"/>
  <c r="G50" i="4"/>
  <c r="G46" i="4"/>
  <c r="G48" i="4"/>
  <c r="G45" i="4"/>
  <c r="G49" i="4"/>
  <c r="G47" i="4"/>
  <c r="G36" i="4"/>
  <c r="G121" i="4"/>
  <c r="G120" i="4"/>
  <c r="G119" i="4"/>
  <c r="G118" i="4"/>
  <c r="G116" i="4"/>
  <c r="G117" i="4"/>
  <c r="G96" i="4"/>
  <c r="G95" i="4"/>
  <c r="G93" i="4"/>
  <c r="G92" i="4"/>
  <c r="G91" i="4"/>
  <c r="G86" i="4"/>
  <c r="G90" i="4"/>
  <c r="G89" i="4"/>
  <c r="G87" i="4"/>
  <c r="G88" i="4"/>
  <c r="G79" i="4"/>
  <c r="G78" i="4"/>
  <c r="G77" i="4"/>
  <c r="G74" i="4"/>
  <c r="G73" i="4"/>
  <c r="G76" i="4"/>
  <c r="G75" i="4"/>
  <c r="G72" i="4"/>
  <c r="G66" i="4"/>
  <c r="G67" i="4"/>
  <c r="G65" i="4"/>
  <c r="G43" i="4"/>
  <c r="G42" i="4"/>
  <c r="G44" i="4"/>
  <c r="G41" i="4"/>
  <c r="G40" i="4"/>
  <c r="G39" i="4"/>
  <c r="G38" i="4"/>
  <c r="G37" i="4"/>
  <c r="G35" i="4"/>
  <c r="G31" i="4"/>
  <c r="G34" i="4"/>
  <c r="G32" i="4"/>
  <c r="G33" i="4"/>
  <c r="G30" i="4"/>
  <c r="G29" i="4"/>
  <c r="G28" i="4"/>
  <c r="G85" i="4"/>
  <c r="G53" i="4"/>
  <c r="G52" i="4"/>
  <c r="G4" i="4"/>
  <c r="B4" i="2"/>
  <c r="F115" i="4" l="1"/>
  <c r="F114" i="4"/>
  <c r="F113" i="4"/>
  <c r="F112" i="4"/>
  <c r="F109" i="4"/>
  <c r="F110" i="4"/>
  <c r="F111" i="4"/>
  <c r="F108" i="4"/>
  <c r="F129" i="4"/>
  <c r="F127" i="4"/>
  <c r="F128" i="4"/>
  <c r="F107" i="4"/>
  <c r="F104" i="4"/>
  <c r="F106" i="4"/>
  <c r="F105" i="4"/>
  <c r="F103" i="4"/>
  <c r="F102" i="4"/>
  <c r="F99" i="4"/>
  <c r="F100" i="4"/>
  <c r="F101" i="4"/>
  <c r="F71" i="4"/>
  <c r="F70" i="4"/>
  <c r="F69" i="4"/>
  <c r="F68" i="4"/>
  <c r="F64" i="4"/>
  <c r="F62" i="4"/>
  <c r="F63" i="4"/>
  <c r="F61" i="4"/>
  <c r="F59" i="4"/>
  <c r="F60" i="4"/>
  <c r="F58" i="4"/>
  <c r="F130" i="4"/>
  <c r="F98" i="4"/>
  <c r="F97" i="4"/>
  <c r="F56" i="4"/>
  <c r="F57" i="4"/>
  <c r="F55" i="4"/>
  <c r="F54" i="4"/>
  <c r="F27" i="4"/>
  <c r="F26" i="4"/>
  <c r="F25" i="4"/>
  <c r="F24" i="4"/>
  <c r="F22" i="4"/>
  <c r="F21" i="4"/>
  <c r="F23" i="4"/>
  <c r="F20" i="4"/>
  <c r="F18" i="4"/>
  <c r="F14" i="4"/>
  <c r="F12" i="4"/>
  <c r="F19" i="4"/>
  <c r="F17" i="4"/>
  <c r="F16" i="4"/>
  <c r="F13" i="4"/>
  <c r="F15" i="4"/>
  <c r="F10" i="4"/>
  <c r="F11" i="4"/>
  <c r="F9" i="4"/>
  <c r="F6" i="4"/>
  <c r="F5" i="4"/>
  <c r="F8" i="4"/>
  <c r="F7" i="4"/>
  <c r="F126" i="4"/>
  <c r="F125" i="4"/>
  <c r="F123" i="4"/>
  <c r="F124" i="4"/>
  <c r="F122" i="4"/>
  <c r="F94" i="4"/>
  <c r="F84" i="4"/>
  <c r="F83" i="4"/>
  <c r="F82" i="4"/>
  <c r="F81" i="4"/>
  <c r="F80" i="4"/>
  <c r="F51" i="4"/>
  <c r="F50" i="4"/>
  <c r="F46" i="4"/>
  <c r="F48" i="4"/>
  <c r="F45" i="4"/>
  <c r="F49" i="4"/>
  <c r="F47" i="4"/>
  <c r="F36" i="4"/>
  <c r="F121" i="4"/>
  <c r="F120" i="4"/>
  <c r="F119" i="4"/>
  <c r="F118" i="4"/>
  <c r="F116" i="4"/>
  <c r="F117" i="4"/>
  <c r="F96" i="4"/>
  <c r="F95" i="4"/>
  <c r="F93" i="4"/>
  <c r="F92" i="4"/>
  <c r="F91" i="4"/>
  <c r="F86" i="4"/>
  <c r="F90" i="4"/>
  <c r="F89" i="4"/>
  <c r="F87" i="4"/>
  <c r="F88" i="4"/>
  <c r="F79" i="4"/>
  <c r="F78" i="4"/>
  <c r="F77" i="4"/>
  <c r="F74" i="4"/>
  <c r="F73" i="4"/>
  <c r="F76" i="4"/>
  <c r="F75" i="4"/>
  <c r="F72" i="4"/>
  <c r="F66" i="4"/>
  <c r="F67" i="4"/>
  <c r="F65" i="4"/>
  <c r="F43" i="4"/>
  <c r="F42" i="4"/>
  <c r="F44" i="4"/>
  <c r="F41" i="4"/>
  <c r="F40" i="4"/>
  <c r="F39" i="4"/>
  <c r="F38" i="4"/>
  <c r="F37" i="4"/>
  <c r="F35" i="4"/>
  <c r="F31" i="4"/>
  <c r="F34" i="4"/>
  <c r="F32" i="4"/>
  <c r="F33" i="4"/>
  <c r="F30" i="4"/>
  <c r="F29" i="4"/>
  <c r="F28" i="4"/>
  <c r="F85" i="4"/>
  <c r="F53" i="4"/>
  <c r="F52" i="4"/>
  <c r="F4" i="4"/>
  <c r="E4" i="4"/>
  <c r="B3" i="2"/>
  <c r="D115" i="4" l="1"/>
  <c r="D114" i="4"/>
  <c r="D113" i="4"/>
  <c r="D112" i="4"/>
  <c r="D109" i="4"/>
  <c r="D110" i="4"/>
  <c r="D111" i="4"/>
  <c r="D108" i="4"/>
  <c r="D129" i="4"/>
  <c r="D127" i="4"/>
  <c r="D128" i="4"/>
  <c r="D107" i="4"/>
  <c r="D104" i="4"/>
  <c r="D106" i="4"/>
  <c r="D105" i="4"/>
  <c r="D103" i="4"/>
  <c r="D102" i="4"/>
  <c r="D99" i="4"/>
  <c r="D100" i="4"/>
  <c r="D101" i="4"/>
  <c r="D71" i="4"/>
  <c r="D70" i="4"/>
  <c r="D69" i="4"/>
  <c r="D68" i="4"/>
  <c r="D64" i="4"/>
  <c r="D62" i="4"/>
  <c r="D63" i="4"/>
  <c r="D61" i="4"/>
  <c r="D59" i="4"/>
  <c r="D60" i="4"/>
  <c r="D58" i="4"/>
  <c r="D130" i="4"/>
  <c r="D98" i="4"/>
  <c r="D97" i="4"/>
  <c r="D56" i="4"/>
  <c r="D57" i="4"/>
  <c r="D55" i="4"/>
  <c r="D54" i="4"/>
  <c r="D27" i="4"/>
  <c r="D26" i="4"/>
  <c r="D25" i="4"/>
  <c r="D24" i="4"/>
  <c r="D22" i="4"/>
  <c r="D21" i="4"/>
  <c r="D23" i="4"/>
  <c r="D20" i="4"/>
  <c r="D18" i="4"/>
  <c r="D14" i="4"/>
  <c r="D12" i="4"/>
  <c r="D19" i="4"/>
  <c r="D17" i="4"/>
  <c r="D16" i="4"/>
  <c r="D13" i="4"/>
  <c r="D15" i="4"/>
  <c r="D10" i="4"/>
  <c r="D11" i="4"/>
  <c r="D9" i="4"/>
  <c r="D6" i="4"/>
  <c r="D5" i="4"/>
  <c r="D8" i="4"/>
  <c r="D7" i="4"/>
  <c r="D126" i="4"/>
  <c r="D125" i="4"/>
  <c r="D123" i="4"/>
  <c r="D124" i="4"/>
  <c r="D122" i="4"/>
  <c r="D94" i="4"/>
  <c r="D84" i="4"/>
  <c r="D83" i="4"/>
  <c r="D82" i="4"/>
  <c r="D81" i="4"/>
  <c r="D80" i="4"/>
  <c r="D51" i="4"/>
  <c r="D50" i="4"/>
  <c r="D46" i="4"/>
  <c r="D48" i="4"/>
  <c r="D45" i="4"/>
  <c r="D49" i="4"/>
  <c r="D47" i="4"/>
  <c r="D36" i="4"/>
  <c r="D121" i="4"/>
  <c r="D120" i="4"/>
  <c r="D119" i="4"/>
  <c r="D118" i="4"/>
  <c r="D116" i="4"/>
  <c r="D117" i="4"/>
  <c r="D96" i="4"/>
  <c r="D95" i="4"/>
  <c r="D93" i="4"/>
  <c r="D92" i="4"/>
  <c r="D91" i="4"/>
  <c r="D86" i="4"/>
  <c r="D90" i="4"/>
  <c r="D89" i="4"/>
  <c r="D87" i="4"/>
  <c r="D88" i="4"/>
  <c r="D79" i="4"/>
  <c r="D78" i="4"/>
  <c r="D77" i="4"/>
  <c r="D74" i="4"/>
  <c r="D73" i="4"/>
  <c r="D76" i="4"/>
  <c r="D75" i="4"/>
  <c r="D72" i="4"/>
  <c r="D66" i="4"/>
  <c r="D67" i="4"/>
  <c r="D65" i="4"/>
  <c r="D43" i="4"/>
  <c r="D42" i="4"/>
  <c r="D44" i="4"/>
  <c r="D41" i="4"/>
  <c r="D40" i="4"/>
  <c r="D39" i="4"/>
  <c r="D38" i="4"/>
  <c r="D37" i="4"/>
  <c r="D35" i="4"/>
  <c r="D31" i="4"/>
  <c r="D34" i="4"/>
  <c r="D32" i="4"/>
  <c r="D33" i="4"/>
  <c r="D30" i="4"/>
  <c r="D29" i="4"/>
  <c r="D28" i="4"/>
  <c r="D85" i="4"/>
  <c r="D53" i="4"/>
  <c r="D52" i="4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D4" i="4"/>
  <c r="B109" i="2" l="1"/>
  <c r="B110" i="2" s="1"/>
  <c r="B111" i="2" s="1"/>
  <c r="D160" i="2"/>
  <c r="D145" i="2"/>
  <c r="D144" i="2"/>
  <c r="D147" i="2"/>
  <c r="D149" i="2"/>
  <c r="D157" i="2"/>
  <c r="D146" i="2"/>
  <c r="D148" i="2"/>
  <c r="D155" i="2"/>
  <c r="D153" i="2"/>
  <c r="D143" i="2"/>
  <c r="D152" i="2"/>
  <c r="D151" i="2"/>
  <c r="D156" i="2"/>
  <c r="D150" i="2"/>
  <c r="B144" i="2"/>
  <c r="D154" i="2"/>
  <c r="D137" i="2"/>
  <c r="D124" i="2"/>
  <c r="D136" i="2"/>
  <c r="D127" i="2"/>
  <c r="D130" i="2"/>
  <c r="D140" i="2"/>
  <c r="D139" i="2"/>
  <c r="D131" i="2"/>
  <c r="D126" i="2"/>
  <c r="D128" i="2"/>
  <c r="D135" i="2"/>
  <c r="D123" i="2"/>
  <c r="D132" i="2"/>
  <c r="D134" i="2"/>
  <c r="D125" i="2"/>
  <c r="D133" i="2"/>
  <c r="D138" i="2"/>
  <c r="D129" i="2"/>
  <c r="D120" i="2"/>
  <c r="D119" i="2"/>
  <c r="A119" i="2"/>
  <c r="A118" i="2"/>
  <c r="A117" i="2"/>
  <c r="A116" i="2"/>
  <c r="A115" i="2"/>
  <c r="D114" i="2"/>
  <c r="D108" i="2"/>
  <c r="D109" i="2"/>
  <c r="D110" i="2"/>
  <c r="D111" i="2"/>
  <c r="D90" i="2"/>
  <c r="D88" i="2"/>
  <c r="D96" i="2"/>
  <c r="D97" i="2"/>
  <c r="D105" i="2"/>
  <c r="D81" i="2"/>
  <c r="D76" i="2"/>
  <c r="D86" i="2"/>
  <c r="D103" i="2"/>
  <c r="D84" i="2"/>
  <c r="D67" i="2"/>
  <c r="D70" i="2"/>
  <c r="D79" i="2"/>
  <c r="D85" i="2"/>
  <c r="D73" i="2"/>
  <c r="D83" i="2"/>
  <c r="D82" i="2"/>
  <c r="D87" i="2"/>
  <c r="D101" i="2"/>
  <c r="D93" i="2"/>
  <c r="D102" i="2"/>
  <c r="D74" i="2"/>
  <c r="D91" i="2"/>
  <c r="D94" i="2"/>
  <c r="D68" i="2"/>
  <c r="D98" i="2"/>
  <c r="D99" i="2"/>
  <c r="D80" i="2"/>
  <c r="D71" i="2"/>
  <c r="D104" i="2"/>
  <c r="D77" i="2"/>
  <c r="D95" i="2"/>
  <c r="D100" i="2"/>
  <c r="D92" i="2"/>
  <c r="D75" i="2"/>
  <c r="D78" i="2"/>
  <c r="D69" i="2"/>
  <c r="D72" i="2"/>
  <c r="D89" i="2"/>
  <c r="D64" i="2"/>
  <c r="D56" i="2"/>
  <c r="D55" i="2"/>
  <c r="D53" i="2"/>
  <c r="D45" i="2"/>
  <c r="D50" i="2"/>
  <c r="D61" i="2"/>
  <c r="D59" i="2"/>
  <c r="D52" i="2"/>
  <c r="D47" i="2"/>
  <c r="D57" i="2"/>
  <c r="D48" i="2"/>
  <c r="D60" i="2"/>
  <c r="D49" i="2"/>
  <c r="D54" i="2"/>
  <c r="D51" i="2"/>
  <c r="D46" i="2"/>
  <c r="D58" i="2"/>
  <c r="B145" i="2" l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D38" i="2"/>
  <c r="D36" i="2"/>
  <c r="D37" i="2"/>
  <c r="D40" i="2"/>
  <c r="B37" i="2"/>
  <c r="B38" i="2" s="1"/>
  <c r="B39" i="2" s="1"/>
  <c r="B40" i="2" s="1"/>
  <c r="D39" i="2"/>
  <c r="D32" i="2"/>
  <c r="D33" i="2"/>
  <c r="D31" i="2"/>
  <c r="D30" i="2"/>
  <c r="B31" i="2"/>
  <c r="D26" i="2"/>
  <c r="D27" i="2"/>
  <c r="D25" i="2"/>
  <c r="D9" i="2"/>
  <c r="D10" i="2"/>
  <c r="D21" i="2"/>
  <c r="D22" i="2"/>
  <c r="D7" i="2"/>
  <c r="D8" i="2"/>
  <c r="D11" i="2"/>
  <c r="D15" i="2"/>
  <c r="D13" i="2"/>
  <c r="D18" i="2"/>
  <c r="D6" i="2"/>
  <c r="D20" i="2"/>
  <c r="D12" i="2"/>
  <c r="D16" i="2"/>
  <c r="D14" i="2"/>
  <c r="D17" i="2"/>
  <c r="D19" i="2"/>
  <c r="B62" i="2"/>
  <c r="B23" i="2"/>
  <c r="B65" i="2"/>
  <c r="B106" i="2"/>
  <c r="B141" i="2"/>
  <c r="B121" i="2"/>
  <c r="B112" i="2"/>
  <c r="B34" i="2"/>
  <c r="B158" i="2"/>
  <c r="B43" i="2"/>
  <c r="B42" i="2"/>
  <c r="B28" i="2"/>
  <c r="B117" i="2"/>
  <c r="B116" i="2"/>
  <c r="B7" i="2"/>
  <c r="E97" i="2" l="1"/>
  <c r="E11" i="4"/>
  <c r="E33" i="2"/>
  <c r="E46" i="4"/>
  <c r="E122" i="4"/>
  <c r="E58" i="2"/>
  <c r="E69" i="4"/>
  <c r="E55" i="2"/>
  <c r="E61" i="4"/>
  <c r="E45" i="2"/>
  <c r="E101" i="4"/>
  <c r="E50" i="2"/>
  <c r="E130" i="4"/>
  <c r="E128" i="4"/>
  <c r="E57" i="2"/>
  <c r="E68" i="4"/>
  <c r="E100" i="4"/>
  <c r="E48" i="2"/>
  <c r="E71" i="4"/>
  <c r="E127" i="4"/>
  <c r="E105" i="4"/>
  <c r="E51" i="2"/>
  <c r="E63" i="4"/>
  <c r="E46" i="2"/>
  <c r="E64" i="4"/>
  <c r="E105" i="2"/>
  <c r="E112" i="4"/>
  <c r="E81" i="2"/>
  <c r="E113" i="4"/>
  <c r="E76" i="2"/>
  <c r="E82" i="4"/>
  <c r="E94" i="4"/>
  <c r="E125" i="4"/>
  <c r="E103" i="2"/>
  <c r="E84" i="2"/>
  <c r="E8" i="4"/>
  <c r="E67" i="2"/>
  <c r="E13" i="4"/>
  <c r="E19" i="4"/>
  <c r="E85" i="2"/>
  <c r="E155" i="2"/>
  <c r="E153" i="2"/>
  <c r="E73" i="2"/>
  <c r="E152" i="2"/>
  <c r="E82" i="2"/>
  <c r="E151" i="2"/>
  <c r="E160" i="2"/>
  <c r="E22" i="2"/>
  <c r="E53" i="4"/>
  <c r="E137" i="2"/>
  <c r="E76" i="4"/>
  <c r="E87" i="4"/>
  <c r="E127" i="2"/>
  <c r="E114" i="2"/>
  <c r="E130" i="2"/>
  <c r="E139" i="2"/>
  <c r="E27" i="2"/>
  <c r="E121" i="4"/>
  <c r="E79" i="4"/>
  <c r="E156" i="2"/>
  <c r="E101" i="2"/>
  <c r="E128" i="2"/>
  <c r="E49" i="4"/>
  <c r="E95" i="4"/>
  <c r="E84" i="4"/>
  <c r="E120" i="2"/>
  <c r="E145" i="2"/>
  <c r="E144" i="2"/>
  <c r="E135" i="2"/>
  <c r="E102" i="2"/>
  <c r="E147" i="2"/>
  <c r="E123" i="2"/>
  <c r="E55" i="4"/>
  <c r="E22" i="4"/>
  <c r="E80" i="4"/>
  <c r="E124" i="4"/>
  <c r="E96" i="4"/>
  <c r="E72" i="4"/>
  <c r="E94" i="2"/>
  <c r="E68" i="2"/>
  <c r="E98" i="2"/>
  <c r="E77" i="4"/>
  <c r="E66" i="4"/>
  <c r="E148" i="2"/>
  <c r="E32" i="2"/>
  <c r="E50" i="4"/>
  <c r="E12" i="4"/>
  <c r="E9" i="4"/>
  <c r="E6" i="4"/>
  <c r="E45" i="4"/>
  <c r="E119" i="2"/>
  <c r="E31" i="2"/>
  <c r="E48" i="4"/>
  <c r="E56" i="2"/>
  <c r="E98" i="4"/>
  <c r="E53" i="2"/>
  <c r="E97" i="4"/>
  <c r="E107" i="4"/>
  <c r="E129" i="4"/>
  <c r="E61" i="2"/>
  <c r="E62" i="4"/>
  <c r="E103" i="4"/>
  <c r="E59" i="2"/>
  <c r="E58" i="4"/>
  <c r="E52" i="2"/>
  <c r="E57" i="4"/>
  <c r="E47" i="2"/>
  <c r="E59" i="4"/>
  <c r="E99" i="4"/>
  <c r="E104" i="4"/>
  <c r="E60" i="2"/>
  <c r="E60" i="4"/>
  <c r="E49" i="2"/>
  <c r="E70" i="4"/>
  <c r="E54" i="2"/>
  <c r="E56" i="4"/>
  <c r="E102" i="4"/>
  <c r="E106" i="4"/>
  <c r="E81" i="4"/>
  <c r="E83" i="4"/>
  <c r="E30" i="2"/>
  <c r="E51" i="4"/>
  <c r="E86" i="2"/>
  <c r="E126" i="4"/>
  <c r="E7" i="4"/>
  <c r="E21" i="2"/>
  <c r="E40" i="4"/>
  <c r="E5" i="4"/>
  <c r="E17" i="4"/>
  <c r="E70" i="2"/>
  <c r="E79" i="2"/>
  <c r="E39" i="2"/>
  <c r="E20" i="4"/>
  <c r="E143" i="2"/>
  <c r="E83" i="2"/>
  <c r="E114" i="4"/>
  <c r="E25" i="2"/>
  <c r="E120" i="4"/>
  <c r="E7" i="2"/>
  <c r="E37" i="4"/>
  <c r="E8" i="2"/>
  <c r="E41" i="4"/>
  <c r="E86" i="4"/>
  <c r="E93" i="4"/>
  <c r="E124" i="2"/>
  <c r="E136" i="2"/>
  <c r="E38" i="2"/>
  <c r="E14" i="4"/>
  <c r="E140" i="2"/>
  <c r="E131" i="2"/>
  <c r="E126" i="2"/>
  <c r="E87" i="2"/>
  <c r="E109" i="4"/>
  <c r="E123" i="4"/>
  <c r="E16" i="4"/>
  <c r="E154" i="2"/>
  <c r="E9" i="2"/>
  <c r="E28" i="4"/>
  <c r="E89" i="2"/>
  <c r="E26" i="4"/>
  <c r="E150" i="2"/>
  <c r="E75" i="4"/>
  <c r="E116" i="4"/>
  <c r="E93" i="2"/>
  <c r="E15" i="4"/>
  <c r="E10" i="4"/>
  <c r="E132" i="2"/>
  <c r="E74" i="2"/>
  <c r="E91" i="2"/>
  <c r="E67" i="4"/>
  <c r="E118" i="4"/>
  <c r="E134" i="2"/>
  <c r="E117" i="4"/>
  <c r="E91" i="4"/>
  <c r="E36" i="2"/>
  <c r="E21" i="4"/>
  <c r="E149" i="2"/>
  <c r="E157" i="2"/>
  <c r="E99" i="2"/>
  <c r="E80" i="2"/>
  <c r="E36" i="4"/>
  <c r="E42" i="4"/>
  <c r="E11" i="2"/>
  <c r="E31" i="4"/>
  <c r="E89" i="4"/>
  <c r="E90" i="4"/>
  <c r="E125" i="2"/>
  <c r="E133" i="2"/>
  <c r="E15" i="2"/>
  <c r="E85" i="4"/>
  <c r="E13" i="2"/>
  <c r="E32" i="4"/>
  <c r="E18" i="2"/>
  <c r="E29" i="4"/>
  <c r="E146" i="2"/>
  <c r="E6" i="2"/>
  <c r="E38" i="4"/>
  <c r="E20" i="2"/>
  <c r="E52" i="4"/>
  <c r="E12" i="2"/>
  <c r="E30" i="4"/>
  <c r="E16" i="2"/>
  <c r="E33" i="4"/>
  <c r="E71" i="2"/>
  <c r="E138" i="2"/>
  <c r="E129" i="2"/>
  <c r="E104" i="2"/>
  <c r="E108" i="2"/>
  <c r="E77" i="2"/>
  <c r="E109" i="2"/>
  <c r="E24" i="4"/>
  <c r="E37" i="2"/>
  <c r="E18" i="4"/>
  <c r="E110" i="2"/>
  <c r="E44" i="4"/>
  <c r="E47" i="4"/>
  <c r="E54" i="4"/>
  <c r="E95" i="2"/>
  <c r="E100" i="2"/>
  <c r="E111" i="2"/>
  <c r="E25" i="4"/>
  <c r="E40" i="2"/>
  <c r="E23" i="4"/>
  <c r="E88" i="4"/>
  <c r="E92" i="2"/>
  <c r="E110" i="4"/>
  <c r="E78" i="4"/>
  <c r="E73" i="4"/>
  <c r="E75" i="2"/>
  <c r="E74" i="4"/>
  <c r="E78" i="2"/>
  <c r="E69" i="2"/>
  <c r="E26" i="2"/>
  <c r="E119" i="4"/>
  <c r="E27" i="4"/>
  <c r="E72" i="2"/>
  <c r="E115" i="4"/>
  <c r="E43" i="4"/>
  <c r="E90" i="2"/>
  <c r="E14" i="2"/>
  <c r="E34" i="4"/>
  <c r="E17" i="2"/>
  <c r="E64" i="2"/>
  <c r="E108" i="4"/>
  <c r="E88" i="2"/>
  <c r="E96" i="2"/>
  <c r="E92" i="4"/>
  <c r="E65" i="4"/>
  <c r="E111" i="4"/>
  <c r="E19" i="2"/>
  <c r="E39" i="4"/>
  <c r="E10" i="2"/>
  <c r="E35" i="4"/>
  <c r="B26" i="2"/>
  <c r="B27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46" i="2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32" i="2"/>
  <c r="B33" i="2" s="1"/>
  <c r="B68" i="2"/>
  <c r="A105" i="2"/>
  <c r="A106" i="2"/>
  <c r="A107" i="2"/>
  <c r="A108" i="2"/>
  <c r="A109" i="2"/>
  <c r="A110" i="2"/>
  <c r="A111" i="2"/>
  <c r="A112" i="2"/>
  <c r="A113" i="2"/>
  <c r="A114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7" i="2"/>
  <c r="A104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4" i="2"/>
  <c r="A25" i="2"/>
  <c r="A26" i="2"/>
  <c r="A27" i="2"/>
  <c r="A29" i="2"/>
  <c r="A30" i="2"/>
  <c r="A31" i="2"/>
  <c r="A32" i="2"/>
  <c r="A33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3" i="2"/>
  <c r="A64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6" i="2"/>
  <c r="B120" i="2" l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69" i="2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</calcChain>
</file>

<file path=xl/sharedStrings.xml><?xml version="1.0" encoding="utf-8"?>
<sst xmlns="http://schemas.openxmlformats.org/spreadsheetml/2006/main" count="961" uniqueCount="195">
  <si>
    <t>Id Entidad</t>
  </si>
  <si>
    <t>Entidad</t>
  </si>
  <si>
    <t>Marco Normativo</t>
  </si>
  <si>
    <t>Región</t>
  </si>
  <si>
    <t>Convergencia</t>
  </si>
  <si>
    <t>Tribunal Seccional de Ética Médica del Tolima</t>
  </si>
  <si>
    <t>Fondo Mixto para la Promoción de la Cultura y las Artes del Casanare - En Liquidación</t>
  </si>
  <si>
    <t>E.S.E. Hospital Regional San Francisco de Asís de Quibdó - En Liquidación</t>
  </si>
  <si>
    <t>Tumaco</t>
  </si>
  <si>
    <t>Tutasá</t>
  </si>
  <si>
    <t>Valparaíso - Caquetá</t>
  </si>
  <si>
    <t>Instituto de Deportes y Recreación - Barbosa</t>
  </si>
  <si>
    <t>Asociación de Municipios del Guavio - En Liquidación</t>
  </si>
  <si>
    <t>Asociación de Municipios del Bajo Cauca y Nechí</t>
  </si>
  <si>
    <t>Asociación de Municipios de Ricaurte Bajo - En Liquidación</t>
  </si>
  <si>
    <t>Asociación de Municipios del Sumapaz - En Liquidación</t>
  </si>
  <si>
    <t>Empresas Públicas Municipales de Ayapel - En liquidación</t>
  </si>
  <si>
    <t>Empresa Regional  Aguas del Sinú S.A.</t>
  </si>
  <si>
    <t>Empresa Municipal de Servicios Públicos Domiciliarios - Sabanalarga - En Liquidación.</t>
  </si>
  <si>
    <t>E.S.P. Biorgánicos del Páez S.A. - En Liquidación</t>
  </si>
  <si>
    <t>Empresa Municipal de Telecomunicaciones Teleobando (Ipiales) - En Liquidación</t>
  </si>
  <si>
    <t>Empresas de Obras Sanitarias de Ibagué S.A. - En Liquidación</t>
  </si>
  <si>
    <t>Empresa de Obras Sanitarias de Leticia - En Liquidación</t>
  </si>
  <si>
    <t>Empresa de Desarrollo Urbano de Villavicencio - En Liquidación</t>
  </si>
  <si>
    <t>Fondo de Vivienda de Interés Social y Reforma Urbana de Segovia - En Liquidación</t>
  </si>
  <si>
    <t>Fondo de Vivienda de Interés Social Cisneros - En Liquidación</t>
  </si>
  <si>
    <t>E.S.P. Empresas Públicas Municipales de Yolombó</t>
  </si>
  <si>
    <t>E.P.S. Indígena Manexka - Asociación de Cabildos del Resguardo Indígena Zenú de San Andrés de Sotavento Córdoba y Sucre -  En Liquidación</t>
  </si>
  <si>
    <t>Embarcadero Turístico de Girardot Ltda. - En Liquidación</t>
  </si>
  <si>
    <t>C.P.G.A. del Sur del Casanare - En Liquidación</t>
  </si>
  <si>
    <t>C.P.G.A del Río Fonce - En liquidación</t>
  </si>
  <si>
    <t>C.P.G.A. Puertos del Ariari</t>
  </si>
  <si>
    <t>Instituto Banco del Trabajo Profesor Julio Vergara - En Liquidación.</t>
  </si>
  <si>
    <t>E.S.P. Aguas del Golfo S.A.- En Liquidación</t>
  </si>
  <si>
    <t>E.S.E. Salud Chocó - En Liquidación</t>
  </si>
  <si>
    <t>Asociación de Municipios de Sucre - En Liquidación</t>
  </si>
  <si>
    <t>Instituto Municipal para el Desarrollo de Hato Corozal</t>
  </si>
  <si>
    <t>I.P.S.I. Centro Integral de Salud</t>
  </si>
  <si>
    <t>CPGA de Onzaga, San Joaquín y Mogotes -  En Liquidación</t>
  </si>
  <si>
    <t>E.S.P. Empresa de Servicios Públicos Domiciliarios San Roque - En liquidación</t>
  </si>
  <si>
    <t>Instituto de Tránsito y Transporte de Albania - Guajira</t>
  </si>
  <si>
    <t>Instituto Municipal de Transporte y Tránsito de Cereté</t>
  </si>
  <si>
    <t>Instituto Municipal para la Recreación y el Deporte Palmar de Varela</t>
  </si>
  <si>
    <t>Instituto Silviano para la Recreación y el Deporte</t>
  </si>
  <si>
    <t>E.S.P. de Agua Potable y Saneamiento Básico S.A.S.</t>
  </si>
  <si>
    <t>E.S.P. Aguas Canal del Dique S.A.</t>
  </si>
  <si>
    <t>Fondo Cuenta Especial de Entidades Descentralizadas en liquidación del Distrito de Santa Marta</t>
  </si>
  <si>
    <t>Municipios Asociados para el Desarrollo del Norte de Antioquia</t>
  </si>
  <si>
    <t>La Estrella Promotora de Proyectos</t>
  </si>
  <si>
    <t>Corporación Red Prestadora de Servicios de Salud del Valle de Aburrá - En liquidación</t>
  </si>
  <si>
    <t>Unidad Prestadora del Servicio Público Domiciliario de Acueducto de Manatí - En Liquidación.</t>
  </si>
  <si>
    <t>Resguardo Indígena Zenú de San Andrés de Sotavento</t>
  </si>
  <si>
    <t>Resguardo Indígena Kankuamo</t>
  </si>
  <si>
    <t>Resguardo Indígena Arhuaco de la Sierra Nevada</t>
  </si>
  <si>
    <t>Instituto Municipal de Recreación y Deporte de Campo de la Cruz - Atlántico</t>
  </si>
  <si>
    <t>I.P.S.I. Eiteraa Jawaipa</t>
  </si>
  <si>
    <t>Empresa Departamental Urbanística S.A.S. - En Liquidación</t>
  </si>
  <si>
    <t>Resguardo Indígena de Cristiania</t>
  </si>
  <si>
    <t>I.P.S.I. EZEQ - Salud</t>
  </si>
  <si>
    <t>I.P.S.I Palaima</t>
  </si>
  <si>
    <t>Empresa Metropolitana de Servicios Públicos Domiciliarios S.A E.S.P</t>
  </si>
  <si>
    <t>Asociación de Municipios del Suroeste Antioqueño</t>
  </si>
  <si>
    <t>Corporación para el Desarrollo Social y Cultural del Valle del Cauca</t>
  </si>
  <si>
    <t>E.S.P. Aguas de Tumaco S.A</t>
  </si>
  <si>
    <t>Municipios Asociados del Nordeste y Magdalena Medio</t>
  </si>
  <si>
    <t>Instituto Municipal de Deporte y Recreación de Colosó - Sucre</t>
  </si>
  <si>
    <t>Instituto Municipal de Deporte, Recreación y Educación Física - Trujillo</t>
  </si>
  <si>
    <t>Pacífico</t>
  </si>
  <si>
    <t>Central</t>
  </si>
  <si>
    <t>Caribe</t>
  </si>
  <si>
    <t>Llanos - Orinoquía</t>
  </si>
  <si>
    <t>Eje Cafetero y Antioquia</t>
  </si>
  <si>
    <t>Amazonía</t>
  </si>
  <si>
    <t>Santanderes</t>
  </si>
  <si>
    <t>Departamento</t>
  </si>
  <si>
    <t>Código</t>
  </si>
  <si>
    <t>Santander</t>
  </si>
  <si>
    <t xml:space="preserve">No. </t>
  </si>
  <si>
    <t>CONTADURÍA GENERAL DE LA NACIÓN</t>
  </si>
  <si>
    <t xml:space="preserve"> </t>
  </si>
  <si>
    <t>CA10 - ESTADISTICA DE ENVIOS POR CATEGORIA</t>
  </si>
  <si>
    <r>
      <t xml:space="preserve">Periodo: </t>
    </r>
    <r>
      <rPr>
        <sz val="10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Enero - Diciembre      </t>
    </r>
  </si>
  <si>
    <t>Sector</t>
  </si>
  <si>
    <t>Santa Rosalía</t>
  </si>
  <si>
    <t>Empresa de Servicios Públicos de Condoto</t>
  </si>
  <si>
    <t>Asociación de Municipios del Sur de la Guajira</t>
  </si>
  <si>
    <t>Instituto de Cultura de Malambo</t>
  </si>
  <si>
    <t>Asociación de Municipios Comuneros - En Liquidación</t>
  </si>
  <si>
    <t>U.A.E para la Promoción del Empleo y la Productividad</t>
  </si>
  <si>
    <t>E.S.P. Empresa Oficial de Servicios Públicos de Jamundí S.A. - En Liquidcaión</t>
  </si>
  <si>
    <t>E.S.P. Cooperativa de Servicios Públicos de Chivolo Ltda.</t>
  </si>
  <si>
    <t>E.S.E. Centro de Salud Con Camas - Cantagallo</t>
  </si>
  <si>
    <t>I.P.S.I. Ayuuleepala Wayuu</t>
  </si>
  <si>
    <t>E.S.P. Aguas de Padilla S.A.</t>
  </si>
  <si>
    <t>Asociación de la Red para la Atención Prehospitalaria y de Urgencias del Altiplano del Oriente Antioqueño - En Liquidación</t>
  </si>
  <si>
    <t>Frigorífico Quilichao E.I.C.E. - en liquidación</t>
  </si>
  <si>
    <t>Instituto de Recreación, Cultura y Deporte del Municipio de Montelibano</t>
  </si>
  <si>
    <t>Empresas no cotizantes</t>
  </si>
  <si>
    <t>Centro de consolidación</t>
  </si>
  <si>
    <t>Marco normativo</t>
  </si>
  <si>
    <t>Otras Empresas</t>
  </si>
  <si>
    <t>Entidades de gobierno</t>
  </si>
  <si>
    <t>Alcaldias</t>
  </si>
  <si>
    <t>Establecimientos Publicos</t>
  </si>
  <si>
    <t>Otras Entidades Gobierno General</t>
  </si>
  <si>
    <t>Resguardos</t>
  </si>
  <si>
    <t>Unidades Administrativas Especiales</t>
  </si>
  <si>
    <t>Entidades En Procesos Especiales</t>
  </si>
  <si>
    <t>Procesos Especiales Empresas</t>
  </si>
  <si>
    <t>Procesos Especiales Entidades De Gobierno</t>
  </si>
  <si>
    <t>Procesos Especiales Otras Entidades</t>
  </si>
  <si>
    <t>Fundación Casa del Menor Marco Fidel Suárez</t>
  </si>
  <si>
    <t>Territorial</t>
  </si>
  <si>
    <t>Boyacá</t>
  </si>
  <si>
    <t>Omisas</t>
  </si>
  <si>
    <t>Departamento Administrativo de Transporte y Tránsito de Villa del Rosario</t>
  </si>
  <si>
    <t>Norte de Santander</t>
  </si>
  <si>
    <t>Instituto Municipal de Deporte y Recreación de el Guamo Bolívar</t>
  </si>
  <si>
    <t>Bolívar</t>
  </si>
  <si>
    <t>Antioquia</t>
  </si>
  <si>
    <t>Entidades en Liquidación</t>
  </si>
  <si>
    <t>Instituto Departamental de Deportes de Córdoba</t>
  </si>
  <si>
    <t>Córdoba</t>
  </si>
  <si>
    <t>Tolima</t>
  </si>
  <si>
    <t>Casanare</t>
  </si>
  <si>
    <t>Chocó</t>
  </si>
  <si>
    <t>Popayán</t>
  </si>
  <si>
    <t>Cauca</t>
  </si>
  <si>
    <t>San Cristóbal</t>
  </si>
  <si>
    <t>Roberto Payán (San José)</t>
  </si>
  <si>
    <t>Nariño</t>
  </si>
  <si>
    <t>Vichada</t>
  </si>
  <si>
    <t>Pauna</t>
  </si>
  <si>
    <t>El Carmen de Atrato</t>
  </si>
  <si>
    <t>San Jacinto - Bolívar</t>
  </si>
  <si>
    <t>Ponedera</t>
  </si>
  <si>
    <t>Atlántico</t>
  </si>
  <si>
    <t>Caquetá</t>
  </si>
  <si>
    <t>Cerinza</t>
  </si>
  <si>
    <t>Sotaquirá</t>
  </si>
  <si>
    <t>Talaigua Nuevo</t>
  </si>
  <si>
    <t>Olaya Herrera (Bocas de Satinga)</t>
  </si>
  <si>
    <t>Nobsa</t>
  </si>
  <si>
    <t>Empresas de Servicios Públicos</t>
  </si>
  <si>
    <t>Guajira</t>
  </si>
  <si>
    <t>E.S.E. Centro de Salud de Iles</t>
  </si>
  <si>
    <t>Empresas Sociales del Estado</t>
  </si>
  <si>
    <t>Cundinamarca</t>
  </si>
  <si>
    <t>Metroparques E.I.C.E</t>
  </si>
  <si>
    <t>Empresas Industriales y Comerciales Del Estado</t>
  </si>
  <si>
    <t>Sistema Estratégico de Transporte Público de Ibagué S.A.S</t>
  </si>
  <si>
    <t>E.S.P. Empresa Municipal de Aseo - Floridablanca</t>
  </si>
  <si>
    <t>Huila</t>
  </si>
  <si>
    <t>Amazonas</t>
  </si>
  <si>
    <t>Meta</t>
  </si>
  <si>
    <t>E.S.P. EVAS Enviambientales S.A.</t>
  </si>
  <si>
    <t>Empresas Municipales de Puerto Tejada Cauca - En Liquidación</t>
  </si>
  <si>
    <t>E.S.E. Hospital de Tamalameque</t>
  </si>
  <si>
    <t>Cesar</t>
  </si>
  <si>
    <t>E.S.P. Domiciliarios de Sabanalarga S.A.</t>
  </si>
  <si>
    <t>E.S.P. Empresas Públicas de Dabeiba S.A.S.</t>
  </si>
  <si>
    <t>E.S.P. Empresa Municipal de Acueducto, Alcantarillado y Aseo de Colosó S.A.</t>
  </si>
  <si>
    <t>Sucre</t>
  </si>
  <si>
    <t>Empresa de Aseo de Puerto Tejada S.A. E.S.P. - En liquidación</t>
  </si>
  <si>
    <t>Magdalena</t>
  </si>
  <si>
    <t>E.S.E. Centro de Salud Señor del Mar</t>
  </si>
  <si>
    <t>E.S.P. La Central Hidroeléctrica San José de la Montaña S.A.S.</t>
  </si>
  <si>
    <t>Casa de la Tercera Edad</t>
  </si>
  <si>
    <t>E.I.C.E. para el Desarrollo de la Gestión Pública - Chipaque</t>
  </si>
  <si>
    <t>E.S.P. de Cravo Norte Jagüey S.A.</t>
  </si>
  <si>
    <t>Arauca</t>
  </si>
  <si>
    <t>Instituto Municipal de Deportes y Recreación de Apartadó</t>
  </si>
  <si>
    <t>Asociación de Municipios Petroleros de Colombia</t>
  </si>
  <si>
    <t>Bogotá D.C.</t>
  </si>
  <si>
    <t>Valle del Cauca</t>
  </si>
  <si>
    <t>E.S.P. Aseo Jamundí S.A. - En liquidación</t>
  </si>
  <si>
    <t>E.S.P. Empresa de Servicios Públicos Domiciliarios de Belén</t>
  </si>
  <si>
    <t>Instituto Departamental de Deportes de la Guajira</t>
  </si>
  <si>
    <t>Instituto Municipal para el Deporte y la Recreación de Amalfi</t>
  </si>
  <si>
    <t>Instituto Municipal de Cultura y Turismo de Puerto Tejada</t>
  </si>
  <si>
    <t>Instituto de Financiamiento, Promoción y Desarrollo de Purificación</t>
  </si>
  <si>
    <t>Asociación de Municipios de la Costa</t>
  </si>
  <si>
    <t>Asociación de Municipios de la Cuenca del Atrato y Darién</t>
  </si>
  <si>
    <t>Barrancominas</t>
  </si>
  <si>
    <t>Guainía</t>
  </si>
  <si>
    <t>Asociación de Municipios Cuenca del Río Cucuana - En liquidación</t>
  </si>
  <si>
    <t>Región Administrativa y de Planificación Caribe - RAP Región Caribe</t>
  </si>
  <si>
    <t>Asociación de Municipios de la Depresión Momposina</t>
  </si>
  <si>
    <t>Instituto Municipal de Deportes y Recreación de Candelaria</t>
  </si>
  <si>
    <t>Instituto Municipal de Deportes, Recreación y Cultura de Santa Lucía</t>
  </si>
  <si>
    <t>Instituto Municipal del Deporte y Recreaciòn de San Onofre</t>
  </si>
  <si>
    <t>Asociación Municipios de los Sures</t>
  </si>
  <si>
    <t>Asociación de Municipios de la Subregión Suroriental Provincia de Ricaurte- Norte de Santander.</t>
  </si>
  <si>
    <t>Año: 2020</t>
  </si>
  <si>
    <t>ENTIDADES OMISAS EVALUACIÓN DE CONTROL INTERNO CONTABLE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</si>
</sst>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3366CC"/>
      <name val="Times New Roman"/>
      <family val="1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4"/>
      <name val="Times New Roman"/>
      <family val="1"/>
    </font>
    <font>
      <b/>
      <sz val="11"/>
      <color theme="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3E3FC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/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3">
  <a:themeElements>
    <a:clrScheme name="Personalizado 2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C52"/>
      </a:accent1>
      <a:accent2>
        <a:srgbClr val="91BEAE"/>
      </a:accent2>
      <a:accent3>
        <a:srgbClr val="FFBE1D"/>
      </a:accent3>
      <a:accent4>
        <a:srgbClr val="F95433"/>
      </a:accent4>
      <a:accent5>
        <a:srgbClr val="00987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8"/>
  <sheetViews>
    <sheetView showGridLines="0" workbookViewId="0">
      <selection activeCell="F12" sqref="F12"/>
    </sheetView>
  </sheetViews>
  <sheetFormatPr baseColWidth="10" defaultColWidth="9.140625" defaultRowHeight="12.75" x14ac:dyDescent="0.2"/>
  <cols>
    <col min="1" max="1" width="12.42578125" style="9" bestFit="1" customWidth="1"/>
    <col min="2" max="2" width="37.42578125" style="9" customWidth="1"/>
    <col min="3" max="3" width="10.5703125" style="9" bestFit="1" customWidth="1"/>
    <col min="4" max="4" width="19.85546875" style="9" bestFit="1" customWidth="1"/>
    <col min="5" max="5" width="21" style="9" bestFit="1" customWidth="1"/>
    <col min="6" max="6" width="27.85546875" style="9" bestFit="1" customWidth="1"/>
    <col min="7" max="7" width="39.85546875" style="9" bestFit="1" customWidth="1"/>
    <col min="8" max="8" width="21.140625" style="9" bestFit="1" customWidth="1"/>
    <col min="9" max="27" width="9.140625" style="8"/>
    <col min="28" max="16384" width="9.140625" style="9"/>
  </cols>
  <sheetData>
    <row r="1" spans="1:8" ht="12.75" customHeight="1" x14ac:dyDescent="0.2">
      <c r="A1" s="7"/>
      <c r="B1" s="7"/>
      <c r="C1" s="7"/>
      <c r="D1" s="7"/>
      <c r="E1" s="7"/>
      <c r="F1" s="7"/>
      <c r="G1" s="7"/>
      <c r="H1" s="7"/>
    </row>
    <row r="2" spans="1:8" ht="12.75" customHeight="1" x14ac:dyDescent="0.2">
      <c r="A2" s="10" t="s">
        <v>78</v>
      </c>
      <c r="B2" s="7"/>
      <c r="C2" s="7"/>
      <c r="D2" s="7"/>
      <c r="E2" s="7"/>
      <c r="F2" s="7"/>
      <c r="G2" s="7"/>
      <c r="H2" s="7"/>
    </row>
    <row r="3" spans="1:8" ht="12.75" customHeight="1" x14ac:dyDescent="0.2">
      <c r="A3" s="11" t="s">
        <v>79</v>
      </c>
      <c r="B3" s="7"/>
      <c r="C3" s="7"/>
      <c r="D3" s="7"/>
      <c r="E3" s="7"/>
      <c r="F3" s="7"/>
      <c r="G3" s="7"/>
      <c r="H3" s="7"/>
    </row>
    <row r="4" spans="1:8" ht="12.75" customHeight="1" x14ac:dyDescent="0.2">
      <c r="A4" s="12" t="s">
        <v>80</v>
      </c>
      <c r="B4" s="7"/>
      <c r="C4" s="7"/>
      <c r="D4" s="7"/>
      <c r="E4" s="7"/>
      <c r="F4" s="7"/>
      <c r="G4" s="7"/>
      <c r="H4" s="7"/>
    </row>
    <row r="5" spans="1:8" ht="12.75" customHeight="1" x14ac:dyDescent="0.2">
      <c r="A5" s="7"/>
      <c r="B5" s="7"/>
      <c r="C5" s="7"/>
      <c r="D5" s="7"/>
      <c r="E5" s="7"/>
      <c r="F5" s="7"/>
      <c r="G5" s="7"/>
      <c r="H5" s="7"/>
    </row>
    <row r="6" spans="1:8" ht="12.75" customHeight="1" x14ac:dyDescent="0.2">
      <c r="A6" s="12" t="s">
        <v>193</v>
      </c>
      <c r="B6" s="7"/>
      <c r="C6" s="7"/>
      <c r="D6" s="7"/>
      <c r="E6" s="7"/>
      <c r="F6" s="7"/>
      <c r="G6" s="7"/>
      <c r="H6" s="7"/>
    </row>
    <row r="7" spans="1:8" ht="12.75" customHeight="1" x14ac:dyDescent="0.2">
      <c r="A7" s="12" t="s">
        <v>81</v>
      </c>
      <c r="B7" s="7"/>
      <c r="C7" s="7"/>
      <c r="D7" s="7"/>
      <c r="E7" s="7"/>
      <c r="F7" s="7"/>
      <c r="G7" s="7"/>
      <c r="H7" s="7"/>
    </row>
    <row r="8" spans="1:8" ht="12.75" customHeight="1" x14ac:dyDescent="0.2">
      <c r="A8" s="7"/>
      <c r="B8" s="7"/>
      <c r="C8" s="7"/>
      <c r="D8" s="7"/>
      <c r="E8" s="7"/>
      <c r="F8" s="7"/>
      <c r="G8" s="7"/>
      <c r="H8" s="7"/>
    </row>
    <row r="9" spans="1:8" ht="12.75" customHeight="1" x14ac:dyDescent="0.2">
      <c r="A9" s="7"/>
      <c r="B9" s="7"/>
      <c r="C9" s="7"/>
      <c r="D9" s="7"/>
      <c r="E9" s="7"/>
      <c r="F9" s="7"/>
      <c r="G9" s="7"/>
      <c r="H9" s="7"/>
    </row>
    <row r="10" spans="1:8" ht="12.75" customHeight="1" thickBot="1" x14ac:dyDescent="0.25">
      <c r="A10" s="13"/>
      <c r="B10" s="13"/>
      <c r="C10" s="13"/>
      <c r="D10" s="13"/>
      <c r="E10" s="13"/>
      <c r="F10" s="13"/>
      <c r="G10" s="13"/>
      <c r="H10" s="13"/>
    </row>
    <row r="11" spans="1:8" ht="12.75" customHeight="1" thickBot="1" x14ac:dyDescent="0.25">
      <c r="A11" s="14" t="s">
        <v>0</v>
      </c>
      <c r="B11" s="14" t="s">
        <v>1</v>
      </c>
      <c r="C11" s="15" t="s">
        <v>82</v>
      </c>
      <c r="D11" s="15" t="s">
        <v>3</v>
      </c>
      <c r="E11" s="15" t="s">
        <v>74</v>
      </c>
      <c r="F11" s="15" t="s">
        <v>2</v>
      </c>
      <c r="G11" s="15" t="s">
        <v>4</v>
      </c>
      <c r="H11" s="14">
        <v>2019</v>
      </c>
    </row>
    <row r="12" spans="1:8" x14ac:dyDescent="0.2">
      <c r="A12" s="16">
        <v>141015000</v>
      </c>
      <c r="B12" s="17" t="s">
        <v>111</v>
      </c>
      <c r="C12" s="17" t="s">
        <v>112</v>
      </c>
      <c r="D12" s="17" t="s">
        <v>68</v>
      </c>
      <c r="E12" s="17" t="s">
        <v>113</v>
      </c>
      <c r="F12" s="17" t="s">
        <v>101</v>
      </c>
      <c r="G12" s="17" t="s">
        <v>104</v>
      </c>
      <c r="H12" s="17" t="s">
        <v>114</v>
      </c>
    </row>
    <row r="13" spans="1:8" x14ac:dyDescent="0.2">
      <c r="A13" s="16">
        <v>230254874</v>
      </c>
      <c r="B13" s="17" t="s">
        <v>115</v>
      </c>
      <c r="C13" s="17" t="s">
        <v>112</v>
      </c>
      <c r="D13" s="17" t="s">
        <v>73</v>
      </c>
      <c r="E13" s="17" t="s">
        <v>116</v>
      </c>
      <c r="F13" s="17" t="s">
        <v>101</v>
      </c>
      <c r="G13" s="17" t="s">
        <v>104</v>
      </c>
      <c r="H13" s="17" t="s">
        <v>114</v>
      </c>
    </row>
    <row r="14" spans="1:8" x14ac:dyDescent="0.2">
      <c r="A14" s="16">
        <v>923272810</v>
      </c>
      <c r="B14" s="17" t="s">
        <v>117</v>
      </c>
      <c r="C14" s="17" t="s">
        <v>112</v>
      </c>
      <c r="D14" s="17" t="s">
        <v>69</v>
      </c>
      <c r="E14" s="17" t="s">
        <v>118</v>
      </c>
      <c r="F14" s="17" t="s">
        <v>101</v>
      </c>
      <c r="G14" s="17" t="s">
        <v>104</v>
      </c>
      <c r="H14" s="17" t="s">
        <v>114</v>
      </c>
    </row>
    <row r="15" spans="1:8" x14ac:dyDescent="0.2">
      <c r="A15" s="16">
        <v>923272655</v>
      </c>
      <c r="B15" s="17" t="s">
        <v>49</v>
      </c>
      <c r="C15" s="17" t="s">
        <v>112</v>
      </c>
      <c r="D15" s="17" t="s">
        <v>71</v>
      </c>
      <c r="E15" s="17" t="s">
        <v>119</v>
      </c>
      <c r="F15" s="17" t="s">
        <v>120</v>
      </c>
      <c r="G15" s="17" t="s">
        <v>108</v>
      </c>
      <c r="H15" s="17" t="s">
        <v>114</v>
      </c>
    </row>
    <row r="16" spans="1:8" x14ac:dyDescent="0.2">
      <c r="A16" s="16">
        <v>120323000</v>
      </c>
      <c r="B16" s="17" t="s">
        <v>121</v>
      </c>
      <c r="C16" s="17" t="s">
        <v>112</v>
      </c>
      <c r="D16" s="17" t="s">
        <v>69</v>
      </c>
      <c r="E16" s="17" t="s">
        <v>122</v>
      </c>
      <c r="F16" s="17" t="s">
        <v>101</v>
      </c>
      <c r="G16" s="17" t="s">
        <v>104</v>
      </c>
      <c r="H16" s="17" t="s">
        <v>114</v>
      </c>
    </row>
    <row r="17" spans="1:8" x14ac:dyDescent="0.2">
      <c r="A17" s="16">
        <v>120773000</v>
      </c>
      <c r="B17" s="17" t="s">
        <v>5</v>
      </c>
      <c r="C17" s="17" t="s">
        <v>112</v>
      </c>
      <c r="D17" s="17" t="s">
        <v>68</v>
      </c>
      <c r="E17" s="17" t="s">
        <v>123</v>
      </c>
      <c r="F17" s="17" t="s">
        <v>101</v>
      </c>
      <c r="G17" s="17" t="s">
        <v>104</v>
      </c>
      <c r="H17" s="17" t="s">
        <v>114</v>
      </c>
    </row>
    <row r="18" spans="1:8" x14ac:dyDescent="0.2">
      <c r="A18" s="16">
        <v>124585000</v>
      </c>
      <c r="B18" s="17" t="s">
        <v>6</v>
      </c>
      <c r="C18" s="17" t="s">
        <v>112</v>
      </c>
      <c r="D18" s="17" t="s">
        <v>70</v>
      </c>
      <c r="E18" s="17" t="s">
        <v>124</v>
      </c>
      <c r="F18" s="17" t="s">
        <v>120</v>
      </c>
      <c r="G18" s="17" t="s">
        <v>109</v>
      </c>
      <c r="H18" s="17" t="s">
        <v>114</v>
      </c>
    </row>
    <row r="19" spans="1:8" x14ac:dyDescent="0.2">
      <c r="A19" s="16">
        <v>129227000</v>
      </c>
      <c r="B19" s="17" t="s">
        <v>7</v>
      </c>
      <c r="C19" s="17" t="s">
        <v>112</v>
      </c>
      <c r="D19" s="17" t="s">
        <v>67</v>
      </c>
      <c r="E19" s="17" t="s">
        <v>125</v>
      </c>
      <c r="F19" s="17" t="s">
        <v>120</v>
      </c>
      <c r="G19" s="17" t="s">
        <v>108</v>
      </c>
      <c r="H19" s="17" t="s">
        <v>114</v>
      </c>
    </row>
    <row r="20" spans="1:8" x14ac:dyDescent="0.2">
      <c r="A20" s="16">
        <v>210119001</v>
      </c>
      <c r="B20" s="17" t="s">
        <v>126</v>
      </c>
      <c r="C20" s="17" t="s">
        <v>112</v>
      </c>
      <c r="D20" s="17" t="s">
        <v>67</v>
      </c>
      <c r="E20" s="17" t="s">
        <v>127</v>
      </c>
      <c r="F20" s="17" t="s">
        <v>101</v>
      </c>
      <c r="G20" s="17" t="s">
        <v>102</v>
      </c>
      <c r="H20" s="17" t="s">
        <v>114</v>
      </c>
    </row>
    <row r="21" spans="1:8" x14ac:dyDescent="0.2">
      <c r="A21" s="16">
        <v>212013620</v>
      </c>
      <c r="B21" s="17" t="s">
        <v>128</v>
      </c>
      <c r="C21" s="17" t="s">
        <v>112</v>
      </c>
      <c r="D21" s="17" t="s">
        <v>69</v>
      </c>
      <c r="E21" s="17" t="s">
        <v>118</v>
      </c>
      <c r="F21" s="17" t="s">
        <v>101</v>
      </c>
      <c r="G21" s="17" t="s">
        <v>102</v>
      </c>
      <c r="H21" s="17" t="s">
        <v>114</v>
      </c>
    </row>
    <row r="22" spans="1:8" x14ac:dyDescent="0.2">
      <c r="A22" s="16">
        <v>212152621</v>
      </c>
      <c r="B22" s="17" t="s">
        <v>129</v>
      </c>
      <c r="C22" s="17" t="s">
        <v>112</v>
      </c>
      <c r="D22" s="17" t="s">
        <v>67</v>
      </c>
      <c r="E22" s="17" t="s">
        <v>130</v>
      </c>
      <c r="F22" s="17" t="s">
        <v>101</v>
      </c>
      <c r="G22" s="17" t="s">
        <v>102</v>
      </c>
      <c r="H22" s="17" t="s">
        <v>114</v>
      </c>
    </row>
    <row r="23" spans="1:8" x14ac:dyDescent="0.2">
      <c r="A23" s="16">
        <v>212499624</v>
      </c>
      <c r="B23" s="17" t="s">
        <v>83</v>
      </c>
      <c r="C23" s="17" t="s">
        <v>112</v>
      </c>
      <c r="D23" s="17" t="s">
        <v>70</v>
      </c>
      <c r="E23" s="17" t="s">
        <v>131</v>
      </c>
      <c r="F23" s="17" t="s">
        <v>101</v>
      </c>
      <c r="G23" s="17" t="s">
        <v>102</v>
      </c>
      <c r="H23" s="17" t="s">
        <v>114</v>
      </c>
    </row>
    <row r="24" spans="1:8" x14ac:dyDescent="0.2">
      <c r="A24" s="16">
        <v>213115531</v>
      </c>
      <c r="B24" s="17" t="s">
        <v>132</v>
      </c>
      <c r="C24" s="17" t="s">
        <v>112</v>
      </c>
      <c r="D24" s="17" t="s">
        <v>68</v>
      </c>
      <c r="E24" s="17" t="s">
        <v>113</v>
      </c>
      <c r="F24" s="17" t="s">
        <v>101</v>
      </c>
      <c r="G24" s="17" t="s">
        <v>102</v>
      </c>
      <c r="H24" s="17" t="s">
        <v>114</v>
      </c>
    </row>
    <row r="25" spans="1:8" x14ac:dyDescent="0.2">
      <c r="A25" s="16">
        <v>213552835</v>
      </c>
      <c r="B25" s="17" t="s">
        <v>8</v>
      </c>
      <c r="C25" s="17" t="s">
        <v>112</v>
      </c>
      <c r="D25" s="17" t="s">
        <v>67</v>
      </c>
      <c r="E25" s="17" t="s">
        <v>130</v>
      </c>
      <c r="F25" s="17" t="s">
        <v>101</v>
      </c>
      <c r="G25" s="17" t="s">
        <v>102</v>
      </c>
      <c r="H25" s="17" t="s">
        <v>114</v>
      </c>
    </row>
    <row r="26" spans="1:8" x14ac:dyDescent="0.2">
      <c r="A26" s="16">
        <v>213915839</v>
      </c>
      <c r="B26" s="17" t="s">
        <v>9</v>
      </c>
      <c r="C26" s="17" t="s">
        <v>112</v>
      </c>
      <c r="D26" s="17" t="s">
        <v>68</v>
      </c>
      <c r="E26" s="17" t="s">
        <v>113</v>
      </c>
      <c r="F26" s="17" t="s">
        <v>101</v>
      </c>
      <c r="G26" s="17" t="s">
        <v>102</v>
      </c>
      <c r="H26" s="17" t="s">
        <v>114</v>
      </c>
    </row>
    <row r="27" spans="1:8" x14ac:dyDescent="0.2">
      <c r="A27" s="16">
        <v>214527245</v>
      </c>
      <c r="B27" s="17" t="s">
        <v>133</v>
      </c>
      <c r="C27" s="17" t="s">
        <v>112</v>
      </c>
      <c r="D27" s="17" t="s">
        <v>67</v>
      </c>
      <c r="E27" s="17" t="s">
        <v>125</v>
      </c>
      <c r="F27" s="17" t="s">
        <v>101</v>
      </c>
      <c r="G27" s="17" t="s">
        <v>102</v>
      </c>
      <c r="H27" s="17" t="s">
        <v>114</v>
      </c>
    </row>
    <row r="28" spans="1:8" x14ac:dyDescent="0.2">
      <c r="A28" s="16">
        <v>215413654</v>
      </c>
      <c r="B28" s="17" t="s">
        <v>134</v>
      </c>
      <c r="C28" s="17" t="s">
        <v>112</v>
      </c>
      <c r="D28" s="17" t="s">
        <v>69</v>
      </c>
      <c r="E28" s="17" t="s">
        <v>118</v>
      </c>
      <c r="F28" s="17" t="s">
        <v>101</v>
      </c>
      <c r="G28" s="17" t="s">
        <v>102</v>
      </c>
      <c r="H28" s="17" t="s">
        <v>114</v>
      </c>
    </row>
    <row r="29" spans="1:8" x14ac:dyDescent="0.2">
      <c r="A29" s="16">
        <v>216008560</v>
      </c>
      <c r="B29" s="17" t="s">
        <v>135</v>
      </c>
      <c r="C29" s="17" t="s">
        <v>112</v>
      </c>
      <c r="D29" s="17" t="s">
        <v>69</v>
      </c>
      <c r="E29" s="17" t="s">
        <v>136</v>
      </c>
      <c r="F29" s="17" t="s">
        <v>101</v>
      </c>
      <c r="G29" s="17" t="s">
        <v>102</v>
      </c>
      <c r="H29" s="17" t="s">
        <v>114</v>
      </c>
    </row>
    <row r="30" spans="1:8" x14ac:dyDescent="0.2">
      <c r="A30" s="16">
        <v>216018860</v>
      </c>
      <c r="B30" s="17" t="s">
        <v>10</v>
      </c>
      <c r="C30" s="17" t="s">
        <v>112</v>
      </c>
      <c r="D30" s="17" t="s">
        <v>72</v>
      </c>
      <c r="E30" s="17" t="s">
        <v>137</v>
      </c>
      <c r="F30" s="17" t="s">
        <v>101</v>
      </c>
      <c r="G30" s="17" t="s">
        <v>102</v>
      </c>
      <c r="H30" s="17" t="s">
        <v>114</v>
      </c>
    </row>
    <row r="31" spans="1:8" x14ac:dyDescent="0.2">
      <c r="A31" s="16">
        <v>216215162</v>
      </c>
      <c r="B31" s="17" t="s">
        <v>138</v>
      </c>
      <c r="C31" s="17" t="s">
        <v>112</v>
      </c>
      <c r="D31" s="17" t="s">
        <v>68</v>
      </c>
      <c r="E31" s="17" t="s">
        <v>113</v>
      </c>
      <c r="F31" s="17" t="s">
        <v>101</v>
      </c>
      <c r="G31" s="17" t="s">
        <v>102</v>
      </c>
      <c r="H31" s="17" t="s">
        <v>114</v>
      </c>
    </row>
    <row r="32" spans="1:8" x14ac:dyDescent="0.2">
      <c r="A32" s="16">
        <v>216315763</v>
      </c>
      <c r="B32" s="17" t="s">
        <v>139</v>
      </c>
      <c r="C32" s="17" t="s">
        <v>112</v>
      </c>
      <c r="D32" s="17" t="s">
        <v>68</v>
      </c>
      <c r="E32" s="17" t="s">
        <v>113</v>
      </c>
      <c r="F32" s="17" t="s">
        <v>101</v>
      </c>
      <c r="G32" s="17" t="s">
        <v>102</v>
      </c>
      <c r="H32" s="17" t="s">
        <v>114</v>
      </c>
    </row>
    <row r="33" spans="1:8" x14ac:dyDescent="0.2">
      <c r="A33" s="16">
        <v>218013780</v>
      </c>
      <c r="B33" s="17" t="s">
        <v>140</v>
      </c>
      <c r="C33" s="17" t="s">
        <v>112</v>
      </c>
      <c r="D33" s="17" t="s">
        <v>69</v>
      </c>
      <c r="E33" s="17" t="s">
        <v>118</v>
      </c>
      <c r="F33" s="17" t="s">
        <v>101</v>
      </c>
      <c r="G33" s="17" t="s">
        <v>102</v>
      </c>
      <c r="H33" s="17" t="s">
        <v>114</v>
      </c>
    </row>
    <row r="34" spans="1:8" x14ac:dyDescent="0.2">
      <c r="A34" s="16">
        <v>219052490</v>
      </c>
      <c r="B34" s="17" t="s">
        <v>141</v>
      </c>
      <c r="C34" s="17" t="s">
        <v>112</v>
      </c>
      <c r="D34" s="17" t="s">
        <v>67</v>
      </c>
      <c r="E34" s="17" t="s">
        <v>130</v>
      </c>
      <c r="F34" s="17" t="s">
        <v>101</v>
      </c>
      <c r="G34" s="17" t="s">
        <v>102</v>
      </c>
      <c r="H34" s="17" t="s">
        <v>114</v>
      </c>
    </row>
    <row r="35" spans="1:8" x14ac:dyDescent="0.2">
      <c r="A35" s="16">
        <v>219115491</v>
      </c>
      <c r="B35" s="17" t="s">
        <v>142</v>
      </c>
      <c r="C35" s="17" t="s">
        <v>112</v>
      </c>
      <c r="D35" s="17" t="s">
        <v>68</v>
      </c>
      <c r="E35" s="17" t="s">
        <v>113</v>
      </c>
      <c r="F35" s="17" t="s">
        <v>101</v>
      </c>
      <c r="G35" s="17" t="s">
        <v>102</v>
      </c>
      <c r="H35" s="17" t="s">
        <v>114</v>
      </c>
    </row>
    <row r="36" spans="1:8" x14ac:dyDescent="0.2">
      <c r="A36" s="16">
        <v>220105079</v>
      </c>
      <c r="B36" s="17" t="s">
        <v>11</v>
      </c>
      <c r="C36" s="17" t="s">
        <v>112</v>
      </c>
      <c r="D36" s="17" t="s">
        <v>71</v>
      </c>
      <c r="E36" s="17" t="s">
        <v>119</v>
      </c>
      <c r="F36" s="17" t="s">
        <v>101</v>
      </c>
      <c r="G36" s="17" t="s">
        <v>104</v>
      </c>
      <c r="H36" s="17" t="s">
        <v>114</v>
      </c>
    </row>
    <row r="37" spans="1:8" x14ac:dyDescent="0.2">
      <c r="A37" s="16">
        <v>220127205</v>
      </c>
      <c r="B37" s="17" t="s">
        <v>84</v>
      </c>
      <c r="C37" s="17" t="s">
        <v>112</v>
      </c>
      <c r="D37" s="17" t="s">
        <v>67</v>
      </c>
      <c r="E37" s="17" t="s">
        <v>125</v>
      </c>
      <c r="F37" s="17" t="s">
        <v>97</v>
      </c>
      <c r="G37" s="17" t="s">
        <v>143</v>
      </c>
      <c r="H37" s="17" t="s">
        <v>114</v>
      </c>
    </row>
    <row r="38" spans="1:8" x14ac:dyDescent="0.2">
      <c r="A38" s="16">
        <v>220144999</v>
      </c>
      <c r="B38" s="17" t="s">
        <v>85</v>
      </c>
      <c r="C38" s="17" t="s">
        <v>112</v>
      </c>
      <c r="D38" s="17" t="s">
        <v>69</v>
      </c>
      <c r="E38" s="17" t="s">
        <v>144</v>
      </c>
      <c r="F38" s="17" t="s">
        <v>101</v>
      </c>
      <c r="G38" s="17" t="s">
        <v>104</v>
      </c>
      <c r="H38" s="17" t="s">
        <v>114</v>
      </c>
    </row>
    <row r="39" spans="1:8" x14ac:dyDescent="0.2">
      <c r="A39" s="16">
        <v>220152352</v>
      </c>
      <c r="B39" s="17" t="s">
        <v>145</v>
      </c>
      <c r="C39" s="17" t="s">
        <v>112</v>
      </c>
      <c r="D39" s="17" t="s">
        <v>67</v>
      </c>
      <c r="E39" s="17" t="s">
        <v>130</v>
      </c>
      <c r="F39" s="17" t="s">
        <v>97</v>
      </c>
      <c r="G39" s="17" t="s">
        <v>146</v>
      </c>
      <c r="H39" s="17" t="s">
        <v>114</v>
      </c>
    </row>
    <row r="40" spans="1:8" x14ac:dyDescent="0.2">
      <c r="A40" s="16">
        <v>220208433</v>
      </c>
      <c r="B40" s="17" t="s">
        <v>86</v>
      </c>
      <c r="C40" s="17" t="s">
        <v>112</v>
      </c>
      <c r="D40" s="17" t="s">
        <v>69</v>
      </c>
      <c r="E40" s="17" t="s">
        <v>136</v>
      </c>
      <c r="F40" s="17" t="s">
        <v>101</v>
      </c>
      <c r="G40" s="17" t="s">
        <v>104</v>
      </c>
      <c r="H40" s="17" t="s">
        <v>114</v>
      </c>
    </row>
    <row r="41" spans="1:8" x14ac:dyDescent="0.2">
      <c r="A41" s="16">
        <v>220425999</v>
      </c>
      <c r="B41" s="17" t="s">
        <v>12</v>
      </c>
      <c r="C41" s="17" t="s">
        <v>112</v>
      </c>
      <c r="D41" s="17" t="s">
        <v>68</v>
      </c>
      <c r="E41" s="17" t="s">
        <v>147</v>
      </c>
      <c r="F41" s="17" t="s">
        <v>120</v>
      </c>
      <c r="G41" s="17" t="s">
        <v>109</v>
      </c>
      <c r="H41" s="17" t="s">
        <v>114</v>
      </c>
    </row>
    <row r="42" spans="1:8" x14ac:dyDescent="0.2">
      <c r="A42" s="16">
        <v>220468999</v>
      </c>
      <c r="B42" s="17" t="s">
        <v>87</v>
      </c>
      <c r="C42" s="17" t="s">
        <v>112</v>
      </c>
      <c r="D42" s="17" t="s">
        <v>73</v>
      </c>
      <c r="E42" s="17" t="s">
        <v>76</v>
      </c>
      <c r="F42" s="17" t="s">
        <v>120</v>
      </c>
      <c r="G42" s="17" t="s">
        <v>109</v>
      </c>
      <c r="H42" s="17" t="s">
        <v>114</v>
      </c>
    </row>
    <row r="43" spans="1:8" x14ac:dyDescent="0.2">
      <c r="A43" s="16">
        <v>220505999</v>
      </c>
      <c r="B43" s="17" t="s">
        <v>13</v>
      </c>
      <c r="C43" s="17" t="s">
        <v>112</v>
      </c>
      <c r="D43" s="17" t="s">
        <v>71</v>
      </c>
      <c r="E43" s="17" t="s">
        <v>119</v>
      </c>
      <c r="F43" s="17" t="s">
        <v>101</v>
      </c>
      <c r="G43" s="17" t="s">
        <v>104</v>
      </c>
      <c r="H43" s="17" t="s">
        <v>114</v>
      </c>
    </row>
    <row r="44" spans="1:8" x14ac:dyDescent="0.2">
      <c r="A44" s="16">
        <v>221015999</v>
      </c>
      <c r="B44" s="17" t="s">
        <v>14</v>
      </c>
      <c r="C44" s="17" t="s">
        <v>112</v>
      </c>
      <c r="D44" s="17" t="s">
        <v>68</v>
      </c>
      <c r="E44" s="17" t="s">
        <v>113</v>
      </c>
      <c r="F44" s="17" t="s">
        <v>120</v>
      </c>
      <c r="G44" s="17" t="s">
        <v>109</v>
      </c>
      <c r="H44" s="17" t="s">
        <v>114</v>
      </c>
    </row>
    <row r="45" spans="1:8" x14ac:dyDescent="0.2">
      <c r="A45" s="16">
        <v>221025999</v>
      </c>
      <c r="B45" s="17" t="s">
        <v>15</v>
      </c>
      <c r="C45" s="17" t="s">
        <v>112</v>
      </c>
      <c r="D45" s="17" t="s">
        <v>68</v>
      </c>
      <c r="E45" s="17" t="s">
        <v>147</v>
      </c>
      <c r="F45" s="17" t="s">
        <v>120</v>
      </c>
      <c r="G45" s="17" t="s">
        <v>109</v>
      </c>
      <c r="H45" s="17" t="s">
        <v>114</v>
      </c>
    </row>
    <row r="46" spans="1:8" x14ac:dyDescent="0.2">
      <c r="A46" s="16">
        <v>222905001</v>
      </c>
      <c r="B46" s="17" t="s">
        <v>148</v>
      </c>
      <c r="C46" s="17" t="s">
        <v>112</v>
      </c>
      <c r="D46" s="17" t="s">
        <v>71</v>
      </c>
      <c r="E46" s="17" t="s">
        <v>119</v>
      </c>
      <c r="F46" s="17" t="s">
        <v>97</v>
      </c>
      <c r="G46" s="17" t="s">
        <v>149</v>
      </c>
      <c r="H46" s="17" t="s">
        <v>114</v>
      </c>
    </row>
    <row r="47" spans="1:8" x14ac:dyDescent="0.2">
      <c r="A47" s="16">
        <v>230123068</v>
      </c>
      <c r="B47" s="17" t="s">
        <v>16</v>
      </c>
      <c r="C47" s="17" t="s">
        <v>112</v>
      </c>
      <c r="D47" s="17" t="s">
        <v>69</v>
      </c>
      <c r="E47" s="17" t="s">
        <v>122</v>
      </c>
      <c r="F47" s="17" t="s">
        <v>120</v>
      </c>
      <c r="G47" s="17" t="s">
        <v>108</v>
      </c>
      <c r="H47" s="17" t="s">
        <v>114</v>
      </c>
    </row>
    <row r="48" spans="1:8" x14ac:dyDescent="0.2">
      <c r="A48" s="16">
        <v>230123162</v>
      </c>
      <c r="B48" s="17" t="s">
        <v>17</v>
      </c>
      <c r="C48" s="17" t="s">
        <v>112</v>
      </c>
      <c r="D48" s="17" t="s">
        <v>69</v>
      </c>
      <c r="E48" s="17" t="s">
        <v>122</v>
      </c>
      <c r="F48" s="17" t="s">
        <v>97</v>
      </c>
      <c r="G48" s="17" t="s">
        <v>143</v>
      </c>
      <c r="H48" s="17" t="s">
        <v>114</v>
      </c>
    </row>
    <row r="49" spans="1:8" x14ac:dyDescent="0.2">
      <c r="A49" s="16">
        <v>923272955</v>
      </c>
      <c r="B49" s="17" t="s">
        <v>150</v>
      </c>
      <c r="C49" s="17" t="s">
        <v>112</v>
      </c>
      <c r="D49" s="17" t="s">
        <v>68</v>
      </c>
      <c r="E49" s="17" t="s">
        <v>123</v>
      </c>
      <c r="F49" s="17" t="s">
        <v>97</v>
      </c>
      <c r="G49" s="17" t="s">
        <v>149</v>
      </c>
      <c r="H49" s="17" t="s">
        <v>114</v>
      </c>
    </row>
    <row r="50" spans="1:8" x14ac:dyDescent="0.2">
      <c r="A50" s="16">
        <v>230168276</v>
      </c>
      <c r="B50" s="17" t="s">
        <v>151</v>
      </c>
      <c r="C50" s="17" t="s">
        <v>112</v>
      </c>
      <c r="D50" s="17" t="s">
        <v>73</v>
      </c>
      <c r="E50" s="17" t="s">
        <v>76</v>
      </c>
      <c r="F50" s="17" t="s">
        <v>97</v>
      </c>
      <c r="G50" s="17" t="s">
        <v>143</v>
      </c>
      <c r="H50" s="17" t="s">
        <v>114</v>
      </c>
    </row>
    <row r="51" spans="1:8" x14ac:dyDescent="0.2">
      <c r="A51" s="16">
        <v>230185300</v>
      </c>
      <c r="B51" s="17" t="s">
        <v>18</v>
      </c>
      <c r="C51" s="17" t="s">
        <v>112</v>
      </c>
      <c r="D51" s="17" t="s">
        <v>70</v>
      </c>
      <c r="E51" s="17" t="s">
        <v>124</v>
      </c>
      <c r="F51" s="17" t="s">
        <v>120</v>
      </c>
      <c r="G51" s="17" t="s">
        <v>108</v>
      </c>
      <c r="H51" s="17" t="s">
        <v>114</v>
      </c>
    </row>
    <row r="52" spans="1:8" x14ac:dyDescent="0.2">
      <c r="A52" s="16">
        <v>230241396</v>
      </c>
      <c r="B52" s="17" t="s">
        <v>19</v>
      </c>
      <c r="C52" s="17" t="s">
        <v>112</v>
      </c>
      <c r="D52" s="17" t="s">
        <v>68</v>
      </c>
      <c r="E52" s="17" t="s">
        <v>152</v>
      </c>
      <c r="F52" s="17" t="s">
        <v>120</v>
      </c>
      <c r="G52" s="17" t="s">
        <v>108</v>
      </c>
      <c r="H52" s="17" t="s">
        <v>114</v>
      </c>
    </row>
    <row r="53" spans="1:8" x14ac:dyDescent="0.2">
      <c r="A53" s="16">
        <v>230318001</v>
      </c>
      <c r="B53" s="17" t="s">
        <v>88</v>
      </c>
      <c r="C53" s="17" t="s">
        <v>112</v>
      </c>
      <c r="D53" s="17" t="s">
        <v>72</v>
      </c>
      <c r="E53" s="17" t="s">
        <v>137</v>
      </c>
      <c r="F53" s="17" t="s">
        <v>101</v>
      </c>
      <c r="G53" s="17" t="s">
        <v>106</v>
      </c>
      <c r="H53" s="17" t="s">
        <v>114</v>
      </c>
    </row>
    <row r="54" spans="1:8" x14ac:dyDescent="0.2">
      <c r="A54" s="16">
        <v>230552356</v>
      </c>
      <c r="B54" s="17" t="s">
        <v>20</v>
      </c>
      <c r="C54" s="17" t="s">
        <v>112</v>
      </c>
      <c r="D54" s="17" t="s">
        <v>67</v>
      </c>
      <c r="E54" s="17" t="s">
        <v>130</v>
      </c>
      <c r="F54" s="17" t="s">
        <v>120</v>
      </c>
      <c r="G54" s="17" t="s">
        <v>108</v>
      </c>
      <c r="H54" s="17" t="s">
        <v>114</v>
      </c>
    </row>
    <row r="55" spans="1:8" x14ac:dyDescent="0.2">
      <c r="A55" s="16">
        <v>233991001</v>
      </c>
      <c r="B55" s="17" t="s">
        <v>22</v>
      </c>
      <c r="C55" s="17" t="s">
        <v>112</v>
      </c>
      <c r="D55" s="17" t="s">
        <v>72</v>
      </c>
      <c r="E55" s="17" t="s">
        <v>153</v>
      </c>
      <c r="F55" s="17" t="s">
        <v>120</v>
      </c>
      <c r="G55" s="17" t="s">
        <v>108</v>
      </c>
      <c r="H55" s="17" t="s">
        <v>114</v>
      </c>
    </row>
    <row r="56" spans="1:8" x14ac:dyDescent="0.2">
      <c r="A56" s="16">
        <v>230773001</v>
      </c>
      <c r="B56" s="17" t="s">
        <v>21</v>
      </c>
      <c r="C56" s="17" t="s">
        <v>112</v>
      </c>
      <c r="D56" s="17" t="s">
        <v>68</v>
      </c>
      <c r="E56" s="17" t="s">
        <v>123</v>
      </c>
      <c r="F56" s="17" t="s">
        <v>120</v>
      </c>
      <c r="G56" s="17" t="s">
        <v>108</v>
      </c>
      <c r="H56" s="17" t="s">
        <v>114</v>
      </c>
    </row>
    <row r="57" spans="1:8" x14ac:dyDescent="0.2">
      <c r="A57" s="16">
        <v>237650001</v>
      </c>
      <c r="B57" s="17" t="s">
        <v>23</v>
      </c>
      <c r="C57" s="17" t="s">
        <v>112</v>
      </c>
      <c r="D57" s="17" t="s">
        <v>70</v>
      </c>
      <c r="E57" s="17" t="s">
        <v>154</v>
      </c>
      <c r="F57" s="17" t="s">
        <v>120</v>
      </c>
      <c r="G57" s="17" t="s">
        <v>108</v>
      </c>
      <c r="H57" s="17" t="s">
        <v>114</v>
      </c>
    </row>
    <row r="58" spans="1:8" x14ac:dyDescent="0.2">
      <c r="A58" s="16">
        <v>923269816</v>
      </c>
      <c r="B58" s="17" t="s">
        <v>28</v>
      </c>
      <c r="C58" s="17" t="s">
        <v>112</v>
      </c>
      <c r="D58" s="17" t="s">
        <v>68</v>
      </c>
      <c r="E58" s="17" t="s">
        <v>147</v>
      </c>
      <c r="F58" s="17" t="s">
        <v>120</v>
      </c>
      <c r="G58" s="17" t="s">
        <v>109</v>
      </c>
      <c r="H58" s="17" t="s">
        <v>114</v>
      </c>
    </row>
    <row r="59" spans="1:8" x14ac:dyDescent="0.2">
      <c r="A59" s="16">
        <v>240105736</v>
      </c>
      <c r="B59" s="17" t="s">
        <v>24</v>
      </c>
      <c r="C59" s="17" t="s">
        <v>112</v>
      </c>
      <c r="D59" s="17" t="s">
        <v>71</v>
      </c>
      <c r="E59" s="17" t="s">
        <v>119</v>
      </c>
      <c r="F59" s="17" t="s">
        <v>120</v>
      </c>
      <c r="G59" s="17" t="s">
        <v>109</v>
      </c>
      <c r="H59" s="17" t="s">
        <v>114</v>
      </c>
    </row>
    <row r="60" spans="1:8" x14ac:dyDescent="0.2">
      <c r="A60" s="16">
        <v>923270921</v>
      </c>
      <c r="B60" s="17" t="s">
        <v>155</v>
      </c>
      <c r="C60" s="17" t="s">
        <v>112</v>
      </c>
      <c r="D60" s="17" t="s">
        <v>71</v>
      </c>
      <c r="E60" s="17" t="s">
        <v>119</v>
      </c>
      <c r="F60" s="17" t="s">
        <v>97</v>
      </c>
      <c r="G60" s="17" t="s">
        <v>143</v>
      </c>
      <c r="H60" s="17" t="s">
        <v>114</v>
      </c>
    </row>
    <row r="61" spans="1:8" x14ac:dyDescent="0.2">
      <c r="A61" s="16">
        <v>266519573</v>
      </c>
      <c r="B61" s="17" t="s">
        <v>156</v>
      </c>
      <c r="C61" s="17" t="s">
        <v>112</v>
      </c>
      <c r="D61" s="17" t="s">
        <v>67</v>
      </c>
      <c r="E61" s="17" t="s">
        <v>127</v>
      </c>
      <c r="F61" s="17" t="s">
        <v>120</v>
      </c>
      <c r="G61" s="17" t="s">
        <v>108</v>
      </c>
      <c r="H61" s="17" t="s">
        <v>114</v>
      </c>
    </row>
    <row r="62" spans="1:8" x14ac:dyDescent="0.2">
      <c r="A62" s="16">
        <v>267520787</v>
      </c>
      <c r="B62" s="17" t="s">
        <v>157</v>
      </c>
      <c r="C62" s="17" t="s">
        <v>112</v>
      </c>
      <c r="D62" s="17" t="s">
        <v>69</v>
      </c>
      <c r="E62" s="17" t="s">
        <v>158</v>
      </c>
      <c r="F62" s="17" t="s">
        <v>97</v>
      </c>
      <c r="G62" s="17" t="s">
        <v>146</v>
      </c>
      <c r="H62" s="17" t="s">
        <v>114</v>
      </c>
    </row>
    <row r="63" spans="1:8" x14ac:dyDescent="0.2">
      <c r="A63" s="16">
        <v>923271646</v>
      </c>
      <c r="B63" s="17" t="s">
        <v>159</v>
      </c>
      <c r="C63" s="17" t="s">
        <v>112</v>
      </c>
      <c r="D63" s="17" t="s">
        <v>71</v>
      </c>
      <c r="E63" s="17" t="s">
        <v>119</v>
      </c>
      <c r="F63" s="17" t="s">
        <v>97</v>
      </c>
      <c r="G63" s="17" t="s">
        <v>143</v>
      </c>
      <c r="H63" s="17" t="s">
        <v>114</v>
      </c>
    </row>
    <row r="64" spans="1:8" x14ac:dyDescent="0.2">
      <c r="A64" s="16">
        <v>923272134</v>
      </c>
      <c r="B64" s="17" t="s">
        <v>160</v>
      </c>
      <c r="C64" s="17" t="s">
        <v>112</v>
      </c>
      <c r="D64" s="17" t="s">
        <v>71</v>
      </c>
      <c r="E64" s="17" t="s">
        <v>119</v>
      </c>
      <c r="F64" s="17" t="s">
        <v>97</v>
      </c>
      <c r="G64" s="17" t="s">
        <v>143</v>
      </c>
      <c r="H64" s="17" t="s">
        <v>114</v>
      </c>
    </row>
    <row r="65" spans="1:8" x14ac:dyDescent="0.2">
      <c r="A65" s="16">
        <v>923272175</v>
      </c>
      <c r="B65" s="17" t="s">
        <v>161</v>
      </c>
      <c r="C65" s="17" t="s">
        <v>112</v>
      </c>
      <c r="D65" s="17" t="s">
        <v>69</v>
      </c>
      <c r="E65" s="17" t="s">
        <v>162</v>
      </c>
      <c r="F65" s="17" t="s">
        <v>97</v>
      </c>
      <c r="G65" s="17" t="s">
        <v>143</v>
      </c>
      <c r="H65" s="17" t="s">
        <v>114</v>
      </c>
    </row>
    <row r="66" spans="1:8" x14ac:dyDescent="0.2">
      <c r="A66" s="16">
        <v>85300000</v>
      </c>
      <c r="B66" s="17" t="s">
        <v>25</v>
      </c>
      <c r="C66" s="17" t="s">
        <v>112</v>
      </c>
      <c r="D66" s="17" t="s">
        <v>71</v>
      </c>
      <c r="E66" s="17" t="s">
        <v>119</v>
      </c>
      <c r="F66" s="17" t="s">
        <v>120</v>
      </c>
      <c r="G66" s="17" t="s">
        <v>109</v>
      </c>
      <c r="H66" s="17" t="s">
        <v>114</v>
      </c>
    </row>
    <row r="67" spans="1:8" x14ac:dyDescent="0.2">
      <c r="A67" s="16">
        <v>923272349</v>
      </c>
      <c r="B67" s="17" t="s">
        <v>44</v>
      </c>
      <c r="C67" s="17" t="s">
        <v>112</v>
      </c>
      <c r="D67" s="17" t="s">
        <v>67</v>
      </c>
      <c r="E67" s="17" t="s">
        <v>130</v>
      </c>
      <c r="F67" s="17" t="s">
        <v>97</v>
      </c>
      <c r="G67" s="17" t="s">
        <v>143</v>
      </c>
      <c r="H67" s="17" t="s">
        <v>114</v>
      </c>
    </row>
    <row r="68" spans="1:8" x14ac:dyDescent="0.2">
      <c r="A68" s="16">
        <v>90300000</v>
      </c>
      <c r="B68" s="17" t="s">
        <v>26</v>
      </c>
      <c r="C68" s="17" t="s">
        <v>112</v>
      </c>
      <c r="D68" s="17" t="s">
        <v>71</v>
      </c>
      <c r="E68" s="17" t="s">
        <v>119</v>
      </c>
      <c r="F68" s="17" t="s">
        <v>97</v>
      </c>
      <c r="G68" s="17" t="s">
        <v>143</v>
      </c>
      <c r="H68" s="17" t="s">
        <v>114</v>
      </c>
    </row>
    <row r="69" spans="1:8" x14ac:dyDescent="0.2">
      <c r="A69" s="16">
        <v>923269598</v>
      </c>
      <c r="B69" s="17" t="s">
        <v>27</v>
      </c>
      <c r="C69" s="17" t="s">
        <v>112</v>
      </c>
      <c r="D69" s="17" t="s">
        <v>69</v>
      </c>
      <c r="E69" s="17" t="s">
        <v>122</v>
      </c>
      <c r="F69" s="17" t="s">
        <v>120</v>
      </c>
      <c r="G69" s="17" t="s">
        <v>107</v>
      </c>
      <c r="H69" s="17" t="s">
        <v>114</v>
      </c>
    </row>
    <row r="70" spans="1:8" x14ac:dyDescent="0.2">
      <c r="A70" s="16">
        <v>923272465</v>
      </c>
      <c r="B70" s="17" t="s">
        <v>163</v>
      </c>
      <c r="C70" s="17" t="s">
        <v>112</v>
      </c>
      <c r="D70" s="17" t="s">
        <v>67</v>
      </c>
      <c r="E70" s="17" t="s">
        <v>127</v>
      </c>
      <c r="F70" s="17" t="s">
        <v>120</v>
      </c>
      <c r="G70" s="17" t="s">
        <v>107</v>
      </c>
      <c r="H70" s="17" t="s">
        <v>114</v>
      </c>
    </row>
    <row r="71" spans="1:8" x14ac:dyDescent="0.2">
      <c r="A71" s="16">
        <v>923269818</v>
      </c>
      <c r="B71" s="17" t="s">
        <v>29</v>
      </c>
      <c r="C71" s="17" t="s">
        <v>112</v>
      </c>
      <c r="D71" s="17" t="s">
        <v>70</v>
      </c>
      <c r="E71" s="17" t="s">
        <v>124</v>
      </c>
      <c r="F71" s="17" t="s">
        <v>120</v>
      </c>
      <c r="G71" s="17" t="s">
        <v>109</v>
      </c>
      <c r="H71" s="17" t="s">
        <v>114</v>
      </c>
    </row>
    <row r="72" spans="1:8" x14ac:dyDescent="0.2">
      <c r="A72" s="16">
        <v>923270349</v>
      </c>
      <c r="B72" s="17" t="s">
        <v>30</v>
      </c>
      <c r="C72" s="17" t="s">
        <v>112</v>
      </c>
      <c r="D72" s="17" t="s">
        <v>73</v>
      </c>
      <c r="E72" s="17" t="s">
        <v>76</v>
      </c>
      <c r="F72" s="17" t="s">
        <v>120</v>
      </c>
      <c r="G72" s="17" t="s">
        <v>109</v>
      </c>
      <c r="H72" s="17" t="s">
        <v>114</v>
      </c>
    </row>
    <row r="73" spans="1:8" x14ac:dyDescent="0.2">
      <c r="A73" s="16">
        <v>923270861</v>
      </c>
      <c r="B73" s="17" t="s">
        <v>90</v>
      </c>
      <c r="C73" s="17" t="s">
        <v>112</v>
      </c>
      <c r="D73" s="17" t="s">
        <v>69</v>
      </c>
      <c r="E73" s="17" t="s">
        <v>164</v>
      </c>
      <c r="F73" s="17" t="s">
        <v>97</v>
      </c>
      <c r="G73" s="17" t="s">
        <v>143</v>
      </c>
      <c r="H73" s="17" t="s">
        <v>114</v>
      </c>
    </row>
    <row r="74" spans="1:8" x14ac:dyDescent="0.2">
      <c r="A74" s="16">
        <v>923270905</v>
      </c>
      <c r="B74" s="17" t="s">
        <v>165</v>
      </c>
      <c r="C74" s="17" t="s">
        <v>112</v>
      </c>
      <c r="D74" s="17" t="s">
        <v>67</v>
      </c>
      <c r="E74" s="17" t="s">
        <v>130</v>
      </c>
      <c r="F74" s="17" t="s">
        <v>97</v>
      </c>
      <c r="G74" s="17" t="s">
        <v>146</v>
      </c>
      <c r="H74" s="17" t="s">
        <v>114</v>
      </c>
    </row>
    <row r="75" spans="1:8" x14ac:dyDescent="0.2">
      <c r="A75" s="16">
        <v>923272469</v>
      </c>
      <c r="B75" s="17" t="s">
        <v>45</v>
      </c>
      <c r="C75" s="17" t="s">
        <v>112</v>
      </c>
      <c r="D75" s="17" t="s">
        <v>69</v>
      </c>
      <c r="E75" s="17" t="s">
        <v>118</v>
      </c>
      <c r="F75" s="17" t="s">
        <v>97</v>
      </c>
      <c r="G75" s="17" t="s">
        <v>143</v>
      </c>
      <c r="H75" s="17" t="s">
        <v>114</v>
      </c>
    </row>
    <row r="76" spans="1:8" x14ac:dyDescent="0.2">
      <c r="A76" s="16">
        <v>923272650</v>
      </c>
      <c r="B76" s="17" t="s">
        <v>166</v>
      </c>
      <c r="C76" s="17" t="s">
        <v>112</v>
      </c>
      <c r="D76" s="17" t="s">
        <v>71</v>
      </c>
      <c r="E76" s="17" t="s">
        <v>119</v>
      </c>
      <c r="F76" s="17" t="s">
        <v>97</v>
      </c>
      <c r="G76" s="17" t="s">
        <v>143</v>
      </c>
      <c r="H76" s="17" t="s">
        <v>114</v>
      </c>
    </row>
    <row r="77" spans="1:8" x14ac:dyDescent="0.2">
      <c r="A77" s="16">
        <v>923270925</v>
      </c>
      <c r="B77" s="17" t="s">
        <v>31</v>
      </c>
      <c r="C77" s="17" t="s">
        <v>112</v>
      </c>
      <c r="D77" s="17" t="s">
        <v>70</v>
      </c>
      <c r="E77" s="17" t="s">
        <v>154</v>
      </c>
      <c r="F77" s="17" t="s">
        <v>101</v>
      </c>
      <c r="G77" s="17" t="s">
        <v>104</v>
      </c>
      <c r="H77" s="17" t="s">
        <v>114</v>
      </c>
    </row>
    <row r="78" spans="1:8" x14ac:dyDescent="0.2">
      <c r="A78" s="16">
        <v>923271170</v>
      </c>
      <c r="B78" s="17" t="s">
        <v>32</v>
      </c>
      <c r="C78" s="17" t="s">
        <v>112</v>
      </c>
      <c r="D78" s="17" t="s">
        <v>71</v>
      </c>
      <c r="E78" s="17" t="s">
        <v>119</v>
      </c>
      <c r="F78" s="17" t="s">
        <v>120</v>
      </c>
      <c r="G78" s="17" t="s">
        <v>109</v>
      </c>
      <c r="H78" s="17" t="s">
        <v>114</v>
      </c>
    </row>
    <row r="79" spans="1:8" x14ac:dyDescent="0.2">
      <c r="A79" s="16">
        <v>923271271</v>
      </c>
      <c r="B79" s="17" t="s">
        <v>167</v>
      </c>
      <c r="C79" s="17" t="s">
        <v>112</v>
      </c>
      <c r="D79" s="17" t="s">
        <v>73</v>
      </c>
      <c r="E79" s="17" t="s">
        <v>116</v>
      </c>
      <c r="F79" s="17" t="s">
        <v>101</v>
      </c>
      <c r="G79" s="17" t="s">
        <v>104</v>
      </c>
      <c r="H79" s="17" t="s">
        <v>114</v>
      </c>
    </row>
    <row r="80" spans="1:8" x14ac:dyDescent="0.2">
      <c r="A80" s="16">
        <v>923272715</v>
      </c>
      <c r="B80" s="17" t="s">
        <v>56</v>
      </c>
      <c r="C80" s="17" t="s">
        <v>112</v>
      </c>
      <c r="D80" s="17" t="s">
        <v>68</v>
      </c>
      <c r="E80" s="17" t="s">
        <v>147</v>
      </c>
      <c r="F80" s="17" t="s">
        <v>120</v>
      </c>
      <c r="G80" s="17" t="s">
        <v>110</v>
      </c>
      <c r="H80" s="17" t="s">
        <v>114</v>
      </c>
    </row>
    <row r="81" spans="1:8" x14ac:dyDescent="0.2">
      <c r="A81" s="16">
        <v>923271375</v>
      </c>
      <c r="B81" s="17" t="s">
        <v>34</v>
      </c>
      <c r="C81" s="17" t="s">
        <v>112</v>
      </c>
      <c r="D81" s="17" t="s">
        <v>67</v>
      </c>
      <c r="E81" s="17" t="s">
        <v>125</v>
      </c>
      <c r="F81" s="17" t="s">
        <v>120</v>
      </c>
      <c r="G81" s="17" t="s">
        <v>108</v>
      </c>
      <c r="H81" s="17" t="s">
        <v>114</v>
      </c>
    </row>
    <row r="82" spans="1:8" x14ac:dyDescent="0.2">
      <c r="A82" s="16">
        <v>923271523</v>
      </c>
      <c r="B82" s="17" t="s">
        <v>35</v>
      </c>
      <c r="C82" s="17" t="s">
        <v>112</v>
      </c>
      <c r="D82" s="17" t="s">
        <v>69</v>
      </c>
      <c r="E82" s="17" t="s">
        <v>162</v>
      </c>
      <c r="F82" s="17" t="s">
        <v>120</v>
      </c>
      <c r="G82" s="17" t="s">
        <v>109</v>
      </c>
      <c r="H82" s="17" t="s">
        <v>114</v>
      </c>
    </row>
    <row r="83" spans="1:8" x14ac:dyDescent="0.2">
      <c r="A83" s="16">
        <v>923271587</v>
      </c>
      <c r="B83" s="17" t="s">
        <v>36</v>
      </c>
      <c r="C83" s="17" t="s">
        <v>112</v>
      </c>
      <c r="D83" s="17" t="s">
        <v>70</v>
      </c>
      <c r="E83" s="17" t="s">
        <v>124</v>
      </c>
      <c r="F83" s="17" t="s">
        <v>101</v>
      </c>
      <c r="G83" s="17" t="s">
        <v>104</v>
      </c>
      <c r="H83" s="17" t="s">
        <v>114</v>
      </c>
    </row>
    <row r="84" spans="1:8" x14ac:dyDescent="0.2">
      <c r="A84" s="16">
        <v>923271600</v>
      </c>
      <c r="B84" s="17" t="s">
        <v>37</v>
      </c>
      <c r="C84" s="17" t="s">
        <v>112</v>
      </c>
      <c r="D84" s="17" t="s">
        <v>69</v>
      </c>
      <c r="E84" s="17" t="s">
        <v>144</v>
      </c>
      <c r="F84" s="17" t="s">
        <v>97</v>
      </c>
      <c r="G84" s="17" t="s">
        <v>100</v>
      </c>
      <c r="H84" s="17" t="s">
        <v>114</v>
      </c>
    </row>
    <row r="85" spans="1:8" x14ac:dyDescent="0.2">
      <c r="A85" s="16">
        <v>923271622</v>
      </c>
      <c r="B85" s="17" t="s">
        <v>168</v>
      </c>
      <c r="C85" s="17" t="s">
        <v>112</v>
      </c>
      <c r="D85" s="17" t="s">
        <v>68</v>
      </c>
      <c r="E85" s="17" t="s">
        <v>147</v>
      </c>
      <c r="F85" s="17" t="s">
        <v>101</v>
      </c>
      <c r="G85" s="17" t="s">
        <v>104</v>
      </c>
      <c r="H85" s="17" t="s">
        <v>114</v>
      </c>
    </row>
    <row r="86" spans="1:8" x14ac:dyDescent="0.2">
      <c r="A86" s="16">
        <v>923271633</v>
      </c>
      <c r="B86" s="17" t="s">
        <v>91</v>
      </c>
      <c r="C86" s="17" t="s">
        <v>112</v>
      </c>
      <c r="D86" s="17" t="s">
        <v>69</v>
      </c>
      <c r="E86" s="17" t="s">
        <v>118</v>
      </c>
      <c r="F86" s="17" t="s">
        <v>97</v>
      </c>
      <c r="G86" s="17" t="s">
        <v>146</v>
      </c>
      <c r="H86" s="17" t="s">
        <v>114</v>
      </c>
    </row>
    <row r="87" spans="1:8" x14ac:dyDescent="0.2">
      <c r="A87" s="16">
        <v>923272187</v>
      </c>
      <c r="B87" s="17" t="s">
        <v>169</v>
      </c>
      <c r="C87" s="17" t="s">
        <v>112</v>
      </c>
      <c r="D87" s="17" t="s">
        <v>70</v>
      </c>
      <c r="E87" s="17" t="s">
        <v>170</v>
      </c>
      <c r="F87" s="17" t="s">
        <v>97</v>
      </c>
      <c r="G87" s="17" t="s">
        <v>143</v>
      </c>
      <c r="H87" s="17" t="s">
        <v>114</v>
      </c>
    </row>
    <row r="88" spans="1:8" x14ac:dyDescent="0.2">
      <c r="A88" s="16">
        <v>923271647</v>
      </c>
      <c r="B88" s="17" t="s">
        <v>171</v>
      </c>
      <c r="C88" s="17" t="s">
        <v>112</v>
      </c>
      <c r="D88" s="17" t="s">
        <v>71</v>
      </c>
      <c r="E88" s="17" t="s">
        <v>119</v>
      </c>
      <c r="F88" s="17" t="s">
        <v>101</v>
      </c>
      <c r="G88" s="17" t="s">
        <v>104</v>
      </c>
      <c r="H88" s="17" t="s">
        <v>114</v>
      </c>
    </row>
    <row r="89" spans="1:8" x14ac:dyDescent="0.2">
      <c r="A89" s="16">
        <v>923271861</v>
      </c>
      <c r="B89" s="17" t="s">
        <v>172</v>
      </c>
      <c r="C89" s="17" t="s">
        <v>112</v>
      </c>
      <c r="D89" s="17" t="s">
        <v>68</v>
      </c>
      <c r="E89" s="17" t="s">
        <v>173</v>
      </c>
      <c r="F89" s="17" t="s">
        <v>101</v>
      </c>
      <c r="G89" s="17" t="s">
        <v>104</v>
      </c>
      <c r="H89" s="17" t="s">
        <v>114</v>
      </c>
    </row>
    <row r="90" spans="1:8" x14ac:dyDescent="0.2">
      <c r="A90" s="16">
        <v>923271972</v>
      </c>
      <c r="B90" s="17" t="s">
        <v>38</v>
      </c>
      <c r="C90" s="17" t="s">
        <v>112</v>
      </c>
      <c r="D90" s="17" t="s">
        <v>73</v>
      </c>
      <c r="E90" s="17" t="s">
        <v>76</v>
      </c>
      <c r="F90" s="17" t="s">
        <v>120</v>
      </c>
      <c r="G90" s="17" t="s">
        <v>109</v>
      </c>
      <c r="H90" s="17" t="s">
        <v>114</v>
      </c>
    </row>
    <row r="91" spans="1:8" x14ac:dyDescent="0.2">
      <c r="A91" s="16">
        <v>923272842</v>
      </c>
      <c r="B91" s="17" t="s">
        <v>62</v>
      </c>
      <c r="C91" s="17" t="s">
        <v>112</v>
      </c>
      <c r="D91" s="17" t="s">
        <v>67</v>
      </c>
      <c r="E91" s="17" t="s">
        <v>174</v>
      </c>
      <c r="F91" s="17" t="s">
        <v>101</v>
      </c>
      <c r="G91" s="17" t="s">
        <v>104</v>
      </c>
      <c r="H91" s="17" t="s">
        <v>114</v>
      </c>
    </row>
    <row r="92" spans="1:8" x14ac:dyDescent="0.2">
      <c r="A92" s="16">
        <v>923272104</v>
      </c>
      <c r="B92" s="17" t="s">
        <v>92</v>
      </c>
      <c r="C92" s="17" t="s">
        <v>112</v>
      </c>
      <c r="D92" s="17" t="s">
        <v>69</v>
      </c>
      <c r="E92" s="17" t="s">
        <v>144</v>
      </c>
      <c r="F92" s="17" t="s">
        <v>97</v>
      </c>
      <c r="G92" s="17" t="s">
        <v>100</v>
      </c>
      <c r="H92" s="17" t="s">
        <v>114</v>
      </c>
    </row>
    <row r="93" spans="1:8" x14ac:dyDescent="0.2">
      <c r="A93" s="16">
        <v>923272110</v>
      </c>
      <c r="B93" s="17" t="s">
        <v>40</v>
      </c>
      <c r="C93" s="17" t="s">
        <v>112</v>
      </c>
      <c r="D93" s="17" t="s">
        <v>69</v>
      </c>
      <c r="E93" s="17" t="s">
        <v>144</v>
      </c>
      <c r="F93" s="17" t="s">
        <v>101</v>
      </c>
      <c r="G93" s="17" t="s">
        <v>104</v>
      </c>
      <c r="H93" s="17" t="s">
        <v>114</v>
      </c>
    </row>
    <row r="94" spans="1:8" x14ac:dyDescent="0.2">
      <c r="A94" s="16">
        <v>923272112</v>
      </c>
      <c r="B94" s="17" t="s">
        <v>41</v>
      </c>
      <c r="C94" s="17" t="s">
        <v>112</v>
      </c>
      <c r="D94" s="17" t="s">
        <v>69</v>
      </c>
      <c r="E94" s="17" t="s">
        <v>122</v>
      </c>
      <c r="F94" s="17" t="s">
        <v>101</v>
      </c>
      <c r="G94" s="17" t="s">
        <v>104</v>
      </c>
      <c r="H94" s="17" t="s">
        <v>114</v>
      </c>
    </row>
    <row r="95" spans="1:8" x14ac:dyDescent="0.2">
      <c r="A95" s="16">
        <v>923270916</v>
      </c>
      <c r="B95" s="17" t="s">
        <v>175</v>
      </c>
      <c r="C95" s="17" t="s">
        <v>112</v>
      </c>
      <c r="D95" s="17" t="s">
        <v>67</v>
      </c>
      <c r="E95" s="17" t="s">
        <v>127</v>
      </c>
      <c r="F95" s="17" t="s">
        <v>120</v>
      </c>
      <c r="G95" s="17" t="s">
        <v>108</v>
      </c>
      <c r="H95" s="17" t="s">
        <v>114</v>
      </c>
    </row>
    <row r="96" spans="1:8" x14ac:dyDescent="0.2">
      <c r="A96" s="16">
        <v>923272145</v>
      </c>
      <c r="B96" s="17" t="s">
        <v>176</v>
      </c>
      <c r="C96" s="17" t="s">
        <v>112</v>
      </c>
      <c r="D96" s="17" t="s">
        <v>67</v>
      </c>
      <c r="E96" s="17" t="s">
        <v>130</v>
      </c>
      <c r="F96" s="17" t="s">
        <v>97</v>
      </c>
      <c r="G96" s="17" t="s">
        <v>143</v>
      </c>
      <c r="H96" s="17" t="s">
        <v>114</v>
      </c>
    </row>
    <row r="97" spans="1:8" x14ac:dyDescent="0.2">
      <c r="A97" s="16">
        <v>923271332</v>
      </c>
      <c r="B97" s="17" t="s">
        <v>33</v>
      </c>
      <c r="C97" s="17" t="s">
        <v>112</v>
      </c>
      <c r="D97" s="17" t="s">
        <v>69</v>
      </c>
      <c r="E97" s="17" t="s">
        <v>162</v>
      </c>
      <c r="F97" s="17" t="s">
        <v>120</v>
      </c>
      <c r="G97" s="17" t="s">
        <v>108</v>
      </c>
      <c r="H97" s="17" t="s">
        <v>114</v>
      </c>
    </row>
    <row r="98" spans="1:8" x14ac:dyDescent="0.2">
      <c r="A98" s="16">
        <v>923272180</v>
      </c>
      <c r="B98" s="17" t="s">
        <v>177</v>
      </c>
      <c r="C98" s="17" t="s">
        <v>112</v>
      </c>
      <c r="D98" s="17" t="s">
        <v>69</v>
      </c>
      <c r="E98" s="17" t="s">
        <v>144</v>
      </c>
      <c r="F98" s="17" t="s">
        <v>101</v>
      </c>
      <c r="G98" s="17" t="s">
        <v>104</v>
      </c>
      <c r="H98" s="17" t="s">
        <v>114</v>
      </c>
    </row>
    <row r="99" spans="1:8" x14ac:dyDescent="0.2">
      <c r="A99" s="16">
        <v>923272184</v>
      </c>
      <c r="B99" s="17" t="s">
        <v>178</v>
      </c>
      <c r="C99" s="17" t="s">
        <v>112</v>
      </c>
      <c r="D99" s="17" t="s">
        <v>71</v>
      </c>
      <c r="E99" s="17" t="s">
        <v>119</v>
      </c>
      <c r="F99" s="17" t="s">
        <v>101</v>
      </c>
      <c r="G99" s="17" t="s">
        <v>104</v>
      </c>
      <c r="H99" s="17" t="s">
        <v>114</v>
      </c>
    </row>
    <row r="100" spans="1:8" x14ac:dyDescent="0.2">
      <c r="A100" s="16">
        <v>87500000</v>
      </c>
      <c r="B100" s="17" t="s">
        <v>89</v>
      </c>
      <c r="C100" s="17" t="s">
        <v>112</v>
      </c>
      <c r="D100" s="17" t="s">
        <v>67</v>
      </c>
      <c r="E100" s="17" t="s">
        <v>174</v>
      </c>
      <c r="F100" s="17" t="s">
        <v>120</v>
      </c>
      <c r="G100" s="17" t="s">
        <v>108</v>
      </c>
      <c r="H100" s="17" t="s">
        <v>114</v>
      </c>
    </row>
    <row r="101" spans="1:8" x14ac:dyDescent="0.2">
      <c r="A101" s="16">
        <v>923272188</v>
      </c>
      <c r="B101" s="17" t="s">
        <v>42</v>
      </c>
      <c r="C101" s="17" t="s">
        <v>112</v>
      </c>
      <c r="D101" s="17" t="s">
        <v>69</v>
      </c>
      <c r="E101" s="17" t="s">
        <v>136</v>
      </c>
      <c r="F101" s="17" t="s">
        <v>101</v>
      </c>
      <c r="G101" s="17" t="s">
        <v>104</v>
      </c>
      <c r="H101" s="17" t="s">
        <v>114</v>
      </c>
    </row>
    <row r="102" spans="1:8" x14ac:dyDescent="0.2">
      <c r="A102" s="16">
        <v>923272235</v>
      </c>
      <c r="B102" s="17" t="s">
        <v>43</v>
      </c>
      <c r="C102" s="17" t="s">
        <v>112</v>
      </c>
      <c r="D102" s="17" t="s">
        <v>67</v>
      </c>
      <c r="E102" s="17" t="s">
        <v>127</v>
      </c>
      <c r="F102" s="17" t="s">
        <v>101</v>
      </c>
      <c r="G102" s="17" t="s">
        <v>104</v>
      </c>
      <c r="H102" s="17" t="s">
        <v>114</v>
      </c>
    </row>
    <row r="103" spans="1:8" x14ac:dyDescent="0.2">
      <c r="A103" s="16">
        <v>923272846</v>
      </c>
      <c r="B103" s="17" t="s">
        <v>63</v>
      </c>
      <c r="C103" s="17" t="s">
        <v>112</v>
      </c>
      <c r="D103" s="17" t="s">
        <v>67</v>
      </c>
      <c r="E103" s="17" t="s">
        <v>130</v>
      </c>
      <c r="F103" s="17" t="s">
        <v>97</v>
      </c>
      <c r="G103" s="17" t="s">
        <v>143</v>
      </c>
      <c r="H103" s="17" t="s">
        <v>114</v>
      </c>
    </row>
    <row r="104" spans="1:8" x14ac:dyDescent="0.2">
      <c r="A104" s="16">
        <v>923271978</v>
      </c>
      <c r="B104" s="17" t="s">
        <v>39</v>
      </c>
      <c r="C104" s="17" t="s">
        <v>112</v>
      </c>
      <c r="D104" s="17" t="s">
        <v>71</v>
      </c>
      <c r="E104" s="17" t="s">
        <v>119</v>
      </c>
      <c r="F104" s="17" t="s">
        <v>120</v>
      </c>
      <c r="G104" s="17" t="s">
        <v>108</v>
      </c>
      <c r="H104" s="17" t="s">
        <v>114</v>
      </c>
    </row>
    <row r="105" spans="1:8" x14ac:dyDescent="0.2">
      <c r="A105" s="16">
        <v>923272364</v>
      </c>
      <c r="B105" s="17" t="s">
        <v>93</v>
      </c>
      <c r="C105" s="17" t="s">
        <v>112</v>
      </c>
      <c r="D105" s="17" t="s">
        <v>69</v>
      </c>
      <c r="E105" s="17" t="s">
        <v>162</v>
      </c>
      <c r="F105" s="17" t="s">
        <v>97</v>
      </c>
      <c r="G105" s="17" t="s">
        <v>143</v>
      </c>
      <c r="H105" s="17" t="s">
        <v>114</v>
      </c>
    </row>
    <row r="106" spans="1:8" x14ac:dyDescent="0.2">
      <c r="A106" s="16">
        <v>923272388</v>
      </c>
      <c r="B106" s="17" t="s">
        <v>94</v>
      </c>
      <c r="C106" s="17" t="s">
        <v>112</v>
      </c>
      <c r="D106" s="17" t="s">
        <v>71</v>
      </c>
      <c r="E106" s="17" t="s">
        <v>119</v>
      </c>
      <c r="F106" s="17" t="s">
        <v>120</v>
      </c>
      <c r="G106" s="17" t="s">
        <v>108</v>
      </c>
      <c r="H106" s="17" t="s">
        <v>114</v>
      </c>
    </row>
    <row r="107" spans="1:8" x14ac:dyDescent="0.2">
      <c r="A107" s="16">
        <v>923272390</v>
      </c>
      <c r="B107" s="17" t="s">
        <v>95</v>
      </c>
      <c r="C107" s="17" t="s">
        <v>112</v>
      </c>
      <c r="D107" s="17" t="s">
        <v>67</v>
      </c>
      <c r="E107" s="17" t="s">
        <v>127</v>
      </c>
      <c r="F107" s="17" t="s">
        <v>120</v>
      </c>
      <c r="G107" s="17" t="s">
        <v>108</v>
      </c>
      <c r="H107" s="17" t="s">
        <v>114</v>
      </c>
    </row>
    <row r="108" spans="1:8" x14ac:dyDescent="0.2">
      <c r="A108" s="16">
        <v>923272392</v>
      </c>
      <c r="B108" s="17" t="s">
        <v>179</v>
      </c>
      <c r="C108" s="17" t="s">
        <v>112</v>
      </c>
      <c r="D108" s="17" t="s">
        <v>67</v>
      </c>
      <c r="E108" s="17" t="s">
        <v>127</v>
      </c>
      <c r="F108" s="17" t="s">
        <v>101</v>
      </c>
      <c r="G108" s="17" t="s">
        <v>104</v>
      </c>
      <c r="H108" s="17" t="s">
        <v>114</v>
      </c>
    </row>
    <row r="109" spans="1:8" x14ac:dyDescent="0.2">
      <c r="A109" s="16">
        <v>923272481</v>
      </c>
      <c r="B109" s="17" t="s">
        <v>46</v>
      </c>
      <c r="C109" s="17" t="s">
        <v>112</v>
      </c>
      <c r="D109" s="17" t="s">
        <v>69</v>
      </c>
      <c r="E109" s="17" t="s">
        <v>164</v>
      </c>
      <c r="F109" s="17" t="s">
        <v>120</v>
      </c>
      <c r="G109" s="17" t="s">
        <v>109</v>
      </c>
      <c r="H109" s="17" t="s">
        <v>114</v>
      </c>
    </row>
    <row r="110" spans="1:8" x14ac:dyDescent="0.2">
      <c r="A110" s="16">
        <v>923272611</v>
      </c>
      <c r="B110" s="17" t="s">
        <v>47</v>
      </c>
      <c r="C110" s="17" t="s">
        <v>112</v>
      </c>
      <c r="D110" s="17" t="s">
        <v>71</v>
      </c>
      <c r="E110" s="17" t="s">
        <v>119</v>
      </c>
      <c r="F110" s="17" t="s">
        <v>101</v>
      </c>
      <c r="G110" s="17" t="s">
        <v>104</v>
      </c>
      <c r="H110" s="17" t="s">
        <v>114</v>
      </c>
    </row>
    <row r="111" spans="1:8" x14ac:dyDescent="0.2">
      <c r="A111" s="16">
        <v>923272632</v>
      </c>
      <c r="B111" s="17" t="s">
        <v>48</v>
      </c>
      <c r="C111" s="17" t="s">
        <v>112</v>
      </c>
      <c r="D111" s="17" t="s">
        <v>71</v>
      </c>
      <c r="E111" s="17" t="s">
        <v>119</v>
      </c>
      <c r="F111" s="17" t="s">
        <v>97</v>
      </c>
      <c r="G111" s="17" t="s">
        <v>149</v>
      </c>
      <c r="H111" s="17" t="s">
        <v>114</v>
      </c>
    </row>
    <row r="112" spans="1:8" x14ac:dyDescent="0.2">
      <c r="A112" s="16">
        <v>923272667</v>
      </c>
      <c r="B112" s="17" t="s">
        <v>50</v>
      </c>
      <c r="C112" s="17" t="s">
        <v>112</v>
      </c>
      <c r="D112" s="17" t="s">
        <v>69</v>
      </c>
      <c r="E112" s="17" t="s">
        <v>136</v>
      </c>
      <c r="F112" s="17" t="s">
        <v>120</v>
      </c>
      <c r="G112" s="17" t="s">
        <v>108</v>
      </c>
      <c r="H112" s="17" t="s">
        <v>114</v>
      </c>
    </row>
    <row r="113" spans="1:8" x14ac:dyDescent="0.2">
      <c r="A113" s="16">
        <v>923272676</v>
      </c>
      <c r="B113" s="17" t="s">
        <v>51</v>
      </c>
      <c r="C113" s="17" t="s">
        <v>112</v>
      </c>
      <c r="D113" s="17" t="s">
        <v>69</v>
      </c>
      <c r="E113" s="17" t="s">
        <v>122</v>
      </c>
      <c r="F113" s="17" t="s">
        <v>101</v>
      </c>
      <c r="G113" s="17" t="s">
        <v>105</v>
      </c>
      <c r="H113" s="17" t="s">
        <v>114</v>
      </c>
    </row>
    <row r="114" spans="1:8" x14ac:dyDescent="0.2">
      <c r="A114" s="16">
        <v>923272684</v>
      </c>
      <c r="B114" s="17" t="s">
        <v>52</v>
      </c>
      <c r="C114" s="17" t="s">
        <v>112</v>
      </c>
      <c r="D114" s="17" t="s">
        <v>69</v>
      </c>
      <c r="E114" s="17" t="s">
        <v>158</v>
      </c>
      <c r="F114" s="17" t="s">
        <v>101</v>
      </c>
      <c r="G114" s="17" t="s">
        <v>105</v>
      </c>
      <c r="H114" s="17" t="s">
        <v>114</v>
      </c>
    </row>
    <row r="115" spans="1:8" x14ac:dyDescent="0.2">
      <c r="A115" s="16">
        <v>923272693</v>
      </c>
      <c r="B115" s="17" t="s">
        <v>53</v>
      </c>
      <c r="C115" s="17" t="s">
        <v>112</v>
      </c>
      <c r="D115" s="17" t="s">
        <v>69</v>
      </c>
      <c r="E115" s="17" t="s">
        <v>158</v>
      </c>
      <c r="F115" s="17" t="s">
        <v>101</v>
      </c>
      <c r="G115" s="17" t="s">
        <v>105</v>
      </c>
      <c r="H115" s="17" t="s">
        <v>114</v>
      </c>
    </row>
    <row r="116" spans="1:8" x14ac:dyDescent="0.2">
      <c r="A116" s="16">
        <v>923272695</v>
      </c>
      <c r="B116" s="17" t="s">
        <v>180</v>
      </c>
      <c r="C116" s="17" t="s">
        <v>112</v>
      </c>
      <c r="D116" s="17" t="s">
        <v>68</v>
      </c>
      <c r="E116" s="17" t="s">
        <v>123</v>
      </c>
      <c r="F116" s="17" t="s">
        <v>101</v>
      </c>
      <c r="G116" s="17" t="s">
        <v>104</v>
      </c>
      <c r="H116" s="17" t="s">
        <v>114</v>
      </c>
    </row>
    <row r="117" spans="1:8" x14ac:dyDescent="0.2">
      <c r="A117" s="16">
        <v>923272696</v>
      </c>
      <c r="B117" s="17" t="s">
        <v>54</v>
      </c>
      <c r="C117" s="17" t="s">
        <v>112</v>
      </c>
      <c r="D117" s="17" t="s">
        <v>69</v>
      </c>
      <c r="E117" s="17" t="s">
        <v>136</v>
      </c>
      <c r="F117" s="17" t="s">
        <v>101</v>
      </c>
      <c r="G117" s="17" t="s">
        <v>104</v>
      </c>
      <c r="H117" s="17" t="s">
        <v>114</v>
      </c>
    </row>
    <row r="118" spans="1:8" x14ac:dyDescent="0.2">
      <c r="A118" s="16">
        <v>923272701</v>
      </c>
      <c r="B118" s="17" t="s">
        <v>55</v>
      </c>
      <c r="C118" s="17" t="s">
        <v>112</v>
      </c>
      <c r="D118" s="17" t="s">
        <v>69</v>
      </c>
      <c r="E118" s="17" t="s">
        <v>144</v>
      </c>
      <c r="F118" s="17" t="s">
        <v>97</v>
      </c>
      <c r="G118" s="17" t="s">
        <v>100</v>
      </c>
      <c r="H118" s="17" t="s">
        <v>114</v>
      </c>
    </row>
    <row r="119" spans="1:8" x14ac:dyDescent="0.2">
      <c r="A119" s="16">
        <v>923272764</v>
      </c>
      <c r="B119" s="17" t="s">
        <v>57</v>
      </c>
      <c r="C119" s="17" t="s">
        <v>112</v>
      </c>
      <c r="D119" s="17" t="s">
        <v>71</v>
      </c>
      <c r="E119" s="17" t="s">
        <v>119</v>
      </c>
      <c r="F119" s="17" t="s">
        <v>101</v>
      </c>
      <c r="G119" s="17" t="s">
        <v>105</v>
      </c>
      <c r="H119" s="17" t="s">
        <v>114</v>
      </c>
    </row>
    <row r="120" spans="1:8" x14ac:dyDescent="0.2">
      <c r="A120" s="16">
        <v>923272774</v>
      </c>
      <c r="B120" s="17" t="s">
        <v>58</v>
      </c>
      <c r="C120" s="17" t="s">
        <v>112</v>
      </c>
      <c r="D120" s="17" t="s">
        <v>69</v>
      </c>
      <c r="E120" s="17" t="s">
        <v>144</v>
      </c>
      <c r="F120" s="17" t="s">
        <v>97</v>
      </c>
      <c r="G120" s="17" t="s">
        <v>100</v>
      </c>
      <c r="H120" s="17" t="s">
        <v>114</v>
      </c>
    </row>
    <row r="121" spans="1:8" x14ac:dyDescent="0.2">
      <c r="A121" s="16">
        <v>923272775</v>
      </c>
      <c r="B121" s="17" t="s">
        <v>59</v>
      </c>
      <c r="C121" s="17" t="s">
        <v>112</v>
      </c>
      <c r="D121" s="17" t="s">
        <v>69</v>
      </c>
      <c r="E121" s="17" t="s">
        <v>144</v>
      </c>
      <c r="F121" s="17" t="s">
        <v>97</v>
      </c>
      <c r="G121" s="17" t="s">
        <v>100</v>
      </c>
      <c r="H121" s="17" t="s">
        <v>114</v>
      </c>
    </row>
    <row r="122" spans="1:8" x14ac:dyDescent="0.2">
      <c r="A122" s="16">
        <v>923272781</v>
      </c>
      <c r="B122" s="17" t="s">
        <v>181</v>
      </c>
      <c r="C122" s="17" t="s">
        <v>112</v>
      </c>
      <c r="D122" s="17" t="s">
        <v>69</v>
      </c>
      <c r="E122" s="17" t="s">
        <v>122</v>
      </c>
      <c r="F122" s="17" t="s">
        <v>101</v>
      </c>
      <c r="G122" s="17" t="s">
        <v>104</v>
      </c>
      <c r="H122" s="17" t="s">
        <v>114</v>
      </c>
    </row>
    <row r="123" spans="1:8" x14ac:dyDescent="0.2">
      <c r="A123" s="16">
        <v>923272798</v>
      </c>
      <c r="B123" s="17" t="s">
        <v>182</v>
      </c>
      <c r="C123" s="17" t="s">
        <v>112</v>
      </c>
      <c r="D123" s="17" t="s">
        <v>71</v>
      </c>
      <c r="E123" s="17" t="s">
        <v>119</v>
      </c>
      <c r="F123" s="17" t="s">
        <v>101</v>
      </c>
      <c r="G123" s="17" t="s">
        <v>104</v>
      </c>
      <c r="H123" s="17" t="s">
        <v>114</v>
      </c>
    </row>
    <row r="124" spans="1:8" x14ac:dyDescent="0.2">
      <c r="A124" s="16">
        <v>923272813</v>
      </c>
      <c r="B124" s="17" t="s">
        <v>60</v>
      </c>
      <c r="C124" s="17" t="s">
        <v>112</v>
      </c>
      <c r="D124" s="17" t="s">
        <v>73</v>
      </c>
      <c r="E124" s="17" t="s">
        <v>116</v>
      </c>
      <c r="F124" s="17" t="s">
        <v>97</v>
      </c>
      <c r="G124" s="17" t="s">
        <v>143</v>
      </c>
      <c r="H124" s="17" t="s">
        <v>114</v>
      </c>
    </row>
    <row r="125" spans="1:8" x14ac:dyDescent="0.2">
      <c r="A125" s="16">
        <v>923272818</v>
      </c>
      <c r="B125" s="17" t="s">
        <v>61</v>
      </c>
      <c r="C125" s="17" t="s">
        <v>112</v>
      </c>
      <c r="D125" s="17" t="s">
        <v>71</v>
      </c>
      <c r="E125" s="17" t="s">
        <v>119</v>
      </c>
      <c r="F125" s="17" t="s">
        <v>101</v>
      </c>
      <c r="G125" s="17" t="s">
        <v>104</v>
      </c>
      <c r="H125" s="17" t="s">
        <v>114</v>
      </c>
    </row>
    <row r="126" spans="1:8" x14ac:dyDescent="0.2">
      <c r="A126" s="16">
        <v>923272865</v>
      </c>
      <c r="B126" s="17" t="s">
        <v>64</v>
      </c>
      <c r="C126" s="17" t="s">
        <v>112</v>
      </c>
      <c r="D126" s="17" t="s">
        <v>71</v>
      </c>
      <c r="E126" s="17" t="s">
        <v>119</v>
      </c>
      <c r="F126" s="17" t="s">
        <v>101</v>
      </c>
      <c r="G126" s="17" t="s">
        <v>104</v>
      </c>
      <c r="H126" s="17" t="s">
        <v>114</v>
      </c>
    </row>
    <row r="127" spans="1:8" x14ac:dyDescent="0.2">
      <c r="A127" s="16">
        <v>923272872</v>
      </c>
      <c r="B127" s="17" t="s">
        <v>65</v>
      </c>
      <c r="C127" s="17" t="s">
        <v>112</v>
      </c>
      <c r="D127" s="17" t="s">
        <v>69</v>
      </c>
      <c r="E127" s="17" t="s">
        <v>162</v>
      </c>
      <c r="F127" s="17" t="s">
        <v>101</v>
      </c>
      <c r="G127" s="17" t="s">
        <v>104</v>
      </c>
      <c r="H127" s="17" t="s">
        <v>114</v>
      </c>
    </row>
    <row r="128" spans="1:8" x14ac:dyDescent="0.2">
      <c r="A128" s="16">
        <v>923272904</v>
      </c>
      <c r="B128" s="17" t="s">
        <v>96</v>
      </c>
      <c r="C128" s="17" t="s">
        <v>112</v>
      </c>
      <c r="D128" s="17" t="s">
        <v>69</v>
      </c>
      <c r="E128" s="17" t="s">
        <v>122</v>
      </c>
      <c r="F128" s="17" t="s">
        <v>101</v>
      </c>
      <c r="G128" s="17" t="s">
        <v>104</v>
      </c>
      <c r="H128" s="17" t="s">
        <v>114</v>
      </c>
    </row>
    <row r="129" spans="1:8" x14ac:dyDescent="0.2">
      <c r="A129" s="16">
        <v>923272927</v>
      </c>
      <c r="B129" s="17" t="s">
        <v>183</v>
      </c>
      <c r="C129" s="17" t="s">
        <v>112</v>
      </c>
      <c r="D129" s="17" t="s">
        <v>72</v>
      </c>
      <c r="E129" s="17" t="s">
        <v>184</v>
      </c>
      <c r="F129" s="17" t="s">
        <v>101</v>
      </c>
      <c r="G129" s="17" t="s">
        <v>102</v>
      </c>
      <c r="H129" s="17" t="s">
        <v>114</v>
      </c>
    </row>
    <row r="130" spans="1:8" x14ac:dyDescent="0.2">
      <c r="A130" s="16">
        <v>923272934</v>
      </c>
      <c r="B130" s="17" t="s">
        <v>185</v>
      </c>
      <c r="C130" s="17" t="s">
        <v>112</v>
      </c>
      <c r="D130" s="17" t="s">
        <v>68</v>
      </c>
      <c r="E130" s="17" t="s">
        <v>123</v>
      </c>
      <c r="F130" s="17" t="s">
        <v>120</v>
      </c>
      <c r="G130" s="17" t="s">
        <v>109</v>
      </c>
      <c r="H130" s="17" t="s">
        <v>114</v>
      </c>
    </row>
    <row r="131" spans="1:8" x14ac:dyDescent="0.2">
      <c r="A131" s="16">
        <v>923272938</v>
      </c>
      <c r="B131" s="17" t="s">
        <v>186</v>
      </c>
      <c r="C131" s="17" t="s">
        <v>112</v>
      </c>
      <c r="D131" s="17" t="s">
        <v>69</v>
      </c>
      <c r="E131" s="17" t="s">
        <v>136</v>
      </c>
      <c r="F131" s="17" t="s">
        <v>101</v>
      </c>
      <c r="G131" s="17" t="s">
        <v>104</v>
      </c>
      <c r="H131" s="17" t="s">
        <v>114</v>
      </c>
    </row>
    <row r="132" spans="1:8" x14ac:dyDescent="0.2">
      <c r="A132" s="16">
        <v>923272941</v>
      </c>
      <c r="B132" s="17" t="s">
        <v>187</v>
      </c>
      <c r="C132" s="17" t="s">
        <v>112</v>
      </c>
      <c r="D132" s="17" t="s">
        <v>69</v>
      </c>
      <c r="E132" s="17" t="s">
        <v>118</v>
      </c>
      <c r="F132" s="17" t="s">
        <v>101</v>
      </c>
      <c r="G132" s="17" t="s">
        <v>104</v>
      </c>
      <c r="H132" s="17" t="s">
        <v>114</v>
      </c>
    </row>
    <row r="133" spans="1:8" x14ac:dyDescent="0.2">
      <c r="A133" s="16">
        <v>923272947</v>
      </c>
      <c r="B133" s="17" t="s">
        <v>188</v>
      </c>
      <c r="C133" s="17" t="s">
        <v>112</v>
      </c>
      <c r="D133" s="17" t="s">
        <v>69</v>
      </c>
      <c r="E133" s="17" t="s">
        <v>136</v>
      </c>
      <c r="F133" s="17" t="s">
        <v>101</v>
      </c>
      <c r="G133" s="17" t="s">
        <v>103</v>
      </c>
      <c r="H133" s="17" t="s">
        <v>114</v>
      </c>
    </row>
    <row r="134" spans="1:8" x14ac:dyDescent="0.2">
      <c r="A134" s="16">
        <v>923272948</v>
      </c>
      <c r="B134" s="17" t="s">
        <v>189</v>
      </c>
      <c r="C134" s="17" t="s">
        <v>112</v>
      </c>
      <c r="D134" s="17" t="s">
        <v>69</v>
      </c>
      <c r="E134" s="17" t="s">
        <v>136</v>
      </c>
      <c r="F134" s="17" t="s">
        <v>101</v>
      </c>
      <c r="G134" s="17" t="s">
        <v>104</v>
      </c>
      <c r="H134" s="17" t="s">
        <v>114</v>
      </c>
    </row>
    <row r="135" spans="1:8" x14ac:dyDescent="0.2">
      <c r="A135" s="16">
        <v>923272990</v>
      </c>
      <c r="B135" s="17" t="s">
        <v>190</v>
      </c>
      <c r="C135" s="17" t="s">
        <v>112</v>
      </c>
      <c r="D135" s="17" t="s">
        <v>69</v>
      </c>
      <c r="E135" s="17" t="s">
        <v>162</v>
      </c>
      <c r="F135" s="17" t="s">
        <v>101</v>
      </c>
      <c r="G135" s="17" t="s">
        <v>104</v>
      </c>
      <c r="H135" s="17" t="s">
        <v>114</v>
      </c>
    </row>
    <row r="136" spans="1:8" x14ac:dyDescent="0.2">
      <c r="A136" s="16">
        <v>923273001</v>
      </c>
      <c r="B136" s="17" t="s">
        <v>191</v>
      </c>
      <c r="C136" s="17" t="s">
        <v>112</v>
      </c>
      <c r="D136" s="17" t="s">
        <v>69</v>
      </c>
      <c r="E136" s="17" t="s">
        <v>118</v>
      </c>
      <c r="F136" s="17" t="s">
        <v>101</v>
      </c>
      <c r="G136" s="17" t="s">
        <v>104</v>
      </c>
      <c r="H136" s="17" t="s">
        <v>114</v>
      </c>
    </row>
    <row r="137" spans="1:8" x14ac:dyDescent="0.2">
      <c r="A137" s="16">
        <v>923273057</v>
      </c>
      <c r="B137" s="17" t="s">
        <v>192</v>
      </c>
      <c r="C137" s="17" t="s">
        <v>112</v>
      </c>
      <c r="D137" s="17" t="s">
        <v>73</v>
      </c>
      <c r="E137" s="17" t="s">
        <v>116</v>
      </c>
      <c r="F137" s="17" t="s">
        <v>101</v>
      </c>
      <c r="G137" s="17" t="s">
        <v>104</v>
      </c>
      <c r="H137" s="17" t="s">
        <v>114</v>
      </c>
    </row>
    <row r="138" spans="1:8" x14ac:dyDescent="0.2">
      <c r="A138" s="16">
        <v>94300000</v>
      </c>
      <c r="B138" s="17" t="s">
        <v>66</v>
      </c>
      <c r="C138" s="17" t="s">
        <v>112</v>
      </c>
      <c r="D138" s="17" t="s">
        <v>67</v>
      </c>
      <c r="E138" s="17" t="s">
        <v>174</v>
      </c>
      <c r="F138" s="17" t="s">
        <v>101</v>
      </c>
      <c r="G138" s="17" t="s">
        <v>104</v>
      </c>
      <c r="H138" s="17" t="s">
        <v>114</v>
      </c>
    </row>
  </sheetData>
  <autoFilter ref="A11:H138" xr:uid="{00000000-0009-0000-0000-000001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E160"/>
  <sheetViews>
    <sheetView showGridLines="0" tabSelected="1" zoomScale="90" zoomScaleNormal="90" workbookViewId="0">
      <selection activeCell="B2" sqref="B2"/>
    </sheetView>
  </sheetViews>
  <sheetFormatPr baseColWidth="10" defaultRowHeight="15" x14ac:dyDescent="0.25"/>
  <cols>
    <col min="1" max="1" width="2" style="4" customWidth="1"/>
    <col min="2" max="2" width="4.85546875" style="1" bestFit="1" customWidth="1"/>
    <col min="3" max="3" width="12.28515625" style="23" bestFit="1" customWidth="1"/>
    <col min="4" max="4" width="61" style="20" customWidth="1"/>
    <col min="5" max="5" width="19.28515625" style="2" bestFit="1" customWidth="1"/>
    <col min="6" max="16384" width="11.42578125" style="1"/>
  </cols>
  <sheetData>
    <row r="1" spans="1:5" ht="15.75" x14ac:dyDescent="0.25">
      <c r="B1" s="41" t="s">
        <v>194</v>
      </c>
      <c r="C1" s="41"/>
      <c r="D1" s="41"/>
      <c r="E1" s="41"/>
    </row>
    <row r="2" spans="1:5" x14ac:dyDescent="0.25">
      <c r="B2" s="27"/>
      <c r="C2" s="28"/>
      <c r="D2" s="29"/>
      <c r="E2" s="27"/>
    </row>
    <row r="3" spans="1:5" ht="15.75" x14ac:dyDescent="0.25">
      <c r="B3" s="41" t="str">
        <f>UPPER(INDEX(Base!$A$11:$H$138,MATCH($C6,Base!$A$11:$A$138,0),MATCH("Marco normativo",Base!$A$11:$H$11,0)))</f>
        <v>EMPRESAS NO COTIZANTES</v>
      </c>
      <c r="C3" s="41"/>
      <c r="D3" s="41"/>
      <c r="E3" s="41"/>
    </row>
    <row r="4" spans="1:5" ht="15.75" x14ac:dyDescent="0.25">
      <c r="B4" s="40" t="str">
        <f>(INDEX(Base!$A$11:$H$138,MATCH($C6,Base!$A$11:$A$138,0),MATCH("convergencia",Base!$A$11:$H$11,0)))</f>
        <v>Empresas de Servicios Públicos</v>
      </c>
      <c r="C4" s="40"/>
      <c r="D4" s="40"/>
      <c r="E4" s="40"/>
    </row>
    <row r="5" spans="1:5" x14ac:dyDescent="0.25">
      <c r="B5" s="30" t="s">
        <v>77</v>
      </c>
      <c r="C5" s="31" t="s">
        <v>75</v>
      </c>
      <c r="D5" s="32" t="s">
        <v>1</v>
      </c>
      <c r="E5" s="33" t="s">
        <v>74</v>
      </c>
    </row>
    <row r="6" spans="1:5" x14ac:dyDescent="0.25">
      <c r="A6" s="4">
        <f>+C6</f>
        <v>923272469</v>
      </c>
      <c r="B6" s="18">
        <v>1</v>
      </c>
      <c r="C6" s="5">
        <v>923272469</v>
      </c>
      <c r="D6" s="3" t="str">
        <f>INDEX(Base!$A$11:$H$138,MATCH($C6,Base!$A$11:$A$138,0),MATCH(D$5,Base!$A$11:$H$11,0))</f>
        <v>E.S.P. Aguas Canal del Dique S.A.</v>
      </c>
      <c r="E6" s="5" t="str">
        <f>INDEX(Base!$A$11:$H$138,MATCH($C6,Base!$A$11:$A$138,0),MATCH(E$5,Base!$A$11:$H$11,0))</f>
        <v>Bolívar</v>
      </c>
    </row>
    <row r="7" spans="1:5" x14ac:dyDescent="0.25">
      <c r="A7" s="4">
        <f t="shared" ref="A7:A27" si="0">+C7</f>
        <v>923272364</v>
      </c>
      <c r="B7" s="5">
        <f>+B6+1</f>
        <v>2</v>
      </c>
      <c r="C7" s="5">
        <v>923272364</v>
      </c>
      <c r="D7" s="3" t="str">
        <f>INDEX(Base!$A$11:$H$138,MATCH($C7,Base!$A$11:$A$138,0),MATCH(D$5,Base!$A$11:$H$11,0))</f>
        <v>E.S.P. Aguas de Padilla S.A.</v>
      </c>
      <c r="E7" s="5" t="str">
        <f>INDEX(Base!$A$11:$H$138,MATCH($C7,Base!$A$11:$A$138,0),MATCH(E$5,Base!$A$11:$H$11,0))</f>
        <v>Sucre</v>
      </c>
    </row>
    <row r="8" spans="1:5" x14ac:dyDescent="0.25">
      <c r="A8" s="4">
        <f t="shared" si="0"/>
        <v>923272846</v>
      </c>
      <c r="B8" s="5">
        <f t="shared" ref="B8:B22" si="1">+B7+1</f>
        <v>3</v>
      </c>
      <c r="C8" s="5">
        <v>923272846</v>
      </c>
      <c r="D8" s="3" t="str">
        <f>INDEX(Base!$A$11:$H$138,MATCH($C8,Base!$A$11:$A$138,0),MATCH(D$5,Base!$A$11:$H$11,0))</f>
        <v>E.S.P. Aguas de Tumaco S.A</v>
      </c>
      <c r="E8" s="5" t="str">
        <f>INDEX(Base!$A$11:$H$138,MATCH($C8,Base!$A$11:$A$138,0),MATCH(E$5,Base!$A$11:$H$11,0))</f>
        <v>Nariño</v>
      </c>
    </row>
    <row r="9" spans="1:5" x14ac:dyDescent="0.25">
      <c r="A9" s="4">
        <f t="shared" si="0"/>
        <v>923270861</v>
      </c>
      <c r="B9" s="5">
        <f t="shared" si="1"/>
        <v>4</v>
      </c>
      <c r="C9" s="5">
        <v>923270861</v>
      </c>
      <c r="D9" s="3" t="str">
        <f>INDEX(Base!$A$11:$H$138,MATCH($C9,Base!$A$11:$A$138,0),MATCH(D$5,Base!$A$11:$H$11,0))</f>
        <v>E.S.P. Cooperativa de Servicios Públicos de Chivolo Ltda.</v>
      </c>
      <c r="E9" s="5" t="str">
        <f>INDEX(Base!$A$11:$H$138,MATCH($C9,Base!$A$11:$A$138,0),MATCH(E$5,Base!$A$11:$H$11,0))</f>
        <v>Magdalena</v>
      </c>
    </row>
    <row r="10" spans="1:5" x14ac:dyDescent="0.25">
      <c r="A10" s="4">
        <f t="shared" si="0"/>
        <v>923272349</v>
      </c>
      <c r="B10" s="5">
        <f t="shared" si="1"/>
        <v>5</v>
      </c>
      <c r="C10" s="5">
        <v>923272349</v>
      </c>
      <c r="D10" s="3" t="str">
        <f>INDEX(Base!$A$11:$H$138,MATCH($C10,Base!$A$11:$A$138,0),MATCH(D$5,Base!$A$11:$H$11,0))</f>
        <v>E.S.P. de Agua Potable y Saneamiento Básico S.A.S.</v>
      </c>
      <c r="E10" s="5" t="str">
        <f>INDEX(Base!$A$11:$H$138,MATCH($C10,Base!$A$11:$A$138,0),MATCH(E$5,Base!$A$11:$H$11,0))</f>
        <v>Nariño</v>
      </c>
    </row>
    <row r="11" spans="1:5" x14ac:dyDescent="0.25">
      <c r="A11" s="4">
        <f t="shared" si="0"/>
        <v>923272187</v>
      </c>
      <c r="B11" s="5">
        <f t="shared" si="1"/>
        <v>6</v>
      </c>
      <c r="C11" s="5">
        <v>923272187</v>
      </c>
      <c r="D11" s="3" t="str">
        <f>INDEX(Base!$A$11:$H$138,MATCH($C11,Base!$A$11:$A$138,0),MATCH(D$5,Base!$A$11:$H$11,0))</f>
        <v>E.S.P. de Cravo Norte Jagüey S.A.</v>
      </c>
      <c r="E11" s="5" t="str">
        <f>INDEX(Base!$A$11:$H$138,MATCH($C11,Base!$A$11:$A$138,0),MATCH(E$5,Base!$A$11:$H$11,0))</f>
        <v>Arauca</v>
      </c>
    </row>
    <row r="12" spans="1:5" x14ac:dyDescent="0.25">
      <c r="A12" s="4">
        <f t="shared" si="0"/>
        <v>923271646</v>
      </c>
      <c r="B12" s="5">
        <f t="shared" si="1"/>
        <v>7</v>
      </c>
      <c r="C12" s="5">
        <v>923271646</v>
      </c>
      <c r="D12" s="3" t="str">
        <f>INDEX(Base!$A$11:$H$138,MATCH($C12,Base!$A$11:$A$138,0),MATCH(D$5,Base!$A$11:$H$11,0))</f>
        <v>E.S.P. Domiciliarios de Sabanalarga S.A.</v>
      </c>
      <c r="E12" s="5" t="str">
        <f>INDEX(Base!$A$11:$H$138,MATCH($C12,Base!$A$11:$A$138,0),MATCH(E$5,Base!$A$11:$H$11,0))</f>
        <v>Antioquia</v>
      </c>
    </row>
    <row r="13" spans="1:5" x14ac:dyDescent="0.25">
      <c r="A13" s="4">
        <f t="shared" si="0"/>
        <v>923272145</v>
      </c>
      <c r="B13" s="5">
        <f t="shared" si="1"/>
        <v>8</v>
      </c>
      <c r="C13" s="5">
        <v>923272145</v>
      </c>
      <c r="D13" s="3" t="str">
        <f>INDEX(Base!$A$11:$H$138,MATCH($C13,Base!$A$11:$A$138,0),MATCH(D$5,Base!$A$11:$H$11,0))</f>
        <v>E.S.P. Empresa de Servicios Públicos Domiciliarios de Belén</v>
      </c>
      <c r="E13" s="5" t="str">
        <f>INDEX(Base!$A$11:$H$138,MATCH($C13,Base!$A$11:$A$138,0),MATCH(E$5,Base!$A$11:$H$11,0))</f>
        <v>Nariño</v>
      </c>
    </row>
    <row r="14" spans="1:5" ht="30" x14ac:dyDescent="0.25">
      <c r="A14" s="4">
        <f t="shared" si="0"/>
        <v>923272175</v>
      </c>
      <c r="B14" s="5">
        <f t="shared" si="1"/>
        <v>9</v>
      </c>
      <c r="C14" s="5">
        <v>923272175</v>
      </c>
      <c r="D14" s="3" t="str">
        <f>INDEX(Base!$A$11:$H$138,MATCH($C14,Base!$A$11:$A$138,0),MATCH(D$5,Base!$A$11:$H$11,0))</f>
        <v>E.S.P. Empresa Municipal de Acueducto, Alcantarillado y Aseo de Colosó S.A.</v>
      </c>
      <c r="E14" s="5" t="str">
        <f>INDEX(Base!$A$11:$H$138,MATCH($C14,Base!$A$11:$A$138,0),MATCH(E$5,Base!$A$11:$H$11,0))</f>
        <v>Sucre</v>
      </c>
    </row>
    <row r="15" spans="1:5" x14ac:dyDescent="0.25">
      <c r="A15" s="4">
        <f t="shared" si="0"/>
        <v>230168276</v>
      </c>
      <c r="B15" s="5">
        <f t="shared" si="1"/>
        <v>10</v>
      </c>
      <c r="C15" s="5">
        <v>230168276</v>
      </c>
      <c r="D15" s="3" t="str">
        <f>INDEX(Base!$A$11:$H$138,MATCH($C15,Base!$A$11:$A$138,0),MATCH(D$5,Base!$A$11:$H$11,0))</f>
        <v>E.S.P. Empresa Municipal de Aseo - Floridablanca</v>
      </c>
      <c r="E15" s="5" t="str">
        <f>INDEX(Base!$A$11:$H$138,MATCH($C15,Base!$A$11:$A$138,0),MATCH(E$5,Base!$A$11:$H$11,0))</f>
        <v>Santander</v>
      </c>
    </row>
    <row r="16" spans="1:5" x14ac:dyDescent="0.25">
      <c r="A16" s="4">
        <f t="shared" si="0"/>
        <v>923272134</v>
      </c>
      <c r="B16" s="5">
        <f t="shared" si="1"/>
        <v>11</v>
      </c>
      <c r="C16" s="5">
        <v>923272134</v>
      </c>
      <c r="D16" s="3" t="str">
        <f>INDEX(Base!$A$11:$H$138,MATCH($C16,Base!$A$11:$A$138,0),MATCH(D$5,Base!$A$11:$H$11,0))</f>
        <v>E.S.P. Empresas Públicas de Dabeiba S.A.S.</v>
      </c>
      <c r="E16" s="5" t="str">
        <f>INDEX(Base!$A$11:$H$138,MATCH($C16,Base!$A$11:$A$138,0),MATCH(E$5,Base!$A$11:$H$11,0))</f>
        <v>Antioquia</v>
      </c>
    </row>
    <row r="17" spans="1:5" x14ac:dyDescent="0.25">
      <c r="A17" s="4">
        <f t="shared" si="0"/>
        <v>90300000</v>
      </c>
      <c r="B17" s="5">
        <f t="shared" si="1"/>
        <v>12</v>
      </c>
      <c r="C17" s="18">
        <v>90300000</v>
      </c>
      <c r="D17" s="25" t="str">
        <f>INDEX(Base!$A$11:$H$138,MATCH($C17,Base!$A$11:$A$138,0),MATCH(D$5,Base!$A$11:$H$11,0))</f>
        <v>E.S.P. Empresas Públicas Municipales de Yolombó</v>
      </c>
      <c r="E17" s="18" t="str">
        <f>INDEX(Base!$A$11:$H$138,MATCH($C17,Base!$A$11:$A$138,0),MATCH(E$5,Base!$A$11:$H$11,0))</f>
        <v>Antioquia</v>
      </c>
    </row>
    <row r="18" spans="1:5" x14ac:dyDescent="0.25">
      <c r="A18" s="4">
        <f t="shared" si="0"/>
        <v>923270921</v>
      </c>
      <c r="B18" s="5">
        <f t="shared" si="1"/>
        <v>13</v>
      </c>
      <c r="C18" s="5">
        <v>923270921</v>
      </c>
      <c r="D18" s="3" t="str">
        <f>INDEX(Base!$A$11:$H$138,MATCH($C18,Base!$A$11:$A$138,0),MATCH(D$5,Base!$A$11:$H$11,0))</f>
        <v>E.S.P. EVAS Enviambientales S.A.</v>
      </c>
      <c r="E18" s="5" t="str">
        <f>INDEX(Base!$A$11:$H$138,MATCH($C18,Base!$A$11:$A$138,0),MATCH(E$5,Base!$A$11:$H$11,0))</f>
        <v>Antioquia</v>
      </c>
    </row>
    <row r="19" spans="1:5" x14ac:dyDescent="0.25">
      <c r="A19" s="4">
        <f t="shared" si="0"/>
        <v>923272650</v>
      </c>
      <c r="B19" s="5">
        <f t="shared" si="1"/>
        <v>14</v>
      </c>
      <c r="C19" s="5">
        <v>923272650</v>
      </c>
      <c r="D19" s="3" t="str">
        <f>INDEX(Base!$A$11:$H$138,MATCH($C19,Base!$A$11:$A$138,0),MATCH(D$5,Base!$A$11:$H$11,0))</f>
        <v>E.S.P. La Central Hidroeléctrica San José de la Montaña S.A.S.</v>
      </c>
      <c r="E19" s="5" t="str">
        <f>INDEX(Base!$A$11:$H$138,MATCH($C19,Base!$A$11:$A$138,0),MATCH(E$5,Base!$A$11:$H$11,0))</f>
        <v>Antioquia</v>
      </c>
    </row>
    <row r="20" spans="1:5" x14ac:dyDescent="0.25">
      <c r="A20" s="4">
        <f t="shared" si="0"/>
        <v>220127205</v>
      </c>
      <c r="B20" s="5">
        <f t="shared" si="1"/>
        <v>15</v>
      </c>
      <c r="C20" s="5">
        <v>220127205</v>
      </c>
      <c r="D20" s="3" t="str">
        <f>INDEX(Base!$A$11:$H$138,MATCH($C20,Base!$A$11:$A$138,0),MATCH(D$5,Base!$A$11:$H$11,0))</f>
        <v>Empresa de Servicios Públicos de Condoto</v>
      </c>
      <c r="E20" s="5" t="str">
        <f>INDEX(Base!$A$11:$H$138,MATCH($C20,Base!$A$11:$A$138,0),MATCH(E$5,Base!$A$11:$H$11,0))</f>
        <v>Chocó</v>
      </c>
    </row>
    <row r="21" spans="1:5" x14ac:dyDescent="0.25">
      <c r="A21" s="4">
        <f t="shared" si="0"/>
        <v>923272813</v>
      </c>
      <c r="B21" s="5">
        <f t="shared" si="1"/>
        <v>16</v>
      </c>
      <c r="C21" s="5">
        <v>923272813</v>
      </c>
      <c r="D21" s="3" t="str">
        <f>INDEX(Base!$A$11:$H$138,MATCH($C21,Base!$A$11:$A$138,0),MATCH(D$5,Base!$A$11:$H$11,0))</f>
        <v>Empresa Metropolitana de Servicios Públicos Domiciliarios S.A E.S.P</v>
      </c>
      <c r="E21" s="5" t="str">
        <f>INDEX(Base!$A$11:$H$138,MATCH($C21,Base!$A$11:$A$138,0),MATCH(E$5,Base!$A$11:$H$11,0))</f>
        <v>Norte de Santander</v>
      </c>
    </row>
    <row r="22" spans="1:5" x14ac:dyDescent="0.25">
      <c r="A22" s="4">
        <f t="shared" si="0"/>
        <v>230123162</v>
      </c>
      <c r="B22" s="5">
        <f t="shared" si="1"/>
        <v>17</v>
      </c>
      <c r="C22" s="5">
        <v>230123162</v>
      </c>
      <c r="D22" s="3" t="str">
        <f>INDEX(Base!$A$11:$H$138,MATCH($C22,Base!$A$11:$A$138,0),MATCH(D$5,Base!$A$11:$H$11,0))</f>
        <v>Empresa Regional  Aguas del Sinú S.A.</v>
      </c>
      <c r="E22" s="5" t="str">
        <f>INDEX(Base!$A$11:$H$138,MATCH($C22,Base!$A$11:$A$138,0),MATCH(E$5,Base!$A$11:$H$11,0))</f>
        <v>Córdoba</v>
      </c>
    </row>
    <row r="23" spans="1:5" ht="15.75" x14ac:dyDescent="0.25">
      <c r="B23" s="40" t="str">
        <f>INDEX(Base!$A$11:$H$138,MATCH($C25,Base!$A$11:$A$138,0),MATCH("convergencia",Base!$A$11:$H$11,0))</f>
        <v>Empresas Industriales y Comerciales Del Estado</v>
      </c>
      <c r="C23" s="40"/>
      <c r="D23" s="40"/>
      <c r="E23" s="40"/>
    </row>
    <row r="24" spans="1:5" x14ac:dyDescent="0.25">
      <c r="A24" s="4" t="str">
        <f t="shared" si="0"/>
        <v>Código</v>
      </c>
      <c r="B24" s="30" t="s">
        <v>77</v>
      </c>
      <c r="C24" s="31" t="s">
        <v>75</v>
      </c>
      <c r="D24" s="32" t="s">
        <v>1</v>
      </c>
      <c r="E24" s="33" t="s">
        <v>74</v>
      </c>
    </row>
    <row r="25" spans="1:5" x14ac:dyDescent="0.25">
      <c r="A25" s="4">
        <f t="shared" si="0"/>
        <v>923272632</v>
      </c>
      <c r="B25" s="5">
        <v>1</v>
      </c>
      <c r="C25" s="5">
        <v>923272632</v>
      </c>
      <c r="D25" s="3" t="str">
        <f>INDEX(Base!$A$11:$H$138,MATCH($C25,Base!$A$11:$A$138,0),MATCH(D$5,Base!$A$11:$H$11,0))</f>
        <v>La Estrella Promotora de Proyectos</v>
      </c>
      <c r="E25" s="5" t="str">
        <f>INDEX(Base!$A$11:$H$138,MATCH($C25,Base!$A$11:$A$138,0),MATCH(E$5,Base!$A$11:$H$11,0))</f>
        <v>Antioquia</v>
      </c>
    </row>
    <row r="26" spans="1:5" x14ac:dyDescent="0.25">
      <c r="A26" s="4">
        <f t="shared" si="0"/>
        <v>222905001</v>
      </c>
      <c r="B26" s="5">
        <f t="shared" ref="B26:B27" si="2">+B25+1</f>
        <v>2</v>
      </c>
      <c r="C26" s="5">
        <v>222905001</v>
      </c>
      <c r="D26" s="3" t="str">
        <f>INDEX(Base!$A$11:$H$138,MATCH($C26,Base!$A$11:$A$138,0),MATCH(D$5,Base!$A$11:$H$11,0))</f>
        <v>Metroparques E.I.C.E</v>
      </c>
      <c r="E26" s="5" t="str">
        <f>INDEX(Base!$A$11:$H$138,MATCH($C26,Base!$A$11:$A$138,0),MATCH(E$5,Base!$A$11:$H$11,0))</f>
        <v>Antioquia</v>
      </c>
    </row>
    <row r="27" spans="1:5" x14ac:dyDescent="0.25">
      <c r="A27" s="4">
        <f t="shared" si="0"/>
        <v>923272955</v>
      </c>
      <c r="B27" s="5">
        <f t="shared" si="2"/>
        <v>3</v>
      </c>
      <c r="C27" s="5">
        <v>923272955</v>
      </c>
      <c r="D27" s="3" t="str">
        <f>INDEX(Base!$A$11:$H$138,MATCH($C27,Base!$A$11:$A$138,0),MATCH(D$5,Base!$A$11:$H$11,0))</f>
        <v>Sistema Estratégico de Transporte Público de Ibagué S.A.S</v>
      </c>
      <c r="E27" s="5" t="str">
        <f>INDEX(Base!$A$11:$H$138,MATCH($C27,Base!$A$11:$A$138,0),MATCH(E$5,Base!$A$11:$H$11,0))</f>
        <v>Tolima</v>
      </c>
    </row>
    <row r="28" spans="1:5" ht="15.75" x14ac:dyDescent="0.25">
      <c r="B28" s="40" t="str">
        <f>INDEX(Base!$A$11:$H$138,MATCH($C30,Base!$A$11:$A$138,0),MATCH("convergencia",Base!$A$11:$H$11,0))</f>
        <v>Empresas Sociales del Estado</v>
      </c>
      <c r="C28" s="40"/>
      <c r="D28" s="40"/>
      <c r="E28" s="40"/>
    </row>
    <row r="29" spans="1:5" x14ac:dyDescent="0.25">
      <c r="A29" s="4">
        <f t="shared" ref="A29:A30" si="3">+C32</f>
        <v>923270905</v>
      </c>
      <c r="B29" s="30" t="s">
        <v>77</v>
      </c>
      <c r="C29" s="31" t="s">
        <v>75</v>
      </c>
      <c r="D29" s="32" t="s">
        <v>1</v>
      </c>
      <c r="E29" s="33" t="s">
        <v>74</v>
      </c>
    </row>
    <row r="30" spans="1:5" x14ac:dyDescent="0.25">
      <c r="A30" s="4">
        <f t="shared" si="3"/>
        <v>267520787</v>
      </c>
      <c r="B30" s="5">
        <v>1</v>
      </c>
      <c r="C30" s="5">
        <v>923271633</v>
      </c>
      <c r="D30" s="3" t="str">
        <f>INDEX(Base!$A$11:$H$138,MATCH($C30,Base!$A$11:$A$138,0),MATCH(D$5,Base!$A$11:$H$11,0))</f>
        <v>E.S.E. Centro de Salud Con Camas - Cantagallo</v>
      </c>
      <c r="E30" s="5" t="str">
        <f>INDEX(Base!$A$11:$H$138,MATCH($C30,Base!$A$11:$A$138,0),MATCH(E$5,Base!$A$11:$H$11,0))</f>
        <v>Bolívar</v>
      </c>
    </row>
    <row r="31" spans="1:5" x14ac:dyDescent="0.25">
      <c r="A31" s="4" t="e">
        <f>+#REF!</f>
        <v>#REF!</v>
      </c>
      <c r="B31" s="5">
        <f>+B30+1</f>
        <v>2</v>
      </c>
      <c r="C31" s="5">
        <v>220152352</v>
      </c>
      <c r="D31" s="3" t="str">
        <f>INDEX(Base!$A$11:$H$138,MATCH($C31,Base!$A$11:$A$138,0),MATCH(D$5,Base!$A$11:$H$11,0))</f>
        <v>E.S.E. Centro de Salud de Iles</v>
      </c>
      <c r="E31" s="5" t="str">
        <f>INDEX(Base!$A$11:$H$138,MATCH($C31,Base!$A$11:$A$138,0),MATCH(E$5,Base!$A$11:$H$11,0))</f>
        <v>Nariño</v>
      </c>
    </row>
    <row r="32" spans="1:5" x14ac:dyDescent="0.25">
      <c r="A32" s="4" t="e">
        <f>+#REF!</f>
        <v>#REF!</v>
      </c>
      <c r="B32" s="5">
        <f t="shared" ref="B32:B33" si="4">+B31+1</f>
        <v>3</v>
      </c>
      <c r="C32" s="5">
        <v>923270905</v>
      </c>
      <c r="D32" s="3" t="str">
        <f>INDEX(Base!$A$11:$H$138,MATCH($C32,Base!$A$11:$A$138,0),MATCH(D$5,Base!$A$11:$H$11,0))</f>
        <v>E.S.E. Centro de Salud Señor del Mar</v>
      </c>
      <c r="E32" s="5" t="str">
        <f>INDEX(Base!$A$11:$H$138,MATCH($C32,Base!$A$11:$A$138,0),MATCH(E$5,Base!$A$11:$H$11,0))</f>
        <v>Nariño</v>
      </c>
    </row>
    <row r="33" spans="1:5" x14ac:dyDescent="0.25">
      <c r="A33" s="4" t="e">
        <f>+#REF!</f>
        <v>#REF!</v>
      </c>
      <c r="B33" s="5">
        <f t="shared" si="4"/>
        <v>4</v>
      </c>
      <c r="C33" s="5">
        <v>267520787</v>
      </c>
      <c r="D33" s="3" t="str">
        <f>INDEX(Base!$A$11:$H$138,MATCH($C33,Base!$A$11:$A$138,0),MATCH(D$5,Base!$A$11:$H$11,0))</f>
        <v>E.S.E. Hospital de Tamalameque</v>
      </c>
      <c r="E33" s="5" t="str">
        <f>INDEX(Base!$A$11:$H$138,MATCH($C33,Base!$A$11:$A$138,0),MATCH(E$5,Base!$A$11:$H$11,0))</f>
        <v>Cesar</v>
      </c>
    </row>
    <row r="34" spans="1:5" ht="15.75" x14ac:dyDescent="0.25">
      <c r="B34" s="40" t="str">
        <f>INDEX(Base!$A$11:$H$138,MATCH($C36,Base!$A$11:$A$138,0),MATCH("convergencia",Base!$A$11:$H$11,0))</f>
        <v>Otras Empresas</v>
      </c>
      <c r="C34" s="40"/>
      <c r="D34" s="40"/>
      <c r="E34" s="40"/>
    </row>
    <row r="35" spans="1:5" x14ac:dyDescent="0.25">
      <c r="A35" s="4">
        <f t="shared" ref="A35:A36" si="5">+C39</f>
        <v>923272701</v>
      </c>
      <c r="B35" s="30" t="s">
        <v>77</v>
      </c>
      <c r="C35" s="31" t="s">
        <v>75</v>
      </c>
      <c r="D35" s="32" t="s">
        <v>1</v>
      </c>
      <c r="E35" s="33" t="s">
        <v>74</v>
      </c>
    </row>
    <row r="36" spans="1:5" x14ac:dyDescent="0.25">
      <c r="A36" s="4">
        <f t="shared" si="5"/>
        <v>923272774</v>
      </c>
      <c r="B36" s="5">
        <v>1</v>
      </c>
      <c r="C36" s="5">
        <v>923272775</v>
      </c>
      <c r="D36" s="3" t="str">
        <f>INDEX(Base!$A$11:$H$138,MATCH($C36,Base!$A$11:$A$138,0),MATCH(D$5,Base!$A$11:$H$11,0))</f>
        <v>I.P.S.I Palaima</v>
      </c>
      <c r="E36" s="5" t="str">
        <f>INDEX(Base!$A$11:$H$138,MATCH($C36,Base!$A$11:$A$138,0),MATCH(E$5,Base!$A$11:$H$11,0))</f>
        <v>Guajira</v>
      </c>
    </row>
    <row r="37" spans="1:5" x14ac:dyDescent="0.25">
      <c r="A37" s="4" t="e">
        <f>+#REF!</f>
        <v>#REF!</v>
      </c>
      <c r="B37" s="5">
        <f t="shared" ref="B37:B61" si="6">+B36+1</f>
        <v>2</v>
      </c>
      <c r="C37" s="5">
        <v>923272104</v>
      </c>
      <c r="D37" s="3" t="str">
        <f>INDEX(Base!$A$11:$H$138,MATCH($C37,Base!$A$11:$A$138,0),MATCH(D$5,Base!$A$11:$H$11,0))</f>
        <v>I.P.S.I. Ayuuleepala Wayuu</v>
      </c>
      <c r="E37" s="5" t="str">
        <f>INDEX(Base!$A$11:$H$138,MATCH($C37,Base!$A$11:$A$138,0),MATCH(E$5,Base!$A$11:$H$11,0))</f>
        <v>Guajira</v>
      </c>
    </row>
    <row r="38" spans="1:5" x14ac:dyDescent="0.25">
      <c r="A38" s="4" t="e">
        <f>+#REF!</f>
        <v>#REF!</v>
      </c>
      <c r="B38" s="5">
        <f t="shared" si="6"/>
        <v>3</v>
      </c>
      <c r="C38" s="5">
        <v>923271600</v>
      </c>
      <c r="D38" s="3" t="str">
        <f>INDEX(Base!$A$11:$H$138,MATCH($C38,Base!$A$11:$A$138,0),MATCH(D$5,Base!$A$11:$H$11,0))</f>
        <v>I.P.S.I. Centro Integral de Salud</v>
      </c>
      <c r="E38" s="5" t="str">
        <f>INDEX(Base!$A$11:$H$138,MATCH($C38,Base!$A$11:$A$138,0),MATCH(E$5,Base!$A$11:$H$11,0))</f>
        <v>Guajira</v>
      </c>
    </row>
    <row r="39" spans="1:5" x14ac:dyDescent="0.25">
      <c r="A39" s="4" t="e">
        <f>+#REF!</f>
        <v>#REF!</v>
      </c>
      <c r="B39" s="5">
        <f t="shared" si="6"/>
        <v>4</v>
      </c>
      <c r="C39" s="5">
        <v>923272701</v>
      </c>
      <c r="D39" s="3" t="str">
        <f>INDEX(Base!$A$11:$H$138,MATCH($C39,Base!$A$11:$A$138,0),MATCH(D$5,Base!$A$11:$H$11,0))</f>
        <v>I.P.S.I. Eiteraa Jawaipa</v>
      </c>
      <c r="E39" s="5" t="str">
        <f>INDEX(Base!$A$11:$H$138,MATCH($C39,Base!$A$11:$A$138,0),MATCH(E$5,Base!$A$11:$H$11,0))</f>
        <v>Guajira</v>
      </c>
    </row>
    <row r="40" spans="1:5" x14ac:dyDescent="0.25">
      <c r="A40" s="4" t="e">
        <f>+#REF!</f>
        <v>#REF!</v>
      </c>
      <c r="B40" s="34">
        <f t="shared" si="6"/>
        <v>5</v>
      </c>
      <c r="C40" s="34">
        <v>923272774</v>
      </c>
      <c r="D40" s="35" t="str">
        <f>INDEX(Base!$A$11:$H$138,MATCH($C40,Base!$A$11:$A$138,0),MATCH(D$5,Base!$A$11:$H$11,0))</f>
        <v>I.P.S.I. EZEQ - Salud</v>
      </c>
      <c r="E40" s="34" t="str">
        <f>INDEX(Base!$A$11:$H$138,MATCH($C40,Base!$A$11:$A$138,0),MATCH(E$5,Base!$A$11:$H$11,0))</f>
        <v>Guajira</v>
      </c>
    </row>
    <row r="41" spans="1:5" ht="6.75" customHeight="1" x14ac:dyDescent="0.25">
      <c r="A41" s="4">
        <f t="shared" ref="A41:A54" si="7">+C48</f>
        <v>219115491</v>
      </c>
      <c r="B41" s="5"/>
      <c r="C41" s="5"/>
      <c r="D41" s="3"/>
      <c r="E41" s="5"/>
    </row>
    <row r="42" spans="1:5" ht="15.75" x14ac:dyDescent="0.25">
      <c r="A42" s="4">
        <f t="shared" si="7"/>
        <v>219052490</v>
      </c>
      <c r="B42" s="41" t="str">
        <f>UPPER(INDEX(Base!$A$11:$H$138,MATCH($C45,Base!$A$11:$A$138,0),MATCH("Marco Normativo",Base!$A$11:$H$11,0)))</f>
        <v>ENTIDADES DE GOBIERNO</v>
      </c>
      <c r="C42" s="41"/>
      <c r="D42" s="41"/>
      <c r="E42" s="41"/>
    </row>
    <row r="43" spans="1:5" ht="15.75" x14ac:dyDescent="0.25">
      <c r="A43" s="4">
        <f t="shared" si="7"/>
        <v>213115531</v>
      </c>
      <c r="B43" s="40" t="str">
        <f>INDEX(Base!$A$11:$H$138,MATCH($C45,Base!$A$11:$A$138,0),MATCH("convergencia",Base!$A$11:$H$11,0))</f>
        <v>Alcaldias</v>
      </c>
      <c r="C43" s="40"/>
      <c r="D43" s="40"/>
      <c r="E43" s="40"/>
    </row>
    <row r="44" spans="1:5" x14ac:dyDescent="0.25">
      <c r="A44" s="4">
        <f t="shared" si="7"/>
        <v>216008560</v>
      </c>
      <c r="B44" s="30" t="s">
        <v>77</v>
      </c>
      <c r="C44" s="31" t="s">
        <v>75</v>
      </c>
      <c r="D44" s="32" t="s">
        <v>1</v>
      </c>
      <c r="E44" s="33" t="s">
        <v>74</v>
      </c>
    </row>
    <row r="45" spans="1:5" x14ac:dyDescent="0.25">
      <c r="A45" s="4">
        <f t="shared" si="7"/>
        <v>210119001</v>
      </c>
      <c r="B45" s="5">
        <v>1</v>
      </c>
      <c r="C45" s="5">
        <v>923272927</v>
      </c>
      <c r="D45" s="3" t="str">
        <f>INDEX(Base!$A$11:$H$138,MATCH($C45,Base!$A$11:$A$138,0),MATCH(D$5,Base!$A$11:$H$11,0))</f>
        <v>Barrancominas</v>
      </c>
      <c r="E45" s="5" t="str">
        <f>INDEX(Base!$A$11:$H$138,MATCH($C45,Base!$A$11:$A$138,0),MATCH(E$5,Base!$A$11:$H$11,0))</f>
        <v>Guainía</v>
      </c>
    </row>
    <row r="46" spans="1:5" x14ac:dyDescent="0.25">
      <c r="A46" s="4">
        <f t="shared" si="7"/>
        <v>212152621</v>
      </c>
      <c r="B46" s="5">
        <f t="shared" si="6"/>
        <v>2</v>
      </c>
      <c r="C46" s="5">
        <v>216215162</v>
      </c>
      <c r="D46" s="3" t="str">
        <f>INDEX(Base!$A$11:$H$138,MATCH($C46,Base!$A$11:$A$138,0),MATCH(D$5,Base!$A$11:$H$11,0))</f>
        <v>Cerinza</v>
      </c>
      <c r="E46" s="5" t="str">
        <f>INDEX(Base!$A$11:$H$138,MATCH($C46,Base!$A$11:$A$138,0),MATCH(E$5,Base!$A$11:$H$11,0))</f>
        <v>Boyacá</v>
      </c>
    </row>
    <row r="47" spans="1:5" x14ac:dyDescent="0.25">
      <c r="A47" s="4">
        <f t="shared" si="7"/>
        <v>212013620</v>
      </c>
      <c r="B47" s="5">
        <f t="shared" si="6"/>
        <v>3</v>
      </c>
      <c r="C47" s="5">
        <v>214527245</v>
      </c>
      <c r="D47" s="3" t="str">
        <f>INDEX(Base!$A$11:$H$138,MATCH($C47,Base!$A$11:$A$138,0),MATCH(D$5,Base!$A$11:$H$11,0))</f>
        <v>El Carmen de Atrato</v>
      </c>
      <c r="E47" s="5" t="str">
        <f>INDEX(Base!$A$11:$H$138,MATCH($C47,Base!$A$11:$A$138,0),MATCH(E$5,Base!$A$11:$H$11,0))</f>
        <v>Chocó</v>
      </c>
    </row>
    <row r="48" spans="1:5" x14ac:dyDescent="0.25">
      <c r="A48" s="4">
        <f t="shared" si="7"/>
        <v>215413654</v>
      </c>
      <c r="B48" s="5">
        <f t="shared" si="6"/>
        <v>4</v>
      </c>
      <c r="C48" s="5">
        <v>219115491</v>
      </c>
      <c r="D48" s="3" t="str">
        <f>INDEX(Base!$A$11:$H$138,MATCH($C48,Base!$A$11:$A$138,0),MATCH(D$5,Base!$A$11:$H$11,0))</f>
        <v>Nobsa</v>
      </c>
      <c r="E48" s="5" t="str">
        <f>INDEX(Base!$A$11:$H$138,MATCH($C48,Base!$A$11:$A$138,0),MATCH(E$5,Base!$A$11:$H$11,0))</f>
        <v>Boyacá</v>
      </c>
    </row>
    <row r="49" spans="1:5" x14ac:dyDescent="0.25">
      <c r="A49" s="4">
        <f t="shared" si="7"/>
        <v>212499624</v>
      </c>
      <c r="B49" s="5">
        <f t="shared" si="6"/>
        <v>5</v>
      </c>
      <c r="C49" s="5">
        <v>219052490</v>
      </c>
      <c r="D49" s="3" t="str">
        <f>INDEX(Base!$A$11:$H$138,MATCH($C49,Base!$A$11:$A$138,0),MATCH(D$5,Base!$A$11:$H$11,0))</f>
        <v>Olaya Herrera (Bocas de Satinga)</v>
      </c>
      <c r="E49" s="5" t="str">
        <f>INDEX(Base!$A$11:$H$138,MATCH($C49,Base!$A$11:$A$138,0),MATCH(E$5,Base!$A$11:$H$11,0))</f>
        <v>Nariño</v>
      </c>
    </row>
    <row r="50" spans="1:5" x14ac:dyDescent="0.25">
      <c r="A50" s="4">
        <f t="shared" si="7"/>
        <v>216315763</v>
      </c>
      <c r="B50" s="5">
        <f t="shared" si="6"/>
        <v>6</v>
      </c>
      <c r="C50" s="5">
        <v>213115531</v>
      </c>
      <c r="D50" s="3" t="str">
        <f>INDEX(Base!$A$11:$H$138,MATCH($C50,Base!$A$11:$A$138,0),MATCH(D$5,Base!$A$11:$H$11,0))</f>
        <v>Pauna</v>
      </c>
      <c r="E50" s="5" t="str">
        <f>INDEX(Base!$A$11:$H$138,MATCH($C50,Base!$A$11:$A$138,0),MATCH(E$5,Base!$A$11:$H$11,0))</f>
        <v>Boyacá</v>
      </c>
    </row>
    <row r="51" spans="1:5" x14ac:dyDescent="0.25">
      <c r="A51" s="4">
        <f t="shared" si="7"/>
        <v>218013780</v>
      </c>
      <c r="B51" s="5">
        <f t="shared" si="6"/>
        <v>7</v>
      </c>
      <c r="C51" s="5">
        <v>216008560</v>
      </c>
      <c r="D51" s="3" t="str">
        <f>INDEX(Base!$A$11:$H$138,MATCH($C51,Base!$A$11:$A$138,0),MATCH(D$5,Base!$A$11:$H$11,0))</f>
        <v>Ponedera</v>
      </c>
      <c r="E51" s="5" t="str">
        <f>INDEX(Base!$A$11:$H$138,MATCH($C51,Base!$A$11:$A$138,0),MATCH(E$5,Base!$A$11:$H$11,0))</f>
        <v>Atlántico</v>
      </c>
    </row>
    <row r="52" spans="1:5" x14ac:dyDescent="0.25">
      <c r="A52" s="4">
        <f t="shared" si="7"/>
        <v>213552835</v>
      </c>
      <c r="B52" s="5">
        <f t="shared" si="6"/>
        <v>8</v>
      </c>
      <c r="C52" s="5">
        <v>210119001</v>
      </c>
      <c r="D52" s="3" t="str">
        <f>INDEX(Base!$A$11:$H$138,MATCH($C52,Base!$A$11:$A$138,0),MATCH(D$5,Base!$A$11:$H$11,0))</f>
        <v>Popayán</v>
      </c>
      <c r="E52" s="5" t="str">
        <f>INDEX(Base!$A$11:$H$138,MATCH($C52,Base!$A$11:$A$138,0),MATCH(E$5,Base!$A$11:$H$11,0))</f>
        <v>Cauca</v>
      </c>
    </row>
    <row r="53" spans="1:5" x14ac:dyDescent="0.25">
      <c r="A53" s="4">
        <f t="shared" si="7"/>
        <v>213915839</v>
      </c>
      <c r="B53" s="5">
        <f t="shared" si="6"/>
        <v>9</v>
      </c>
      <c r="C53" s="5">
        <v>212152621</v>
      </c>
      <c r="D53" s="3" t="str">
        <f>INDEX(Base!$A$11:$H$138,MATCH($C53,Base!$A$11:$A$138,0),MATCH(D$5,Base!$A$11:$H$11,0))</f>
        <v>Roberto Payán (San José)</v>
      </c>
      <c r="E53" s="5" t="str">
        <f>INDEX(Base!$A$11:$H$138,MATCH($C53,Base!$A$11:$A$138,0),MATCH(E$5,Base!$A$11:$H$11,0))</f>
        <v>Nariño</v>
      </c>
    </row>
    <row r="54" spans="1:5" x14ac:dyDescent="0.25">
      <c r="A54" s="4">
        <f t="shared" si="7"/>
        <v>216018860</v>
      </c>
      <c r="B54" s="5">
        <f t="shared" si="6"/>
        <v>10</v>
      </c>
      <c r="C54" s="5">
        <v>212013620</v>
      </c>
      <c r="D54" s="3" t="str">
        <f>INDEX(Base!$A$11:$H$138,MATCH($C54,Base!$A$11:$A$138,0),MATCH(D$5,Base!$A$11:$H$11,0))</f>
        <v>San Cristóbal</v>
      </c>
      <c r="E54" s="5" t="str">
        <f>INDEX(Base!$A$11:$H$138,MATCH($C54,Base!$A$11:$A$138,0),MATCH(E$5,Base!$A$11:$H$11,0))</f>
        <v>Bolívar</v>
      </c>
    </row>
    <row r="55" spans="1:5" x14ac:dyDescent="0.25">
      <c r="A55" s="4" t="e">
        <f>+#REF!</f>
        <v>#REF!</v>
      </c>
      <c r="B55" s="5">
        <f t="shared" si="6"/>
        <v>11</v>
      </c>
      <c r="C55" s="5">
        <v>215413654</v>
      </c>
      <c r="D55" s="3" t="str">
        <f>INDEX(Base!$A$11:$H$138,MATCH($C55,Base!$A$11:$A$138,0),MATCH(D$5,Base!$A$11:$H$11,0))</f>
        <v>San Jacinto - Bolívar</v>
      </c>
      <c r="E55" s="5" t="str">
        <f>INDEX(Base!$A$11:$H$138,MATCH($C55,Base!$A$11:$A$138,0),MATCH(E$5,Base!$A$11:$H$11,0))</f>
        <v>Bolívar</v>
      </c>
    </row>
    <row r="56" spans="1:5" x14ac:dyDescent="0.25">
      <c r="A56" s="4" t="e">
        <f>+#REF!</f>
        <v>#REF!</v>
      </c>
      <c r="B56" s="5">
        <f t="shared" si="6"/>
        <v>12</v>
      </c>
      <c r="C56" s="5">
        <v>212499624</v>
      </c>
      <c r="D56" s="3" t="str">
        <f>INDEX(Base!$A$11:$H$138,MATCH($C56,Base!$A$11:$A$138,0),MATCH(D$5,Base!$A$11:$H$11,0))</f>
        <v>Santa Rosalía</v>
      </c>
      <c r="E56" s="5" t="str">
        <f>INDEX(Base!$A$11:$H$138,MATCH($C56,Base!$A$11:$A$138,0),MATCH(E$5,Base!$A$11:$H$11,0))</f>
        <v>Vichada</v>
      </c>
    </row>
    <row r="57" spans="1:5" x14ac:dyDescent="0.25">
      <c r="A57" s="4" t="e">
        <f>+#REF!</f>
        <v>#REF!</v>
      </c>
      <c r="B57" s="5">
        <f t="shared" si="6"/>
        <v>13</v>
      </c>
      <c r="C57" s="5">
        <v>216315763</v>
      </c>
      <c r="D57" s="3" t="str">
        <f>INDEX(Base!$A$11:$H$138,MATCH($C57,Base!$A$11:$A$138,0),MATCH(D$5,Base!$A$11:$H$11,0))</f>
        <v>Sotaquirá</v>
      </c>
      <c r="E57" s="5" t="str">
        <f>INDEX(Base!$A$11:$H$138,MATCH($C57,Base!$A$11:$A$138,0),MATCH(E$5,Base!$A$11:$H$11,0))</f>
        <v>Boyacá</v>
      </c>
    </row>
    <row r="58" spans="1:5" x14ac:dyDescent="0.25">
      <c r="A58" s="4" t="e">
        <f>+#REF!</f>
        <v>#REF!</v>
      </c>
      <c r="B58" s="5">
        <f t="shared" si="6"/>
        <v>14</v>
      </c>
      <c r="C58" s="5">
        <v>218013780</v>
      </c>
      <c r="D58" s="3" t="str">
        <f>INDEX(Base!$A$11:$H$138,MATCH($C58,Base!$A$11:$A$138,0),MATCH(D$5,Base!$A$11:$H$11,0))</f>
        <v>Talaigua Nuevo</v>
      </c>
      <c r="E58" s="5" t="str">
        <f>INDEX(Base!$A$11:$H$138,MATCH($C58,Base!$A$11:$A$138,0),MATCH(E$5,Base!$A$11:$H$11,0))</f>
        <v>Bolívar</v>
      </c>
    </row>
    <row r="59" spans="1:5" x14ac:dyDescent="0.25">
      <c r="A59" s="4" t="e">
        <f>+#REF!</f>
        <v>#REF!</v>
      </c>
      <c r="B59" s="5">
        <f t="shared" si="6"/>
        <v>15</v>
      </c>
      <c r="C59" s="5">
        <v>213552835</v>
      </c>
      <c r="D59" s="3" t="str">
        <f>INDEX(Base!$A$11:$H$138,MATCH($C59,Base!$A$11:$A$138,0),MATCH(D$5,Base!$A$11:$H$11,0))</f>
        <v>Tumaco</v>
      </c>
      <c r="E59" s="5" t="str">
        <f>INDEX(Base!$A$11:$H$138,MATCH($C59,Base!$A$11:$A$138,0),MATCH(E$5,Base!$A$11:$H$11,0))</f>
        <v>Nariño</v>
      </c>
    </row>
    <row r="60" spans="1:5" x14ac:dyDescent="0.25">
      <c r="A60" s="4" t="e">
        <f>+#REF!</f>
        <v>#REF!</v>
      </c>
      <c r="B60" s="5">
        <f t="shared" si="6"/>
        <v>16</v>
      </c>
      <c r="C60" s="5">
        <v>213915839</v>
      </c>
      <c r="D60" s="3" t="str">
        <f>INDEX(Base!$A$11:$H$138,MATCH($C60,Base!$A$11:$A$138,0),MATCH(D$5,Base!$A$11:$H$11,0))</f>
        <v>Tutasá</v>
      </c>
      <c r="E60" s="5" t="str">
        <f>INDEX(Base!$A$11:$H$138,MATCH($C60,Base!$A$11:$A$138,0),MATCH(E$5,Base!$A$11:$H$11,0))</f>
        <v>Boyacá</v>
      </c>
    </row>
    <row r="61" spans="1:5" x14ac:dyDescent="0.25">
      <c r="A61" s="4" t="e">
        <f>+#REF!</f>
        <v>#REF!</v>
      </c>
      <c r="B61" s="5">
        <f t="shared" si="6"/>
        <v>17</v>
      </c>
      <c r="C61" s="5">
        <v>216018860</v>
      </c>
      <c r="D61" s="3" t="str">
        <f>INDEX(Base!$A$11:$H$138,MATCH($C61,Base!$A$11:$A$138,0),MATCH(D$5,Base!$A$11:$H$11,0))</f>
        <v>Valparaíso - Caquetá</v>
      </c>
      <c r="E61" s="5" t="str">
        <f>INDEX(Base!$A$11:$H$138,MATCH($C61,Base!$A$11:$A$138,0),MATCH(E$5,Base!$A$11:$H$11,0))</f>
        <v>Caquetá</v>
      </c>
    </row>
    <row r="62" spans="1:5" ht="15.75" x14ac:dyDescent="0.25">
      <c r="B62" s="40" t="str">
        <f>INDEX(Base!$A$11:$H$138,MATCH($C64,Base!$A$11:$A$138,0),MATCH("convergencia",Base!$A$11:$H$11,0))</f>
        <v>Establecimientos Publicos</v>
      </c>
      <c r="C62" s="40"/>
      <c r="D62" s="40"/>
      <c r="E62" s="40"/>
    </row>
    <row r="63" spans="1:5" x14ac:dyDescent="0.25">
      <c r="A63" s="4">
        <f>+C70</f>
        <v>923273057</v>
      </c>
      <c r="B63" s="30" t="s">
        <v>77</v>
      </c>
      <c r="C63" s="31" t="s">
        <v>75</v>
      </c>
      <c r="D63" s="32" t="s">
        <v>1</v>
      </c>
      <c r="E63" s="33" t="s">
        <v>74</v>
      </c>
    </row>
    <row r="64" spans="1:5" x14ac:dyDescent="0.25">
      <c r="A64" s="4">
        <f>+C71</f>
        <v>220505999</v>
      </c>
      <c r="B64" s="5">
        <v>1</v>
      </c>
      <c r="C64" s="5">
        <v>923272947</v>
      </c>
      <c r="D64" s="3" t="str">
        <f>INDEX(Base!$A$11:$H$138,MATCH($C64,Base!$A$11:$A$138,0),MATCH(D$5,Base!$A$11:$H$11,0))</f>
        <v>Instituto Municipal de Deportes y Recreación de Candelaria</v>
      </c>
      <c r="E64" s="5" t="str">
        <f>INDEX(Base!$A$11:$H$138,MATCH($C64,Base!$A$11:$A$138,0),MATCH(E$5,Base!$A$11:$H$11,0))</f>
        <v>Atlántico</v>
      </c>
    </row>
    <row r="65" spans="1:5" ht="15.75" x14ac:dyDescent="0.25">
      <c r="B65" s="40" t="str">
        <f>INDEX(Base!$A$11:$H$138,MATCH($C67,Base!$A$11:$A$138,0),MATCH("convergencia",Base!$A$11:$H$11,0))</f>
        <v>Otras Entidades Gobierno General</v>
      </c>
      <c r="C65" s="40"/>
      <c r="D65" s="40"/>
      <c r="E65" s="40"/>
    </row>
    <row r="66" spans="1:5" x14ac:dyDescent="0.25">
      <c r="A66" s="4">
        <f t="shared" ref="A66:A98" si="8">+C73</f>
        <v>923272818</v>
      </c>
      <c r="B66" s="30" t="s">
        <v>77</v>
      </c>
      <c r="C66" s="31" t="s">
        <v>75</v>
      </c>
      <c r="D66" s="32" t="s">
        <v>1</v>
      </c>
      <c r="E66" s="33" t="s">
        <v>74</v>
      </c>
    </row>
    <row r="67" spans="1:5" x14ac:dyDescent="0.25">
      <c r="A67" s="4">
        <f t="shared" si="8"/>
        <v>923271861</v>
      </c>
      <c r="B67" s="5">
        <v>1</v>
      </c>
      <c r="C67" s="5">
        <v>923272781</v>
      </c>
      <c r="D67" s="3" t="str">
        <f>INDEX(Base!$A$11:$H$138,MATCH($C67,Base!$A$11:$A$138,0),MATCH(D$5,Base!$A$11:$H$11,0))</f>
        <v>Asociación de Municipios de la Costa</v>
      </c>
      <c r="E67" s="5" t="str">
        <f>INDEX(Base!$A$11:$H$138,MATCH($C67,Base!$A$11:$A$138,0),MATCH(E$5,Base!$A$11:$H$11,0))</f>
        <v>Córdoba</v>
      </c>
    </row>
    <row r="68" spans="1:5" x14ac:dyDescent="0.25">
      <c r="A68" s="4">
        <f t="shared" si="8"/>
        <v>923273001</v>
      </c>
      <c r="B68" s="5">
        <f t="shared" ref="B68:B105" si="9">+B67+1</f>
        <v>2</v>
      </c>
      <c r="C68" s="5">
        <v>923272798</v>
      </c>
      <c r="D68" s="3" t="str">
        <f>INDEX(Base!$A$11:$H$138,MATCH($C68,Base!$A$11:$A$138,0),MATCH(D$5,Base!$A$11:$H$11,0))</f>
        <v>Asociación de Municipios de la Cuenca del Atrato y Darién</v>
      </c>
      <c r="E68" s="5" t="str">
        <f>INDEX(Base!$A$11:$H$138,MATCH($C68,Base!$A$11:$A$138,0),MATCH(E$5,Base!$A$11:$H$11,0))</f>
        <v>Antioquia</v>
      </c>
    </row>
    <row r="69" spans="1:5" x14ac:dyDescent="0.25">
      <c r="A69" s="4">
        <f t="shared" si="8"/>
        <v>923270925</v>
      </c>
      <c r="B69" s="5">
        <f t="shared" si="9"/>
        <v>3</v>
      </c>
      <c r="C69" s="5">
        <v>923272941</v>
      </c>
      <c r="D69" s="3" t="str">
        <f>INDEX(Base!$A$11:$H$138,MATCH($C69,Base!$A$11:$A$138,0),MATCH(D$5,Base!$A$11:$H$11,0))</f>
        <v>Asociación de Municipios de la Depresión Momposina</v>
      </c>
      <c r="E69" s="5" t="str">
        <f>INDEX(Base!$A$11:$H$138,MATCH($C69,Base!$A$11:$A$138,0),MATCH(E$5,Base!$A$11:$H$11,0))</f>
        <v>Bolívar</v>
      </c>
    </row>
    <row r="70" spans="1:5" ht="30" x14ac:dyDescent="0.25">
      <c r="A70" s="4">
        <f t="shared" si="8"/>
        <v>923271271</v>
      </c>
      <c r="B70" s="5">
        <f t="shared" si="9"/>
        <v>4</v>
      </c>
      <c r="C70" s="5">
        <v>923273057</v>
      </c>
      <c r="D70" s="3" t="str">
        <f>INDEX(Base!$A$11:$H$138,MATCH($C70,Base!$A$11:$A$138,0),MATCH(D$5,Base!$A$11:$H$11,0))</f>
        <v>Asociación de Municipios de la Subregión Suroriental Provincia de Ricaurte- Norte de Santander.</v>
      </c>
      <c r="E70" s="5" t="str">
        <f>INDEX(Base!$A$11:$H$138,MATCH($C70,Base!$A$11:$A$138,0),MATCH(E$5,Base!$A$11:$H$11,0))</f>
        <v>Norte de Santander</v>
      </c>
    </row>
    <row r="71" spans="1:5" x14ac:dyDescent="0.25">
      <c r="A71" s="4">
        <f t="shared" si="8"/>
        <v>923272842</v>
      </c>
      <c r="B71" s="5">
        <f t="shared" si="9"/>
        <v>5</v>
      </c>
      <c r="C71" s="5">
        <v>220505999</v>
      </c>
      <c r="D71" s="3" t="str">
        <f>INDEX(Base!$A$11:$H$138,MATCH($C71,Base!$A$11:$A$138,0),MATCH(D$5,Base!$A$11:$H$11,0))</f>
        <v>Asociación de Municipios del Bajo Cauca y Nechí</v>
      </c>
      <c r="E71" s="5" t="str">
        <f>INDEX(Base!$A$11:$H$138,MATCH($C71,Base!$A$11:$A$138,0),MATCH(E$5,Base!$A$11:$H$11,0))</f>
        <v>Antioquia</v>
      </c>
    </row>
    <row r="72" spans="1:5" x14ac:dyDescent="0.25">
      <c r="A72" s="4">
        <f t="shared" si="8"/>
        <v>230254874</v>
      </c>
      <c r="B72" s="5">
        <f t="shared" si="9"/>
        <v>6</v>
      </c>
      <c r="C72" s="5">
        <v>220144999</v>
      </c>
      <c r="D72" s="3" t="str">
        <f>INDEX(Base!$A$11:$H$138,MATCH($C72,Base!$A$11:$A$138,0),MATCH(D$5,Base!$A$11:$H$11,0))</f>
        <v>Asociación de Municipios del Sur de la Guajira</v>
      </c>
      <c r="E72" s="5" t="str">
        <f>INDEX(Base!$A$11:$H$138,MATCH($C72,Base!$A$11:$A$138,0),MATCH(E$5,Base!$A$11:$H$11,0))</f>
        <v>Guajira</v>
      </c>
    </row>
    <row r="73" spans="1:5" x14ac:dyDescent="0.25">
      <c r="A73" s="4">
        <f t="shared" si="8"/>
        <v>923271622</v>
      </c>
      <c r="B73" s="5">
        <f t="shared" si="9"/>
        <v>7</v>
      </c>
      <c r="C73" s="5">
        <v>923272818</v>
      </c>
      <c r="D73" s="3" t="str">
        <f>INDEX(Base!$A$11:$H$138,MATCH($C73,Base!$A$11:$A$138,0),MATCH(D$5,Base!$A$11:$H$11,0))</f>
        <v>Asociación de Municipios del Suroeste Antioqueño</v>
      </c>
      <c r="E73" s="5" t="str">
        <f>INDEX(Base!$A$11:$H$138,MATCH($C73,Base!$A$11:$A$138,0),MATCH(E$5,Base!$A$11:$H$11,0))</f>
        <v>Antioquia</v>
      </c>
    </row>
    <row r="74" spans="1:5" x14ac:dyDescent="0.25">
      <c r="A74" s="4">
        <f t="shared" si="8"/>
        <v>141015000</v>
      </c>
      <c r="B74" s="5">
        <f t="shared" si="9"/>
        <v>8</v>
      </c>
      <c r="C74" s="5">
        <v>923271861</v>
      </c>
      <c r="D74" s="3" t="str">
        <f>INDEX(Base!$A$11:$H$138,MATCH($C74,Base!$A$11:$A$138,0),MATCH(D$5,Base!$A$11:$H$11,0))</f>
        <v>Asociación de Municipios Petroleros de Colombia</v>
      </c>
      <c r="E74" s="5" t="str">
        <f>INDEX(Base!$A$11:$H$138,MATCH($C74,Base!$A$11:$A$138,0),MATCH(E$5,Base!$A$11:$H$11,0))</f>
        <v>Bogotá D.C.</v>
      </c>
    </row>
    <row r="75" spans="1:5" x14ac:dyDescent="0.25">
      <c r="A75" s="4">
        <f t="shared" si="8"/>
        <v>220208433</v>
      </c>
      <c r="B75" s="5">
        <f t="shared" si="9"/>
        <v>9</v>
      </c>
      <c r="C75" s="5">
        <v>923273001</v>
      </c>
      <c r="D75" s="3" t="str">
        <f>INDEX(Base!$A$11:$H$138,MATCH($C75,Base!$A$11:$A$138,0),MATCH(D$5,Base!$A$11:$H$11,0))</f>
        <v>Asociación Municipios de los Sures</v>
      </c>
      <c r="E75" s="5" t="str">
        <f>INDEX(Base!$A$11:$H$138,MATCH($C75,Base!$A$11:$A$138,0),MATCH(E$5,Base!$A$11:$H$11,0))</f>
        <v>Bolívar</v>
      </c>
    </row>
    <row r="76" spans="1:5" x14ac:dyDescent="0.25">
      <c r="A76" s="4">
        <f t="shared" si="8"/>
        <v>220105079</v>
      </c>
      <c r="B76" s="5">
        <f t="shared" si="9"/>
        <v>10</v>
      </c>
      <c r="C76" s="5">
        <v>923270925</v>
      </c>
      <c r="D76" s="3" t="str">
        <f>INDEX(Base!$A$11:$H$138,MATCH($C76,Base!$A$11:$A$138,0),MATCH(D$5,Base!$A$11:$H$11,0))</f>
        <v>C.P.G.A. Puertos del Ariari</v>
      </c>
      <c r="E76" s="5" t="str">
        <f>INDEX(Base!$A$11:$H$138,MATCH($C76,Base!$A$11:$A$138,0),MATCH(E$5,Base!$A$11:$H$11,0))</f>
        <v>Meta</v>
      </c>
    </row>
    <row r="77" spans="1:5" x14ac:dyDescent="0.25">
      <c r="A77" s="4">
        <f t="shared" si="8"/>
        <v>923272695</v>
      </c>
      <c r="B77" s="5">
        <f t="shared" si="9"/>
        <v>11</v>
      </c>
      <c r="C77" s="5">
        <v>923271271</v>
      </c>
      <c r="D77" s="3" t="str">
        <f>INDEX(Base!$A$11:$H$138,MATCH($C77,Base!$A$11:$A$138,0),MATCH(D$5,Base!$A$11:$H$11,0))</f>
        <v>Casa de la Tercera Edad</v>
      </c>
      <c r="E77" s="5" t="str">
        <f>INDEX(Base!$A$11:$H$138,MATCH($C77,Base!$A$11:$A$138,0),MATCH(E$5,Base!$A$11:$H$11,0))</f>
        <v>Norte de Santander</v>
      </c>
    </row>
    <row r="78" spans="1:5" x14ac:dyDescent="0.25">
      <c r="A78" s="4">
        <f t="shared" si="8"/>
        <v>923272904</v>
      </c>
      <c r="B78" s="5">
        <f t="shared" si="9"/>
        <v>12</v>
      </c>
      <c r="C78" s="5">
        <v>923272842</v>
      </c>
      <c r="D78" s="3" t="str">
        <f>INDEX(Base!$A$11:$H$138,MATCH($C78,Base!$A$11:$A$138,0),MATCH(D$5,Base!$A$11:$H$11,0))</f>
        <v>Corporación para el Desarrollo Social y Cultural del Valle del Cauca</v>
      </c>
      <c r="E78" s="5" t="str">
        <f>INDEX(Base!$A$11:$H$138,MATCH($C78,Base!$A$11:$A$138,0),MATCH(E$5,Base!$A$11:$H$11,0))</f>
        <v>Valle del Cauca</v>
      </c>
    </row>
    <row r="79" spans="1:5" ht="30" x14ac:dyDescent="0.25">
      <c r="A79" s="4">
        <f t="shared" si="8"/>
        <v>923272110</v>
      </c>
      <c r="B79" s="5">
        <f t="shared" si="9"/>
        <v>13</v>
      </c>
      <c r="C79" s="5">
        <v>230254874</v>
      </c>
      <c r="D79" s="3" t="str">
        <f>INDEX(Base!$A$11:$H$138,MATCH($C79,Base!$A$11:$A$138,0),MATCH(D$5,Base!$A$11:$H$11,0))</f>
        <v>Departamento Administrativo de Transporte y Tránsito de Villa del Rosario</v>
      </c>
      <c r="E79" s="5" t="str">
        <f>INDEX(Base!$A$11:$H$138,MATCH($C79,Base!$A$11:$A$138,0),MATCH(E$5,Base!$A$11:$H$11,0))</f>
        <v>Norte de Santander</v>
      </c>
    </row>
    <row r="80" spans="1:5" x14ac:dyDescent="0.25">
      <c r="A80" s="4">
        <f t="shared" si="8"/>
        <v>120323000</v>
      </c>
      <c r="B80" s="5">
        <f t="shared" si="9"/>
        <v>14</v>
      </c>
      <c r="C80" s="5">
        <v>923271622</v>
      </c>
      <c r="D80" s="3" t="str">
        <f>INDEX(Base!$A$11:$H$138,MATCH($C80,Base!$A$11:$A$138,0),MATCH(D$5,Base!$A$11:$H$11,0))</f>
        <v>E.I.C.E. para el Desarrollo de la Gestión Pública - Chipaque</v>
      </c>
      <c r="E80" s="5" t="str">
        <f>INDEX(Base!$A$11:$H$138,MATCH($C80,Base!$A$11:$A$138,0),MATCH(E$5,Base!$A$11:$H$11,0))</f>
        <v>Cundinamarca</v>
      </c>
    </row>
    <row r="81" spans="1:5" x14ac:dyDescent="0.25">
      <c r="A81" s="4">
        <f t="shared" si="8"/>
        <v>923272180</v>
      </c>
      <c r="B81" s="5">
        <f t="shared" si="9"/>
        <v>15</v>
      </c>
      <c r="C81" s="5">
        <v>141015000</v>
      </c>
      <c r="D81" s="3" t="str">
        <f>INDEX(Base!$A$11:$H$138,MATCH($C81,Base!$A$11:$A$138,0),MATCH(D$5,Base!$A$11:$H$11,0))</f>
        <v>Fundación Casa del Menor Marco Fidel Suárez</v>
      </c>
      <c r="E81" s="5" t="str">
        <f>INDEX(Base!$A$11:$H$138,MATCH($C81,Base!$A$11:$A$138,0),MATCH(E$5,Base!$A$11:$H$11,0))</f>
        <v>Boyacá</v>
      </c>
    </row>
    <row r="82" spans="1:5" x14ac:dyDescent="0.25">
      <c r="A82" s="4">
        <f t="shared" si="8"/>
        <v>923272392</v>
      </c>
      <c r="B82" s="5">
        <f t="shared" si="9"/>
        <v>16</v>
      </c>
      <c r="C82" s="5">
        <v>220208433</v>
      </c>
      <c r="D82" s="3" t="str">
        <f>INDEX(Base!$A$11:$H$138,MATCH($C82,Base!$A$11:$A$138,0),MATCH(D$5,Base!$A$11:$H$11,0))</f>
        <v>Instituto de Cultura de Malambo</v>
      </c>
      <c r="E82" s="5" t="str">
        <f>INDEX(Base!$A$11:$H$138,MATCH($C82,Base!$A$11:$A$138,0),MATCH(E$5,Base!$A$11:$H$11,0))</f>
        <v>Atlántico</v>
      </c>
    </row>
    <row r="83" spans="1:5" x14ac:dyDescent="0.25">
      <c r="A83" s="4">
        <f t="shared" si="8"/>
        <v>923272872</v>
      </c>
      <c r="B83" s="5">
        <f t="shared" si="9"/>
        <v>17</v>
      </c>
      <c r="C83" s="5">
        <v>220105079</v>
      </c>
      <c r="D83" s="3" t="str">
        <f>INDEX(Base!$A$11:$H$138,MATCH($C83,Base!$A$11:$A$138,0),MATCH(D$5,Base!$A$11:$H$11,0))</f>
        <v>Instituto de Deportes y Recreación - Barbosa</v>
      </c>
      <c r="E83" s="5" t="str">
        <f>INDEX(Base!$A$11:$H$138,MATCH($C83,Base!$A$11:$A$138,0),MATCH(E$5,Base!$A$11:$H$11,0))</f>
        <v>Antioquia</v>
      </c>
    </row>
    <row r="84" spans="1:5" x14ac:dyDescent="0.25">
      <c r="A84" s="4">
        <f t="shared" si="8"/>
        <v>923272810</v>
      </c>
      <c r="B84" s="5">
        <f t="shared" si="9"/>
        <v>18</v>
      </c>
      <c r="C84" s="5">
        <v>923272695</v>
      </c>
      <c r="D84" s="3" t="str">
        <f>INDEX(Base!$A$11:$H$138,MATCH($C84,Base!$A$11:$A$138,0),MATCH(D$5,Base!$A$11:$H$11,0))</f>
        <v>Instituto de Financiamiento, Promoción y Desarrollo de Purificación</v>
      </c>
      <c r="E84" s="5" t="str">
        <f>INDEX(Base!$A$11:$H$138,MATCH($C84,Base!$A$11:$A$138,0),MATCH(E$5,Base!$A$11:$H$11,0))</f>
        <v>Tolima</v>
      </c>
    </row>
    <row r="85" spans="1:5" ht="30" x14ac:dyDescent="0.25">
      <c r="A85" s="4">
        <f t="shared" si="8"/>
        <v>94300000</v>
      </c>
      <c r="B85" s="5">
        <f t="shared" si="9"/>
        <v>19</v>
      </c>
      <c r="C85" s="5">
        <v>923272904</v>
      </c>
      <c r="D85" s="3" t="str">
        <f>INDEX(Base!$A$11:$H$138,MATCH($C85,Base!$A$11:$A$138,0),MATCH(D$5,Base!$A$11:$H$11,0))</f>
        <v>Instituto de Recreación, Cultura y Deporte del Municipio de Montelibano</v>
      </c>
      <c r="E85" s="5" t="str">
        <f>INDEX(Base!$A$11:$H$138,MATCH($C85,Base!$A$11:$A$138,0),MATCH(E$5,Base!$A$11:$H$11,0))</f>
        <v>Córdoba</v>
      </c>
    </row>
    <row r="86" spans="1:5" x14ac:dyDescent="0.25">
      <c r="A86" s="4">
        <f t="shared" si="8"/>
        <v>923271647</v>
      </c>
      <c r="B86" s="5">
        <f t="shared" si="9"/>
        <v>20</v>
      </c>
      <c r="C86" s="5">
        <v>923272110</v>
      </c>
      <c r="D86" s="3" t="str">
        <f>INDEX(Base!$A$11:$H$138,MATCH($C86,Base!$A$11:$A$138,0),MATCH(D$5,Base!$A$11:$H$11,0))</f>
        <v>Instituto de Tránsito y Transporte de Albania - Guajira</v>
      </c>
      <c r="E86" s="5" t="str">
        <f>INDEX(Base!$A$11:$H$138,MATCH($C86,Base!$A$11:$A$138,0),MATCH(E$5,Base!$A$11:$H$11,0))</f>
        <v>Guajira</v>
      </c>
    </row>
    <row r="87" spans="1:5" x14ac:dyDescent="0.25">
      <c r="A87" s="4">
        <f t="shared" si="8"/>
        <v>923272948</v>
      </c>
      <c r="B87" s="5">
        <f t="shared" si="9"/>
        <v>21</v>
      </c>
      <c r="C87" s="5">
        <v>120323000</v>
      </c>
      <c r="D87" s="3" t="str">
        <f>INDEX(Base!$A$11:$H$138,MATCH($C87,Base!$A$11:$A$138,0),MATCH(D$5,Base!$A$11:$H$11,0))</f>
        <v>Instituto Departamental de Deportes de Córdoba</v>
      </c>
      <c r="E87" s="5" t="str">
        <f>INDEX(Base!$A$11:$H$138,MATCH($C87,Base!$A$11:$A$138,0),MATCH(E$5,Base!$A$11:$H$11,0))</f>
        <v>Córdoba</v>
      </c>
    </row>
    <row r="88" spans="1:5" x14ac:dyDescent="0.25">
      <c r="A88" s="4">
        <f t="shared" si="8"/>
        <v>923272696</v>
      </c>
      <c r="B88" s="5">
        <f t="shared" si="9"/>
        <v>22</v>
      </c>
      <c r="C88" s="5">
        <v>923272180</v>
      </c>
      <c r="D88" s="3" t="str">
        <f>INDEX(Base!$A$11:$H$138,MATCH($C88,Base!$A$11:$A$138,0),MATCH(D$5,Base!$A$11:$H$11,0))</f>
        <v>Instituto Departamental de Deportes de la Guajira</v>
      </c>
      <c r="E88" s="5" t="str">
        <f>INDEX(Base!$A$11:$H$138,MATCH($C88,Base!$A$11:$A$138,0),MATCH(E$5,Base!$A$11:$H$11,0))</f>
        <v>Guajira</v>
      </c>
    </row>
    <row r="89" spans="1:5" x14ac:dyDescent="0.25">
      <c r="A89" s="4">
        <f t="shared" si="8"/>
        <v>923272112</v>
      </c>
      <c r="B89" s="5">
        <f t="shared" si="9"/>
        <v>23</v>
      </c>
      <c r="C89" s="5">
        <v>923272392</v>
      </c>
      <c r="D89" s="3" t="str">
        <f>INDEX(Base!$A$11:$H$138,MATCH($C89,Base!$A$11:$A$138,0),MATCH(D$5,Base!$A$11:$H$11,0))</f>
        <v>Instituto Municipal de Cultura y Turismo de Puerto Tejada</v>
      </c>
      <c r="E89" s="5" t="str">
        <f>INDEX(Base!$A$11:$H$138,MATCH($C89,Base!$A$11:$A$138,0),MATCH(E$5,Base!$A$11:$H$11,0))</f>
        <v>Cauca</v>
      </c>
    </row>
    <row r="90" spans="1:5" x14ac:dyDescent="0.25">
      <c r="A90" s="4">
        <f t="shared" si="8"/>
        <v>923272990</v>
      </c>
      <c r="B90" s="5">
        <f t="shared" si="9"/>
        <v>24</v>
      </c>
      <c r="C90" s="5">
        <v>923272872</v>
      </c>
      <c r="D90" s="3" t="str">
        <f>INDEX(Base!$A$11:$H$138,MATCH($C90,Base!$A$11:$A$138,0),MATCH(D$5,Base!$A$11:$H$11,0))</f>
        <v>Instituto Municipal de Deporte y Recreación de Colosó - Sucre</v>
      </c>
      <c r="E90" s="5" t="str">
        <f>INDEX(Base!$A$11:$H$138,MATCH($C90,Base!$A$11:$A$138,0),MATCH(E$5,Base!$A$11:$H$11,0))</f>
        <v>Sucre</v>
      </c>
    </row>
    <row r="91" spans="1:5" x14ac:dyDescent="0.25">
      <c r="A91" s="4">
        <f t="shared" si="8"/>
        <v>923272184</v>
      </c>
      <c r="B91" s="5">
        <f t="shared" si="9"/>
        <v>25</v>
      </c>
      <c r="C91" s="5">
        <v>923272810</v>
      </c>
      <c r="D91" s="3" t="str">
        <f>INDEX(Base!$A$11:$H$138,MATCH($C91,Base!$A$11:$A$138,0),MATCH(D$5,Base!$A$11:$H$11,0))</f>
        <v>Instituto Municipal de Deporte y Recreación de el Guamo Bolívar</v>
      </c>
      <c r="E91" s="5" t="str">
        <f>INDEX(Base!$A$11:$H$138,MATCH($C91,Base!$A$11:$A$138,0),MATCH(E$5,Base!$A$11:$H$11,0))</f>
        <v>Bolívar</v>
      </c>
    </row>
    <row r="92" spans="1:5" ht="30" x14ac:dyDescent="0.25">
      <c r="A92" s="4">
        <f t="shared" si="8"/>
        <v>923271587</v>
      </c>
      <c r="B92" s="5">
        <f t="shared" si="9"/>
        <v>26</v>
      </c>
      <c r="C92" s="5">
        <v>94300000</v>
      </c>
      <c r="D92" s="3" t="str">
        <f>INDEX(Base!$A$11:$H$138,MATCH($C92,Base!$A$11:$A$138,0),MATCH(D$5,Base!$A$11:$H$11,0))</f>
        <v>Instituto Municipal de Deporte, Recreación y Educación Física - Trujillo</v>
      </c>
      <c r="E92" s="5" t="str">
        <f>INDEX(Base!$A$11:$H$138,MATCH($C92,Base!$A$11:$A$138,0),MATCH(E$5,Base!$A$11:$H$11,0))</f>
        <v>Valle del Cauca</v>
      </c>
    </row>
    <row r="93" spans="1:5" x14ac:dyDescent="0.25">
      <c r="A93" s="4">
        <f t="shared" si="8"/>
        <v>923272188</v>
      </c>
      <c r="B93" s="5">
        <f t="shared" si="9"/>
        <v>27</v>
      </c>
      <c r="C93" s="5">
        <v>923271647</v>
      </c>
      <c r="D93" s="3" t="str">
        <f>INDEX(Base!$A$11:$H$138,MATCH($C93,Base!$A$11:$A$138,0),MATCH(D$5,Base!$A$11:$H$11,0))</f>
        <v>Instituto Municipal de Deportes y Recreación de Apartadó</v>
      </c>
      <c r="E93" s="5" t="str">
        <f>INDEX(Base!$A$11:$H$138,MATCH($C93,Base!$A$11:$A$138,0),MATCH(E$5,Base!$A$11:$H$11,0))</f>
        <v>Antioquia</v>
      </c>
    </row>
    <row r="94" spans="1:5" x14ac:dyDescent="0.25">
      <c r="A94" s="4">
        <f t="shared" si="8"/>
        <v>923272235</v>
      </c>
      <c r="B94" s="5">
        <f t="shared" si="9"/>
        <v>28</v>
      </c>
      <c r="C94" s="5">
        <v>923272948</v>
      </c>
      <c r="D94" s="3" t="str">
        <f>INDEX(Base!$A$11:$H$138,MATCH($C94,Base!$A$11:$A$138,0),MATCH(D$5,Base!$A$11:$H$11,0))</f>
        <v>Instituto Municipal de Deportes, Recreación y Cultura de Santa Lucía</v>
      </c>
      <c r="E94" s="5" t="str">
        <f>INDEX(Base!$A$11:$H$138,MATCH($C94,Base!$A$11:$A$138,0),MATCH(E$5,Base!$A$11:$H$11,0))</f>
        <v>Atlántico</v>
      </c>
    </row>
    <row r="95" spans="1:5" ht="30" x14ac:dyDescent="0.25">
      <c r="A95" s="4">
        <f t="shared" si="8"/>
        <v>923272865</v>
      </c>
      <c r="B95" s="5">
        <f t="shared" si="9"/>
        <v>29</v>
      </c>
      <c r="C95" s="5">
        <v>923272696</v>
      </c>
      <c r="D95" s="3" t="str">
        <f>INDEX(Base!$A$11:$H$138,MATCH($C95,Base!$A$11:$A$138,0),MATCH(D$5,Base!$A$11:$H$11,0))</f>
        <v>Instituto Municipal de Recreación y Deporte de Campo de la Cruz - Atlántico</v>
      </c>
      <c r="E95" s="5" t="str">
        <f>INDEX(Base!$A$11:$H$138,MATCH($C95,Base!$A$11:$A$138,0),MATCH(E$5,Base!$A$11:$H$11,0))</f>
        <v>Atlántico</v>
      </c>
    </row>
    <row r="96" spans="1:5" x14ac:dyDescent="0.25">
      <c r="A96" s="4">
        <f t="shared" si="8"/>
        <v>923272611</v>
      </c>
      <c r="B96" s="5">
        <f t="shared" si="9"/>
        <v>30</v>
      </c>
      <c r="C96" s="5">
        <v>923272112</v>
      </c>
      <c r="D96" s="3" t="str">
        <f>INDEX(Base!$A$11:$H$138,MATCH($C96,Base!$A$11:$A$138,0),MATCH(D$5,Base!$A$11:$H$11,0))</f>
        <v>Instituto Municipal de Transporte y Tránsito de Cereté</v>
      </c>
      <c r="E96" s="5" t="str">
        <f>INDEX(Base!$A$11:$H$138,MATCH($C96,Base!$A$11:$A$138,0),MATCH(E$5,Base!$A$11:$H$11,0))</f>
        <v>Córdoba</v>
      </c>
    </row>
    <row r="97" spans="1:5" x14ac:dyDescent="0.25">
      <c r="A97" s="4">
        <f t="shared" si="8"/>
        <v>923272938</v>
      </c>
      <c r="B97" s="5">
        <f t="shared" si="9"/>
        <v>31</v>
      </c>
      <c r="C97" s="5">
        <v>923272990</v>
      </c>
      <c r="D97" s="3" t="str">
        <f>INDEX(Base!$A$11:$H$138,MATCH($C97,Base!$A$11:$A$138,0),MATCH(D$5,Base!$A$11:$H$11,0))</f>
        <v>Instituto Municipal del Deporte y Recreaciòn de San Onofre</v>
      </c>
      <c r="E97" s="5" t="str">
        <f>INDEX(Base!$A$11:$H$138,MATCH($C97,Base!$A$11:$A$138,0),MATCH(E$5,Base!$A$11:$H$11,0))</f>
        <v>Sucre</v>
      </c>
    </row>
    <row r="98" spans="1:5" x14ac:dyDescent="0.25">
      <c r="A98" s="4">
        <f t="shared" si="8"/>
        <v>120773000</v>
      </c>
      <c r="B98" s="5">
        <f t="shared" si="9"/>
        <v>32</v>
      </c>
      <c r="C98" s="5">
        <v>923272184</v>
      </c>
      <c r="D98" s="3" t="str">
        <f>INDEX(Base!$A$11:$H$138,MATCH($C98,Base!$A$11:$A$138,0),MATCH(D$5,Base!$A$11:$H$11,0))</f>
        <v>Instituto Municipal para el Deporte y la Recreación de Amalfi</v>
      </c>
      <c r="E98" s="5" t="str">
        <f>INDEX(Base!$A$11:$H$138,MATCH($C98,Base!$A$11:$A$138,0),MATCH(E$5,Base!$A$11:$H$11,0))</f>
        <v>Antioquia</v>
      </c>
    </row>
    <row r="99" spans="1:5" x14ac:dyDescent="0.25">
      <c r="A99" s="4" t="e">
        <f>+#REF!</f>
        <v>#REF!</v>
      </c>
      <c r="B99" s="5">
        <f t="shared" si="9"/>
        <v>33</v>
      </c>
      <c r="C99" s="5">
        <v>923271587</v>
      </c>
      <c r="D99" s="3" t="str">
        <f>INDEX(Base!$A$11:$H$138,MATCH($C99,Base!$A$11:$A$138,0),MATCH(D$5,Base!$A$11:$H$11,0))</f>
        <v>Instituto Municipal para el Desarrollo de Hato Corozal</v>
      </c>
      <c r="E99" s="5" t="str">
        <f>INDEX(Base!$A$11:$H$138,MATCH($C99,Base!$A$11:$A$138,0),MATCH(E$5,Base!$A$11:$H$11,0))</f>
        <v>Casanare</v>
      </c>
    </row>
    <row r="100" spans="1:5" x14ac:dyDescent="0.25">
      <c r="A100" s="4">
        <f>+C109</f>
        <v>923272764</v>
      </c>
      <c r="B100" s="5">
        <f t="shared" si="9"/>
        <v>34</v>
      </c>
      <c r="C100" s="5">
        <v>923272188</v>
      </c>
      <c r="D100" s="3" t="str">
        <f>INDEX(Base!$A$11:$H$138,MATCH($C100,Base!$A$11:$A$138,0),MATCH(D$5,Base!$A$11:$H$11,0))</f>
        <v>Instituto Municipal para la Recreación y el Deporte Palmar de Varela</v>
      </c>
      <c r="E100" s="5" t="str">
        <f>INDEX(Base!$A$11:$H$138,MATCH($C100,Base!$A$11:$A$138,0),MATCH(E$5,Base!$A$11:$H$11,0))</f>
        <v>Atlántico</v>
      </c>
    </row>
    <row r="101" spans="1:5" x14ac:dyDescent="0.25">
      <c r="B101" s="5">
        <f t="shared" si="9"/>
        <v>35</v>
      </c>
      <c r="C101" s="5">
        <v>923272235</v>
      </c>
      <c r="D101" s="3" t="str">
        <f>INDEX(Base!$A$11:$H$138,MATCH($C101,Base!$A$11:$A$138,0),MATCH(D$5,Base!$A$11:$H$11,0))</f>
        <v>Instituto Silviano para la Recreación y el Deporte</v>
      </c>
      <c r="E101" s="5" t="str">
        <f>INDEX(Base!$A$11:$H$138,MATCH($C101,Base!$A$11:$A$138,0),MATCH(E$5,Base!$A$11:$H$11,0))</f>
        <v>Cauca</v>
      </c>
    </row>
    <row r="102" spans="1:5" x14ac:dyDescent="0.25">
      <c r="B102" s="5">
        <f t="shared" si="9"/>
        <v>36</v>
      </c>
      <c r="C102" s="5">
        <v>923272865</v>
      </c>
      <c r="D102" s="3" t="str">
        <f>INDEX(Base!$A$11:$H$138,MATCH($C102,Base!$A$11:$A$138,0),MATCH(D$5,Base!$A$11:$H$11,0))</f>
        <v>Municipios Asociados del Nordeste y Magdalena Medio</v>
      </c>
      <c r="E102" s="5" t="str">
        <f>INDEX(Base!$A$11:$H$138,MATCH($C102,Base!$A$11:$A$138,0),MATCH(E$5,Base!$A$11:$H$11,0))</f>
        <v>Antioquia</v>
      </c>
    </row>
    <row r="103" spans="1:5" x14ac:dyDescent="0.25">
      <c r="B103" s="5">
        <f t="shared" si="9"/>
        <v>37</v>
      </c>
      <c r="C103" s="5">
        <v>923272611</v>
      </c>
      <c r="D103" s="3" t="str">
        <f>INDEX(Base!$A$11:$H$138,MATCH($C103,Base!$A$11:$A$138,0),MATCH(D$5,Base!$A$11:$H$11,0))</f>
        <v>Municipios Asociados para el Desarrollo del Norte de Antioquia</v>
      </c>
      <c r="E103" s="5" t="str">
        <f>INDEX(Base!$A$11:$H$138,MATCH($C103,Base!$A$11:$A$138,0),MATCH(E$5,Base!$A$11:$H$11,0))</f>
        <v>Antioquia</v>
      </c>
    </row>
    <row r="104" spans="1:5" ht="30" x14ac:dyDescent="0.25">
      <c r="A104" s="4">
        <f>+C116</f>
        <v>0</v>
      </c>
      <c r="B104" s="5">
        <f t="shared" si="9"/>
        <v>38</v>
      </c>
      <c r="C104" s="5">
        <v>923272938</v>
      </c>
      <c r="D104" s="3" t="str">
        <f>INDEX(Base!$A$11:$H$138,MATCH($C104,Base!$A$11:$A$138,0),MATCH(D$5,Base!$A$11:$H$11,0))</f>
        <v>Región Administrativa y de Planificación Caribe - RAP Región Caribe</v>
      </c>
      <c r="E104" s="5" t="str">
        <f>INDEX(Base!$A$11:$H$138,MATCH($C104,Base!$A$11:$A$138,0),MATCH(E$5,Base!$A$11:$H$11,0))</f>
        <v>Atlántico</v>
      </c>
    </row>
    <row r="105" spans="1:5" x14ac:dyDescent="0.25">
      <c r="A105" s="4">
        <f>+C117</f>
        <v>0</v>
      </c>
      <c r="B105" s="5">
        <f t="shared" si="9"/>
        <v>39</v>
      </c>
      <c r="C105" s="5">
        <v>120773000</v>
      </c>
      <c r="D105" s="3" t="str">
        <f>INDEX(Base!$A$11:$H$138,MATCH($C105,Base!$A$11:$A$138,0),MATCH(D$5,Base!$A$11:$H$11,0))</f>
        <v>Tribunal Seccional de Ética Médica del Tolima</v>
      </c>
      <c r="E105" s="5" t="str">
        <f>INDEX(Base!$A$11:$H$138,MATCH($C105,Base!$A$11:$A$138,0),MATCH(E$5,Base!$A$11:$H$11,0))</f>
        <v>Tolima</v>
      </c>
    </row>
    <row r="106" spans="1:5" ht="15.75" x14ac:dyDescent="0.25">
      <c r="A106" s="4" t="str">
        <f t="shared" ref="A106:A111" si="10">+C122</f>
        <v>Código</v>
      </c>
      <c r="B106" s="40" t="str">
        <f>INDEX(Base!$A$11:$H$138,MATCH($C108,Base!$A$11:$A$138,0),MATCH("convergencia",Base!$A$11:$H$11,0))</f>
        <v>Resguardos</v>
      </c>
      <c r="C106" s="40"/>
      <c r="D106" s="40"/>
      <c r="E106" s="40"/>
    </row>
    <row r="107" spans="1:5" x14ac:dyDescent="0.25">
      <c r="A107" s="4">
        <f t="shared" si="10"/>
        <v>923272388</v>
      </c>
      <c r="B107" s="30" t="s">
        <v>77</v>
      </c>
      <c r="C107" s="31" t="s">
        <v>75</v>
      </c>
      <c r="D107" s="32" t="s">
        <v>1</v>
      </c>
      <c r="E107" s="33" t="s">
        <v>74</v>
      </c>
    </row>
    <row r="108" spans="1:5" x14ac:dyDescent="0.25">
      <c r="A108" s="4">
        <f t="shared" si="10"/>
        <v>923272655</v>
      </c>
      <c r="B108" s="5">
        <v>1</v>
      </c>
      <c r="C108" s="5">
        <v>923272693</v>
      </c>
      <c r="D108" s="3" t="str">
        <f>INDEX(Base!$A$11:$H$138,MATCH($C108,Base!$A$11:$A$138,0),MATCH(D$5,Base!$A$11:$H$11,0))</f>
        <v>Resguardo Indígena Arhuaco de la Sierra Nevada</v>
      </c>
      <c r="E108" s="5" t="str">
        <f>INDEX(Base!$A$11:$H$138,MATCH($C108,Base!$A$11:$A$138,0),MATCH(E$5,Base!$A$11:$H$11,0))</f>
        <v>Cesar</v>
      </c>
    </row>
    <row r="109" spans="1:5" x14ac:dyDescent="0.25">
      <c r="A109" s="4">
        <f t="shared" si="10"/>
        <v>129227000</v>
      </c>
      <c r="B109" s="5">
        <f t="shared" ref="B109:B129" si="11">+B108+1</f>
        <v>2</v>
      </c>
      <c r="C109" s="5">
        <v>923272764</v>
      </c>
      <c r="D109" s="3" t="str">
        <f>INDEX(Base!$A$11:$H$138,MATCH($C109,Base!$A$11:$A$138,0),MATCH(D$5,Base!$A$11:$H$11,0))</f>
        <v>Resguardo Indígena de Cristiania</v>
      </c>
      <c r="E109" s="5" t="str">
        <f>INDEX(Base!$A$11:$H$138,MATCH($C109,Base!$A$11:$A$138,0),MATCH(E$5,Base!$A$11:$H$11,0))</f>
        <v>Antioquia</v>
      </c>
    </row>
    <row r="110" spans="1:5" x14ac:dyDescent="0.25">
      <c r="A110" s="4">
        <f t="shared" si="10"/>
        <v>923271375</v>
      </c>
      <c r="B110" s="5">
        <f t="shared" si="11"/>
        <v>3</v>
      </c>
      <c r="C110" s="5">
        <v>923272684</v>
      </c>
      <c r="D110" s="3" t="str">
        <f>INDEX(Base!$A$11:$H$138,MATCH($C110,Base!$A$11:$A$138,0),MATCH(D$5,Base!$A$11:$H$11,0))</f>
        <v>Resguardo Indígena Kankuamo</v>
      </c>
      <c r="E110" s="5" t="str">
        <f>INDEX(Base!$A$11:$H$138,MATCH($C110,Base!$A$11:$A$138,0),MATCH(E$5,Base!$A$11:$H$11,0))</f>
        <v>Cesar</v>
      </c>
    </row>
    <row r="111" spans="1:5" x14ac:dyDescent="0.25">
      <c r="A111" s="4">
        <f t="shared" si="10"/>
        <v>923271332</v>
      </c>
      <c r="B111" s="5">
        <f t="shared" si="11"/>
        <v>4</v>
      </c>
      <c r="C111" s="5">
        <v>923272676</v>
      </c>
      <c r="D111" s="3" t="str">
        <f>INDEX(Base!$A$11:$H$138,MATCH($C111,Base!$A$11:$A$138,0),MATCH(D$5,Base!$A$11:$H$11,0))</f>
        <v>Resguardo Indígena Zenú de San Andrés de Sotavento</v>
      </c>
      <c r="E111" s="5" t="str">
        <f>INDEX(Base!$A$11:$H$138,MATCH($C111,Base!$A$11:$A$138,0),MATCH(E$5,Base!$A$11:$H$11,0))</f>
        <v>Córdoba</v>
      </c>
    </row>
    <row r="112" spans="1:5" ht="15.75" x14ac:dyDescent="0.25">
      <c r="A112" s="4">
        <f t="shared" ref="A112:A114" si="12">+C131</f>
        <v>87500000</v>
      </c>
      <c r="B112" s="40" t="str">
        <f>INDEX(Base!$A$11:$H$138,MATCH($C114,Base!$A$11:$A$138,0),MATCH("convergencia",Base!$A$11:$H$11,0))</f>
        <v>Unidades Administrativas Especiales</v>
      </c>
      <c r="C112" s="40"/>
      <c r="D112" s="40"/>
      <c r="E112" s="40"/>
    </row>
    <row r="113" spans="1:5" x14ac:dyDescent="0.25">
      <c r="A113" s="4">
        <f t="shared" si="12"/>
        <v>237650001</v>
      </c>
      <c r="B113" s="30" t="s">
        <v>77</v>
      </c>
      <c r="C113" s="31" t="s">
        <v>75</v>
      </c>
      <c r="D113" s="32" t="s">
        <v>1</v>
      </c>
      <c r="E113" s="33" t="s">
        <v>74</v>
      </c>
    </row>
    <row r="114" spans="1:5" x14ac:dyDescent="0.25">
      <c r="A114" s="4">
        <f t="shared" si="12"/>
        <v>233991001</v>
      </c>
      <c r="B114" s="34">
        <v>1</v>
      </c>
      <c r="C114" s="34">
        <v>230318001</v>
      </c>
      <c r="D114" s="35" t="str">
        <f>INDEX(Base!$A$11:$H$138,MATCH($C114,Base!$A$11:$A$138,0),MATCH(D$5,Base!$A$11:$H$11,0))</f>
        <v>U.A.E para la Promoción del Empleo y la Productividad</v>
      </c>
      <c r="E114" s="34" t="str">
        <f>INDEX(Base!$A$11:$H$138,MATCH($C114,Base!$A$11:$A$138,0),MATCH(E$5,Base!$A$11:$H$11,0))</f>
        <v>Caquetá</v>
      </c>
    </row>
    <row r="115" spans="1:5" ht="6.75" customHeight="1" x14ac:dyDescent="0.25">
      <c r="A115" s="4" t="str">
        <f>+C122</f>
        <v>Código</v>
      </c>
      <c r="B115" s="5"/>
      <c r="C115" s="5"/>
      <c r="D115" s="3"/>
      <c r="E115" s="5"/>
    </row>
    <row r="116" spans="1:5" ht="15.75" x14ac:dyDescent="0.25">
      <c r="A116" s="4">
        <f>+C123</f>
        <v>923272388</v>
      </c>
      <c r="B116" s="41" t="str">
        <f>UPPER(INDEX(Base!$A$11:$H$138,MATCH($C119,Base!$A$11:$A$138,0),MATCH("Marco Normativo",Base!$A$11:$H$11,0)))</f>
        <v>ENTIDADES EN LIQUIDACIÓN</v>
      </c>
      <c r="C116" s="41"/>
      <c r="D116" s="41"/>
      <c r="E116" s="41"/>
    </row>
    <row r="117" spans="1:5" ht="15.75" x14ac:dyDescent="0.25">
      <c r="A117" s="4">
        <f>+C124</f>
        <v>923272655</v>
      </c>
      <c r="B117" s="40" t="str">
        <f>INDEX(Base!$A$11:$H$138,MATCH($C119,Base!$A$11:$A$138,0),MATCH("convergencia",Base!$A$11:$H$11,0))</f>
        <v>Entidades En Procesos Especiales</v>
      </c>
      <c r="C117" s="40"/>
      <c r="D117" s="40"/>
      <c r="E117" s="40"/>
    </row>
    <row r="118" spans="1:5" x14ac:dyDescent="0.25">
      <c r="A118" s="4">
        <f>+C125</f>
        <v>129227000</v>
      </c>
      <c r="B118" s="30" t="s">
        <v>77</v>
      </c>
      <c r="C118" s="31" t="s">
        <v>75</v>
      </c>
      <c r="D118" s="32" t="s">
        <v>1</v>
      </c>
      <c r="E118" s="33" t="s">
        <v>74</v>
      </c>
    </row>
    <row r="119" spans="1:5" ht="45" x14ac:dyDescent="0.25">
      <c r="A119" s="4">
        <f>+C126</f>
        <v>923271375</v>
      </c>
      <c r="B119" s="5">
        <v>1</v>
      </c>
      <c r="C119" s="5">
        <v>923269598</v>
      </c>
      <c r="D119" s="3" t="str">
        <f>INDEX(Base!$A$11:$H$138,MATCH($C119,Base!$A$11:$A$138,0),MATCH(D$5,Base!$A$11:$H$11,0))</f>
        <v>E.P.S. Indígena Manexka - Asociación de Cabildos del Resguardo Indígena Zenú de San Andrés de Sotavento Córdoba y Sucre -  En Liquidación</v>
      </c>
      <c r="E119" s="5" t="str">
        <f>INDEX(Base!$A$11:$H$138,MATCH($C119,Base!$A$11:$A$138,0),MATCH(E$5,Base!$A$11:$H$11,0))</f>
        <v>Córdoba</v>
      </c>
    </row>
    <row r="120" spans="1:5" x14ac:dyDescent="0.25">
      <c r="A120" s="4">
        <f t="shared" ref="A120:A122" si="13">+C138</f>
        <v>230123068</v>
      </c>
      <c r="B120" s="5">
        <f t="shared" si="11"/>
        <v>2</v>
      </c>
      <c r="C120" s="5">
        <v>923272465</v>
      </c>
      <c r="D120" s="3" t="str">
        <f>INDEX(Base!$A$11:$H$138,MATCH($C120,Base!$A$11:$A$138,0),MATCH(D$5,Base!$A$11:$H$11,0))</f>
        <v>Empresa de Aseo de Puerto Tejada S.A. E.S.P. - En liquidación</v>
      </c>
      <c r="E120" s="5" t="str">
        <f>INDEX(Base!$A$11:$H$138,MATCH($C120,Base!$A$11:$A$138,0),MATCH(E$5,Base!$A$11:$H$11,0))</f>
        <v>Cauca</v>
      </c>
    </row>
    <row r="121" spans="1:5" ht="15.75" x14ac:dyDescent="0.25">
      <c r="A121" s="4">
        <f t="shared" si="13"/>
        <v>923272390</v>
      </c>
      <c r="B121" s="40" t="str">
        <f>INDEX(Base!$A$11:$H$138,MATCH($C123,Base!$A$11:$A$138,0),MATCH("convergencia",Base!$A$11:$H$11,0))</f>
        <v>Procesos Especiales Empresas</v>
      </c>
      <c r="C121" s="40"/>
      <c r="D121" s="40"/>
      <c r="E121" s="40"/>
    </row>
    <row r="122" spans="1:5" x14ac:dyDescent="0.25">
      <c r="A122" s="4">
        <f t="shared" si="13"/>
        <v>923272667</v>
      </c>
      <c r="B122" s="30" t="s">
        <v>77</v>
      </c>
      <c r="C122" s="31" t="s">
        <v>75</v>
      </c>
      <c r="D122" s="32" t="s">
        <v>1</v>
      </c>
      <c r="E122" s="33" t="s">
        <v>74</v>
      </c>
    </row>
    <row r="123" spans="1:5" ht="30" x14ac:dyDescent="0.25">
      <c r="A123" s="4" t="e">
        <f>+#REF!</f>
        <v>#REF!</v>
      </c>
      <c r="B123" s="5">
        <v>1</v>
      </c>
      <c r="C123" s="5">
        <v>923272388</v>
      </c>
      <c r="D123" s="3" t="str">
        <f>INDEX(Base!$A$11:$H$138,MATCH($C123,Base!$A$11:$A$138,0),MATCH(D$5,Base!$A$11:$H$11,0))</f>
        <v>Asociación de la Red para la Atención Prehospitalaria y de Urgencias del Altiplano del Oriente Antioqueño - En Liquidación</v>
      </c>
      <c r="E123" s="5" t="str">
        <f>INDEX(Base!$A$11:$H$138,MATCH($C123,Base!$A$11:$A$138,0),MATCH(E$5,Base!$A$11:$H$11,0))</f>
        <v>Antioquia</v>
      </c>
    </row>
    <row r="124" spans="1:5" ht="30" x14ac:dyDescent="0.25">
      <c r="A124" s="4" t="e">
        <f>+#REF!</f>
        <v>#REF!</v>
      </c>
      <c r="B124" s="5">
        <f t="shared" si="11"/>
        <v>2</v>
      </c>
      <c r="C124" s="5">
        <v>923272655</v>
      </c>
      <c r="D124" s="3" t="str">
        <f>INDEX(Base!$A$11:$H$138,MATCH($C124,Base!$A$11:$A$138,0),MATCH(D$5,Base!$A$11:$H$11,0))</f>
        <v>Corporación Red Prestadora de Servicios de Salud del Valle de Aburrá - En liquidación</v>
      </c>
      <c r="E124" s="5" t="str">
        <f>INDEX(Base!$A$11:$H$138,MATCH($C124,Base!$A$11:$A$138,0),MATCH(E$5,Base!$A$11:$H$11,0))</f>
        <v>Antioquia</v>
      </c>
    </row>
    <row r="125" spans="1:5" ht="30" x14ac:dyDescent="0.25">
      <c r="A125" s="4" t="str">
        <f t="shared" ref="A125:A135" si="14">+C142</f>
        <v>Código</v>
      </c>
      <c r="B125" s="5">
        <f t="shared" si="11"/>
        <v>3</v>
      </c>
      <c r="C125" s="5">
        <v>129227000</v>
      </c>
      <c r="D125" s="3" t="str">
        <f>INDEX(Base!$A$11:$H$138,MATCH($C125,Base!$A$11:$A$138,0),MATCH(D$5,Base!$A$11:$H$11,0))</f>
        <v>E.S.E. Hospital Regional San Francisco de Asís de Quibdó - En Liquidación</v>
      </c>
      <c r="E125" s="5" t="str">
        <f>INDEX(Base!$A$11:$H$138,MATCH($C125,Base!$A$11:$A$138,0),MATCH(E$5,Base!$A$11:$H$11,0))</f>
        <v>Chocó</v>
      </c>
    </row>
    <row r="126" spans="1:5" x14ac:dyDescent="0.25">
      <c r="A126" s="4">
        <f t="shared" si="14"/>
        <v>220468999</v>
      </c>
      <c r="B126" s="5">
        <f t="shared" si="11"/>
        <v>4</v>
      </c>
      <c r="C126" s="5">
        <v>923271375</v>
      </c>
      <c r="D126" s="3" t="str">
        <f>INDEX(Base!$A$11:$H$138,MATCH($C126,Base!$A$11:$A$138,0),MATCH(D$5,Base!$A$11:$H$11,0))</f>
        <v>E.S.E. Salud Chocó - En Liquidación</v>
      </c>
      <c r="E126" s="5" t="str">
        <f>INDEX(Base!$A$11:$H$138,MATCH($C126,Base!$A$11:$A$138,0),MATCH(E$5,Base!$A$11:$H$11,0))</f>
        <v>Chocó</v>
      </c>
    </row>
    <row r="127" spans="1:5" x14ac:dyDescent="0.25">
      <c r="A127" s="4">
        <f t="shared" si="14"/>
        <v>923272934</v>
      </c>
      <c r="B127" s="5">
        <f t="shared" si="11"/>
        <v>5</v>
      </c>
      <c r="C127" s="5">
        <v>923271332</v>
      </c>
      <c r="D127" s="3" t="str">
        <f>INDEX(Base!$A$11:$H$138,MATCH($C127,Base!$A$11:$A$138,0),MATCH(D$5,Base!$A$11:$H$11,0))</f>
        <v>E.S.P. Aguas del Golfo S.A.- En Liquidación</v>
      </c>
      <c r="E127" s="5" t="str">
        <f>INDEX(Base!$A$11:$H$138,MATCH($C127,Base!$A$11:$A$138,0),MATCH(E$5,Base!$A$11:$H$11,0))</f>
        <v>Sucre</v>
      </c>
    </row>
    <row r="128" spans="1:5" x14ac:dyDescent="0.25">
      <c r="A128" s="4">
        <f t="shared" si="14"/>
        <v>221015999</v>
      </c>
      <c r="B128" s="5">
        <f t="shared" si="11"/>
        <v>6</v>
      </c>
      <c r="C128" s="5">
        <v>923270916</v>
      </c>
      <c r="D128" s="3" t="str">
        <f>INDEX(Base!$A$11:$H$138,MATCH($C128,Base!$A$11:$A$138,0),MATCH(D$5,Base!$A$11:$H$11,0))</f>
        <v>E.S.P. Aseo Jamundí S.A. - En liquidación</v>
      </c>
      <c r="E128" s="5" t="str">
        <f>INDEX(Base!$A$11:$H$138,MATCH($C128,Base!$A$11:$A$138,0),MATCH(E$5,Base!$A$11:$H$11,0))</f>
        <v>Cauca</v>
      </c>
    </row>
    <row r="129" spans="1:5" x14ac:dyDescent="0.25">
      <c r="A129" s="4">
        <f t="shared" si="14"/>
        <v>923271523</v>
      </c>
      <c r="B129" s="5">
        <f t="shared" si="11"/>
        <v>7</v>
      </c>
      <c r="C129" s="5">
        <v>230241396</v>
      </c>
      <c r="D129" s="3" t="str">
        <f>INDEX(Base!$A$11:$H$138,MATCH($C129,Base!$A$11:$A$138,0),MATCH(D$5,Base!$A$11:$H$11,0))</f>
        <v>E.S.P. Biorgánicos del Páez S.A. - En Liquidación</v>
      </c>
      <c r="E129" s="5" t="str">
        <f>INDEX(Base!$A$11:$H$138,MATCH($C129,Base!$A$11:$A$138,0),MATCH(E$5,Base!$A$11:$H$11,0))</f>
        <v>Huila</v>
      </c>
    </row>
    <row r="130" spans="1:5" ht="30" x14ac:dyDescent="0.25">
      <c r="A130" s="4">
        <f t="shared" si="14"/>
        <v>220425999</v>
      </c>
      <c r="B130" s="5">
        <f t="shared" ref="B130:B140" si="15">+B129+1</f>
        <v>8</v>
      </c>
      <c r="C130" s="5">
        <v>923271978</v>
      </c>
      <c r="D130" s="3" t="str">
        <f>INDEX(Base!$A$11:$H$138,MATCH($C130,Base!$A$11:$A$138,0),MATCH(D$5,Base!$A$11:$H$11,0))</f>
        <v>E.S.P. Empresa de Servicios Públicos Domiciliarios San Roque - En liquidación</v>
      </c>
      <c r="E130" s="5" t="str">
        <f>INDEX(Base!$A$11:$H$138,MATCH($C130,Base!$A$11:$A$138,0),MATCH(E$5,Base!$A$11:$H$11,0))</f>
        <v>Antioquia</v>
      </c>
    </row>
    <row r="131" spans="1:5" ht="30" x14ac:dyDescent="0.25">
      <c r="A131" s="4">
        <f t="shared" si="14"/>
        <v>221025999</v>
      </c>
      <c r="B131" s="5">
        <f t="shared" si="15"/>
        <v>9</v>
      </c>
      <c r="C131" s="5">
        <v>87500000</v>
      </c>
      <c r="D131" s="3" t="str">
        <f>INDEX(Base!$A$11:$H$138,MATCH($C131,Base!$A$11:$A$138,0),MATCH(D$5,Base!$A$11:$H$11,0))</f>
        <v>E.S.P. Empresa Oficial de Servicios Públicos de Jamundí S.A. - En Liquidcaión</v>
      </c>
      <c r="E131" s="5" t="str">
        <f>INDEX(Base!$A$11:$H$138,MATCH($C131,Base!$A$11:$A$138,0),MATCH(E$5,Base!$A$11:$H$11,0))</f>
        <v>Valle del Cauca</v>
      </c>
    </row>
    <row r="132" spans="1:5" x14ac:dyDescent="0.25">
      <c r="A132" s="4">
        <f t="shared" si="14"/>
        <v>923270349</v>
      </c>
      <c r="B132" s="5">
        <f t="shared" si="15"/>
        <v>10</v>
      </c>
      <c r="C132" s="5">
        <v>237650001</v>
      </c>
      <c r="D132" s="3" t="str">
        <f>INDEX(Base!$A$11:$H$138,MATCH($C132,Base!$A$11:$A$138,0),MATCH(D$5,Base!$A$11:$H$11,0))</f>
        <v>Empresa de Desarrollo Urbano de Villavicencio - En Liquidación</v>
      </c>
      <c r="E132" s="5" t="str">
        <f>INDEX(Base!$A$11:$H$138,MATCH($C132,Base!$A$11:$A$138,0),MATCH(E$5,Base!$A$11:$H$11,0))</f>
        <v>Meta</v>
      </c>
    </row>
    <row r="133" spans="1:5" x14ac:dyDescent="0.25">
      <c r="A133" s="4">
        <f t="shared" si="14"/>
        <v>923269818</v>
      </c>
      <c r="B133" s="5">
        <f t="shared" si="15"/>
        <v>11</v>
      </c>
      <c r="C133" s="5">
        <v>233991001</v>
      </c>
      <c r="D133" s="3" t="str">
        <f>INDEX(Base!$A$11:$H$138,MATCH($C133,Base!$A$11:$A$138,0),MATCH(D$5,Base!$A$11:$H$11,0))</f>
        <v>Empresa de Obras Sanitarias de Leticia - En Liquidación</v>
      </c>
      <c r="E133" s="5" t="str">
        <f>INDEX(Base!$A$11:$H$138,MATCH($C133,Base!$A$11:$A$138,0),MATCH(E$5,Base!$A$11:$H$11,0))</f>
        <v>Amazonas</v>
      </c>
    </row>
    <row r="134" spans="1:5" ht="30" x14ac:dyDescent="0.25">
      <c r="A134" s="4">
        <f t="shared" si="14"/>
        <v>923271972</v>
      </c>
      <c r="B134" s="5">
        <f t="shared" si="15"/>
        <v>12</v>
      </c>
      <c r="C134" s="5">
        <v>230185300</v>
      </c>
      <c r="D134" s="3" t="str">
        <f>INDEX(Base!$A$11:$H$138,MATCH($C134,Base!$A$11:$A$138,0),MATCH(D$5,Base!$A$11:$H$11,0))</f>
        <v>Empresa Municipal de Servicios Públicos Domiciliarios - Sabanalarga - En Liquidación.</v>
      </c>
      <c r="E134" s="5" t="str">
        <f>INDEX(Base!$A$11:$H$138,MATCH($C134,Base!$A$11:$A$138,0),MATCH(E$5,Base!$A$11:$H$11,0))</f>
        <v>Casanare</v>
      </c>
    </row>
    <row r="135" spans="1:5" ht="30" x14ac:dyDescent="0.25">
      <c r="A135" s="4">
        <f t="shared" si="14"/>
        <v>923269816</v>
      </c>
      <c r="B135" s="5">
        <f t="shared" si="15"/>
        <v>13</v>
      </c>
      <c r="C135" s="5">
        <v>230552356</v>
      </c>
      <c r="D135" s="3" t="str">
        <f>INDEX(Base!$A$11:$H$138,MATCH($C135,Base!$A$11:$A$138,0),MATCH(D$5,Base!$A$11:$H$11,0))</f>
        <v>Empresa Municipal de Telecomunicaciones Teleobando (Ipiales) - En Liquidación</v>
      </c>
      <c r="E135" s="5" t="str">
        <f>INDEX(Base!$A$11:$H$138,MATCH($C135,Base!$A$11:$A$138,0),MATCH(E$5,Base!$A$11:$H$11,0))</f>
        <v>Nariño</v>
      </c>
    </row>
    <row r="136" spans="1:5" x14ac:dyDescent="0.25">
      <c r="B136" s="5">
        <f t="shared" si="15"/>
        <v>14</v>
      </c>
      <c r="C136" s="5">
        <v>230773001</v>
      </c>
      <c r="D136" s="3" t="str">
        <f>INDEX(Base!$A$11:$H$138,MATCH($C136,Base!$A$11:$A$138,0),MATCH(D$5,Base!$A$11:$H$11,0))</f>
        <v>Empresas de Obras Sanitarias de Ibagué S.A. - En Liquidación</v>
      </c>
      <c r="E136" s="5" t="str">
        <f>INDEX(Base!$A$11:$H$138,MATCH($C136,Base!$A$11:$A$138,0),MATCH(E$5,Base!$A$11:$H$11,0))</f>
        <v>Tolima</v>
      </c>
    </row>
    <row r="137" spans="1:5" x14ac:dyDescent="0.25">
      <c r="A137" s="4" t="e">
        <f>+#REF!</f>
        <v>#REF!</v>
      </c>
      <c r="B137" s="5">
        <f t="shared" si="15"/>
        <v>15</v>
      </c>
      <c r="C137" s="5">
        <v>266519573</v>
      </c>
      <c r="D137" s="3" t="str">
        <f>INDEX(Base!$A$11:$H$138,MATCH($C137,Base!$A$11:$A$138,0),MATCH(D$5,Base!$A$11:$H$11,0))</f>
        <v>Empresas Municipales de Puerto Tejada Cauca - En Liquidación</v>
      </c>
      <c r="E137" s="5" t="str">
        <f>INDEX(Base!$A$11:$H$138,MATCH($C137,Base!$A$11:$A$138,0),MATCH(E$5,Base!$A$11:$H$11,0))</f>
        <v>Cauca</v>
      </c>
    </row>
    <row r="138" spans="1:5" x14ac:dyDescent="0.25">
      <c r="B138" s="5">
        <f t="shared" si="15"/>
        <v>16</v>
      </c>
      <c r="C138" s="5">
        <v>230123068</v>
      </c>
      <c r="D138" s="3" t="str">
        <f>INDEX(Base!$A$11:$H$138,MATCH($C138,Base!$A$11:$A$138,0),MATCH(D$5,Base!$A$11:$H$11,0))</f>
        <v>Empresas Públicas Municipales de Ayapel - En liquidación</v>
      </c>
      <c r="E138" s="5" t="str">
        <f>INDEX(Base!$A$11:$H$138,MATCH($C138,Base!$A$11:$A$138,0),MATCH(E$5,Base!$A$11:$H$11,0))</f>
        <v>Córdoba</v>
      </c>
    </row>
    <row r="139" spans="1:5" x14ac:dyDescent="0.25">
      <c r="B139" s="5">
        <f t="shared" si="15"/>
        <v>17</v>
      </c>
      <c r="C139" s="5">
        <v>923272390</v>
      </c>
      <c r="D139" s="3" t="str">
        <f>INDEX(Base!$A$11:$H$138,MATCH($C139,Base!$A$11:$A$138,0),MATCH(D$5,Base!$A$11:$H$11,0))</f>
        <v>Frigorífico Quilichao E.I.C.E. - en liquidación</v>
      </c>
      <c r="E139" s="5" t="str">
        <f>INDEX(Base!$A$11:$H$138,MATCH($C139,Base!$A$11:$A$138,0),MATCH(E$5,Base!$A$11:$H$11,0))</f>
        <v>Cauca</v>
      </c>
    </row>
    <row r="140" spans="1:5" ht="30" x14ac:dyDescent="0.25">
      <c r="B140" s="5">
        <f t="shared" si="15"/>
        <v>18</v>
      </c>
      <c r="C140" s="5">
        <v>923272667</v>
      </c>
      <c r="D140" s="3" t="str">
        <f>INDEX(Base!$A$11:$H$138,MATCH($C140,Base!$A$11:$A$138,0),MATCH(D$5,Base!$A$11:$H$11,0))</f>
        <v>Unidad Prestadora del Servicio Público Domiciliario de Acueducto de Manatí - En Liquidación.</v>
      </c>
      <c r="E140" s="5" t="str">
        <f>INDEX(Base!$A$11:$H$138,MATCH($C140,Base!$A$11:$A$138,0),MATCH(E$5,Base!$A$11:$H$11,0))</f>
        <v>Atlántico</v>
      </c>
    </row>
    <row r="141" spans="1:5" ht="15.75" x14ac:dyDescent="0.25">
      <c r="B141" s="40" t="str">
        <f>INDEX(Base!$A$11:$H$138,MATCH($C143,Base!$A$11:$A$138,0),MATCH("convergencia",Base!$A$11:$H$11,0))</f>
        <v>Procesos Especiales Entidades De Gobierno</v>
      </c>
      <c r="C141" s="40"/>
      <c r="D141" s="40"/>
      <c r="E141" s="40"/>
    </row>
    <row r="142" spans="1:5" x14ac:dyDescent="0.25">
      <c r="B142" s="30" t="s">
        <v>77</v>
      </c>
      <c r="C142" s="31" t="s">
        <v>75</v>
      </c>
      <c r="D142" s="32" t="s">
        <v>1</v>
      </c>
      <c r="E142" s="33" t="s">
        <v>74</v>
      </c>
    </row>
    <row r="143" spans="1:5" x14ac:dyDescent="0.25">
      <c r="B143" s="5">
        <v>1</v>
      </c>
      <c r="C143" s="5">
        <v>220468999</v>
      </c>
      <c r="D143" s="3" t="str">
        <f>INDEX(Base!$A$11:$H$138,MATCH($C143,Base!$A$11:$A$138,0),MATCH(D$5,Base!$A$11:$H$11,0))</f>
        <v>Asociación de Municipios Comuneros - En Liquidación</v>
      </c>
      <c r="E143" s="5" t="str">
        <f>INDEX(Base!$A$11:$H$138,MATCH($C143,Base!$A$11:$A$138,0),MATCH(E$5,Base!$A$11:$H$11,0))</f>
        <v>Santander</v>
      </c>
    </row>
    <row r="144" spans="1:5" x14ac:dyDescent="0.25">
      <c r="B144" s="5">
        <f t="shared" ref="B144:B157" si="16">+B143+1</f>
        <v>2</v>
      </c>
      <c r="C144" s="5">
        <v>923272934</v>
      </c>
      <c r="D144" s="3" t="str">
        <f>INDEX(Base!$A$11:$H$138,MATCH($C144,Base!$A$11:$A$138,0),MATCH(D$5,Base!$A$11:$H$11,0))</f>
        <v>Asociación de Municipios Cuenca del Río Cucuana - En liquidación</v>
      </c>
      <c r="E144" s="5" t="str">
        <f>INDEX(Base!$A$11:$H$138,MATCH($C144,Base!$A$11:$A$138,0),MATCH(E$5,Base!$A$11:$H$11,0))</f>
        <v>Tolima</v>
      </c>
    </row>
    <row r="145" spans="2:5" x14ac:dyDescent="0.25">
      <c r="B145" s="5">
        <f t="shared" si="16"/>
        <v>3</v>
      </c>
      <c r="C145" s="5">
        <v>221015999</v>
      </c>
      <c r="D145" s="3" t="str">
        <f>INDEX(Base!$A$11:$H$138,MATCH($C145,Base!$A$11:$A$138,0),MATCH(D$5,Base!$A$11:$H$11,0))</f>
        <v>Asociación de Municipios de Ricaurte Bajo - En Liquidación</v>
      </c>
      <c r="E145" s="5" t="str">
        <f>INDEX(Base!$A$11:$H$138,MATCH($C145,Base!$A$11:$A$138,0),MATCH(E$5,Base!$A$11:$H$11,0))</f>
        <v>Boyacá</v>
      </c>
    </row>
    <row r="146" spans="2:5" x14ac:dyDescent="0.25">
      <c r="B146" s="5">
        <f t="shared" si="16"/>
        <v>4</v>
      </c>
      <c r="C146" s="5">
        <v>923271523</v>
      </c>
      <c r="D146" s="3" t="str">
        <f>INDEX(Base!$A$11:$H$138,MATCH($C146,Base!$A$11:$A$138,0),MATCH(D$5,Base!$A$11:$H$11,0))</f>
        <v>Asociación de Municipios de Sucre - En Liquidación</v>
      </c>
      <c r="E146" s="5" t="str">
        <f>INDEX(Base!$A$11:$H$138,MATCH($C146,Base!$A$11:$A$138,0),MATCH(E$5,Base!$A$11:$H$11,0))</f>
        <v>Sucre</v>
      </c>
    </row>
    <row r="147" spans="2:5" x14ac:dyDescent="0.25">
      <c r="B147" s="5">
        <f t="shared" si="16"/>
        <v>5</v>
      </c>
      <c r="C147" s="5">
        <v>220425999</v>
      </c>
      <c r="D147" s="3" t="str">
        <f>INDEX(Base!$A$11:$H$138,MATCH($C147,Base!$A$11:$A$138,0),MATCH(D$5,Base!$A$11:$H$11,0))</f>
        <v>Asociación de Municipios del Guavio - En Liquidación</v>
      </c>
      <c r="E147" s="5" t="str">
        <f>INDEX(Base!$A$11:$H$138,MATCH($C147,Base!$A$11:$A$138,0),MATCH(E$5,Base!$A$11:$H$11,0))</f>
        <v>Cundinamarca</v>
      </c>
    </row>
    <row r="148" spans="2:5" x14ac:dyDescent="0.25">
      <c r="B148" s="5">
        <f t="shared" si="16"/>
        <v>6</v>
      </c>
      <c r="C148" s="5">
        <v>221025999</v>
      </c>
      <c r="D148" s="3" t="str">
        <f>INDEX(Base!$A$11:$H$138,MATCH($C148,Base!$A$11:$A$138,0),MATCH(D$5,Base!$A$11:$H$11,0))</f>
        <v>Asociación de Municipios del Sumapaz - En Liquidación</v>
      </c>
      <c r="E148" s="5" t="str">
        <f>INDEX(Base!$A$11:$H$138,MATCH($C148,Base!$A$11:$A$138,0),MATCH(E$5,Base!$A$11:$H$11,0))</f>
        <v>Cundinamarca</v>
      </c>
    </row>
    <row r="149" spans="2:5" x14ac:dyDescent="0.25">
      <c r="B149" s="5">
        <f t="shared" si="16"/>
        <v>7</v>
      </c>
      <c r="C149" s="5">
        <v>923270349</v>
      </c>
      <c r="D149" s="3" t="str">
        <f>INDEX(Base!$A$11:$H$138,MATCH($C149,Base!$A$11:$A$138,0),MATCH(D$5,Base!$A$11:$H$11,0))</f>
        <v>C.P.G.A del Río Fonce - En liquidación</v>
      </c>
      <c r="E149" s="5" t="str">
        <f>INDEX(Base!$A$11:$H$138,MATCH($C149,Base!$A$11:$A$138,0),MATCH(E$5,Base!$A$11:$H$11,0))</f>
        <v>Santander</v>
      </c>
    </row>
    <row r="150" spans="2:5" x14ac:dyDescent="0.25">
      <c r="B150" s="5">
        <f t="shared" si="16"/>
        <v>8</v>
      </c>
      <c r="C150" s="5">
        <v>923269818</v>
      </c>
      <c r="D150" s="3" t="str">
        <f>INDEX(Base!$A$11:$H$138,MATCH($C150,Base!$A$11:$A$138,0),MATCH(D$5,Base!$A$11:$H$11,0))</f>
        <v>C.P.G.A. del Sur del Casanare - En Liquidación</v>
      </c>
      <c r="E150" s="5" t="str">
        <f>INDEX(Base!$A$11:$H$138,MATCH($C150,Base!$A$11:$A$138,0),MATCH(E$5,Base!$A$11:$H$11,0))</f>
        <v>Casanare</v>
      </c>
    </row>
    <row r="151" spans="2:5" x14ac:dyDescent="0.25">
      <c r="B151" s="5">
        <f t="shared" si="16"/>
        <v>9</v>
      </c>
      <c r="C151" s="5">
        <v>923271972</v>
      </c>
      <c r="D151" s="3" t="str">
        <f>INDEX(Base!$A$11:$H$138,MATCH($C151,Base!$A$11:$A$138,0),MATCH(D$5,Base!$A$11:$H$11,0))</f>
        <v>CPGA de Onzaga, San Joaquín y Mogotes -  En Liquidación</v>
      </c>
      <c r="E151" s="5" t="str">
        <f>INDEX(Base!$A$11:$H$138,MATCH($C151,Base!$A$11:$A$138,0),MATCH(E$5,Base!$A$11:$H$11,0))</f>
        <v>Santander</v>
      </c>
    </row>
    <row r="152" spans="2:5" x14ac:dyDescent="0.25">
      <c r="B152" s="5">
        <f t="shared" si="16"/>
        <v>10</v>
      </c>
      <c r="C152" s="5">
        <v>923269816</v>
      </c>
      <c r="D152" s="3" t="str">
        <f>INDEX(Base!$A$11:$H$138,MATCH($C152,Base!$A$11:$A$138,0),MATCH(D$5,Base!$A$11:$H$11,0))</f>
        <v>Embarcadero Turístico de Girardot Ltda. - En Liquidación</v>
      </c>
      <c r="E152" s="5" t="str">
        <f>INDEX(Base!$A$11:$H$138,MATCH($C152,Base!$A$11:$A$138,0),MATCH(E$5,Base!$A$11:$H$11,0))</f>
        <v>Cundinamarca</v>
      </c>
    </row>
    <row r="153" spans="2:5" ht="30" x14ac:dyDescent="0.25">
      <c r="B153" s="5">
        <f t="shared" si="16"/>
        <v>11</v>
      </c>
      <c r="C153" s="5">
        <v>923272481</v>
      </c>
      <c r="D153" s="3" t="str">
        <f>INDEX(Base!$A$11:$H$138,MATCH($C153,Base!$A$11:$A$138,0),MATCH(D$5,Base!$A$11:$H$11,0))</f>
        <v>Fondo Cuenta Especial de Entidades Descentralizadas en liquidación del Distrito de Santa Marta</v>
      </c>
      <c r="E153" s="5" t="str">
        <f>INDEX(Base!$A$11:$H$138,MATCH($C153,Base!$A$11:$A$138,0),MATCH(E$5,Base!$A$11:$H$11,0))</f>
        <v>Magdalena</v>
      </c>
    </row>
    <row r="154" spans="2:5" x14ac:dyDescent="0.25">
      <c r="B154" s="5">
        <f t="shared" si="16"/>
        <v>12</v>
      </c>
      <c r="C154" s="5">
        <v>85300000</v>
      </c>
      <c r="D154" s="3" t="str">
        <f>INDEX(Base!$A$11:$H$138,MATCH($C154,Base!$A$11:$A$138,0),MATCH(D$5,Base!$A$11:$H$11,0))</f>
        <v>Fondo de Vivienda de Interés Social Cisneros - En Liquidación</v>
      </c>
      <c r="E154" s="5" t="str">
        <f>INDEX(Base!$A$11:$H$138,MATCH($C154,Base!$A$11:$A$138,0),MATCH(E$5,Base!$A$11:$H$11,0))</f>
        <v>Antioquia</v>
      </c>
    </row>
    <row r="155" spans="2:5" ht="30" x14ac:dyDescent="0.25">
      <c r="B155" s="5">
        <f t="shared" si="16"/>
        <v>13</v>
      </c>
      <c r="C155" s="5">
        <v>240105736</v>
      </c>
      <c r="D155" s="3" t="str">
        <f>INDEX(Base!$A$11:$H$138,MATCH($C155,Base!$A$11:$A$138,0),MATCH(D$5,Base!$A$11:$H$11,0))</f>
        <v>Fondo de Vivienda de Interés Social y Reforma Urbana de Segovia - En Liquidación</v>
      </c>
      <c r="E155" s="5" t="str">
        <f>INDEX(Base!$A$11:$H$138,MATCH($C155,Base!$A$11:$A$138,0),MATCH(E$5,Base!$A$11:$H$11,0))</f>
        <v>Antioquia</v>
      </c>
    </row>
    <row r="156" spans="2:5" ht="30" x14ac:dyDescent="0.25">
      <c r="B156" s="5">
        <f t="shared" si="16"/>
        <v>14</v>
      </c>
      <c r="C156" s="5">
        <v>124585000</v>
      </c>
      <c r="D156" s="3" t="str">
        <f>INDEX(Base!$A$11:$H$138,MATCH($C156,Base!$A$11:$A$138,0),MATCH(D$5,Base!$A$11:$H$11,0))</f>
        <v>Fondo Mixto para la Promoción de la Cultura y las Artes del Casanare - En Liquidación</v>
      </c>
      <c r="E156" s="5" t="str">
        <f>INDEX(Base!$A$11:$H$138,MATCH($C156,Base!$A$11:$A$138,0),MATCH(E$5,Base!$A$11:$H$11,0))</f>
        <v>Casanare</v>
      </c>
    </row>
    <row r="157" spans="2:5" x14ac:dyDescent="0.25">
      <c r="B157" s="5">
        <f t="shared" si="16"/>
        <v>15</v>
      </c>
      <c r="C157" s="5">
        <v>923271170</v>
      </c>
      <c r="D157" s="3" t="str">
        <f>INDEX(Base!$A$11:$H$138,MATCH($C157,Base!$A$11:$A$138,0),MATCH(D$5,Base!$A$11:$H$11,0))</f>
        <v>Instituto Banco del Trabajo Profesor Julio Vergara - En Liquidación.</v>
      </c>
      <c r="E157" s="5" t="str">
        <f>INDEX(Base!$A$11:$H$138,MATCH($C157,Base!$A$11:$A$138,0),MATCH(E$5,Base!$A$11:$H$11,0))</f>
        <v>Antioquia</v>
      </c>
    </row>
    <row r="158" spans="2:5" ht="15.75" x14ac:dyDescent="0.25">
      <c r="B158" s="40" t="str">
        <f>INDEX(Base!$A$11:$H$138,MATCH($C160,Base!$A$11:$A$138,0),MATCH("convergencia",Base!$A$11:$H$11,0))</f>
        <v>Procesos Especiales Otras Entidades</v>
      </c>
      <c r="C158" s="40"/>
      <c r="D158" s="40"/>
      <c r="E158" s="40"/>
    </row>
    <row r="159" spans="2:5" x14ac:dyDescent="0.25">
      <c r="B159" s="30" t="s">
        <v>77</v>
      </c>
      <c r="C159" s="31" t="s">
        <v>75</v>
      </c>
      <c r="D159" s="32" t="s">
        <v>1</v>
      </c>
      <c r="E159" s="33" t="s">
        <v>74</v>
      </c>
    </row>
    <row r="160" spans="2:5" x14ac:dyDescent="0.25">
      <c r="B160" s="34">
        <v>1</v>
      </c>
      <c r="C160" s="34">
        <v>923272715</v>
      </c>
      <c r="D160" s="35" t="str">
        <f>INDEX(Base!$A$11:$H$138,MATCH($C160,Base!$A$11:$A$138,0),MATCH(D$5,Base!$A$11:$H$11,0))</f>
        <v>Empresa Departamental Urbanística S.A.S. - En Liquidación</v>
      </c>
      <c r="E160" s="34" t="str">
        <f>INDEX(Base!$A$11:$H$138,MATCH($C160,Base!$A$11:$A$138,0),MATCH(E$5,Base!$A$11:$H$11,0))</f>
        <v>Cundinamarca</v>
      </c>
    </row>
  </sheetData>
  <autoFilter ref="C5:E160" xr:uid="{00000000-0009-0000-0000-000002000000}"/>
  <sortState xmlns:xlrd2="http://schemas.microsoft.com/office/spreadsheetml/2017/richdata2" ref="C143:E157">
    <sortCondition ref="D143:D157"/>
  </sortState>
  <mergeCells count="17">
    <mergeCell ref="B116:E116"/>
    <mergeCell ref="B117:E117"/>
    <mergeCell ref="B121:E121"/>
    <mergeCell ref="B141:E141"/>
    <mergeCell ref="B158:E158"/>
    <mergeCell ref="B1:E1"/>
    <mergeCell ref="B23:E23"/>
    <mergeCell ref="B28:E28"/>
    <mergeCell ref="B34:E34"/>
    <mergeCell ref="B4:E4"/>
    <mergeCell ref="B3:E3"/>
    <mergeCell ref="B106:E106"/>
    <mergeCell ref="B112:E112"/>
    <mergeCell ref="B42:E42"/>
    <mergeCell ref="B43:E43"/>
    <mergeCell ref="B62:E62"/>
    <mergeCell ref="B65:E65"/>
  </mergeCells>
  <pageMargins left="0.7" right="0.7" top="0.75" bottom="0.75" header="0.3" footer="0.3"/>
  <pageSetup scale="78" orientation="portrait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8F4C-0565-4FF5-9500-75A3726E5605}">
  <dimension ref="A1:G130"/>
  <sheetViews>
    <sheetView showGridLines="0" zoomScale="80" zoomScaleNormal="80" workbookViewId="0">
      <selection activeCell="F136" sqref="F136"/>
    </sheetView>
  </sheetViews>
  <sheetFormatPr baseColWidth="10" defaultRowHeight="15" x14ac:dyDescent="0.25"/>
  <cols>
    <col min="1" max="1" width="2" style="4" customWidth="1"/>
    <col min="2" max="2" width="4.85546875" style="1" bestFit="1" customWidth="1"/>
    <col min="3" max="3" width="12.28515625" style="23" bestFit="1" customWidth="1"/>
    <col min="4" max="4" width="61" style="20" customWidth="1"/>
    <col min="5" max="5" width="19.28515625" style="2" bestFit="1" customWidth="1"/>
    <col min="6" max="6" width="23" style="1" bestFit="1" customWidth="1"/>
    <col min="7" max="7" width="43.85546875" style="1" bestFit="1" customWidth="1"/>
    <col min="8" max="16384" width="11.42578125" style="1"/>
  </cols>
  <sheetData>
    <row r="1" spans="2:7" ht="15.75" x14ac:dyDescent="0.25">
      <c r="B1" s="41" t="s">
        <v>194</v>
      </c>
      <c r="C1" s="41"/>
      <c r="D1" s="41"/>
      <c r="E1" s="41"/>
      <c r="F1" s="41"/>
      <c r="G1" s="41"/>
    </row>
    <row r="2" spans="2:7" x14ac:dyDescent="0.25">
      <c r="B2" s="6"/>
      <c r="C2" s="21"/>
      <c r="D2" s="19"/>
      <c r="E2" s="6"/>
    </row>
    <row r="3" spans="2:7" x14ac:dyDescent="0.25">
      <c r="B3" s="36" t="s">
        <v>77</v>
      </c>
      <c r="C3" s="37" t="s">
        <v>75</v>
      </c>
      <c r="D3" s="38" t="s">
        <v>1</v>
      </c>
      <c r="E3" s="39" t="s">
        <v>74</v>
      </c>
      <c r="F3" s="39" t="s">
        <v>99</v>
      </c>
      <c r="G3" s="39" t="s">
        <v>98</v>
      </c>
    </row>
    <row r="4" spans="2:7" x14ac:dyDescent="0.25">
      <c r="B4" s="5">
        <v>1</v>
      </c>
      <c r="C4" s="5">
        <v>233991001</v>
      </c>
      <c r="D4" s="3" t="str">
        <f>INDEX(Base!$A$11:$H$138,MATCH($C4,Base!$A$11:$A$138,0),MATCH(D$3,Base!$A$11:$H$11,0))</f>
        <v>Empresa de Obras Sanitarias de Leticia - En Liquidación</v>
      </c>
      <c r="E4" s="5" t="str">
        <f>INDEX(Base!$A$11:$H$138,MATCH($C4,Base!$A$11:$A$138,0),MATCH(E$3,Base!$A$11:$H$11,0))</f>
        <v>Amazonas</v>
      </c>
      <c r="F4" s="5" t="str">
        <f>INDEX(Base!$A$11:$H$138,MATCH($C4,Base!$A$11:$A$138,0),MATCH(F$3,Base!$A$11:$H$11,0))</f>
        <v>Entidades en Liquidación</v>
      </c>
      <c r="G4" s="5" t="str">
        <f>INDEX(Base!$A$11:$H$138,MATCH($C4,Base!$A$11:$A$138,0),MATCH("Convergencia",Base!$A$11:$H$11,0))</f>
        <v>Procesos Especiales Empresas</v>
      </c>
    </row>
    <row r="5" spans="2:7" x14ac:dyDescent="0.25">
      <c r="B5" s="5">
        <f>+B4+1</f>
        <v>2</v>
      </c>
      <c r="C5" s="5">
        <v>923271646</v>
      </c>
      <c r="D5" s="3" t="str">
        <f>INDEX(Base!$A$11:$H$138,MATCH($C5,Base!$A$11:$A$138,0),MATCH(D$3,Base!$A$11:$H$11,0))</f>
        <v>E.S.P. Domiciliarios de Sabanalarga S.A.</v>
      </c>
      <c r="E5" s="5" t="str">
        <f>INDEX(Base!$A$11:$H$138,MATCH($C5,Base!$A$11:$A$138,0),MATCH(E$3,Base!$A$11:$H$11,0))</f>
        <v>Antioquia</v>
      </c>
      <c r="F5" s="5" t="str">
        <f>INDEX(Base!$A$11:$H$138,MATCH($C5,Base!$A$11:$A$138,0),MATCH(F$3,Base!$A$11:$H$11,0))</f>
        <v>Empresas no cotizantes</v>
      </c>
      <c r="G5" s="5" t="str">
        <f>INDEX(Base!$A$11:$H$138,MATCH($C5,Base!$A$11:$A$138,0),MATCH("Convergencia",Base!$A$11:$H$11,0))</f>
        <v>Empresas de Servicios Públicos</v>
      </c>
    </row>
    <row r="6" spans="2:7" x14ac:dyDescent="0.25">
      <c r="B6" s="5">
        <f t="shared" ref="B6:B48" si="0">+B5+1</f>
        <v>3</v>
      </c>
      <c r="C6" s="5">
        <v>923272134</v>
      </c>
      <c r="D6" s="3" t="str">
        <f>INDEX(Base!$A$11:$H$138,MATCH($C6,Base!$A$11:$A$138,0),MATCH(D$3,Base!$A$11:$H$11,0))</f>
        <v>E.S.P. Empresas Públicas de Dabeiba S.A.S.</v>
      </c>
      <c r="E6" s="5" t="str">
        <f>INDEX(Base!$A$11:$H$138,MATCH($C6,Base!$A$11:$A$138,0),MATCH(E$3,Base!$A$11:$H$11,0))</f>
        <v>Antioquia</v>
      </c>
      <c r="F6" s="5" t="str">
        <f>INDEX(Base!$A$11:$H$138,MATCH($C6,Base!$A$11:$A$138,0),MATCH(F$3,Base!$A$11:$H$11,0))</f>
        <v>Empresas no cotizantes</v>
      </c>
      <c r="G6" s="5" t="str">
        <f>INDEX(Base!$A$11:$H$138,MATCH($C6,Base!$A$11:$A$138,0),MATCH("Convergencia",Base!$A$11:$H$11,0))</f>
        <v>Empresas de Servicios Públicos</v>
      </c>
    </row>
    <row r="7" spans="2:7" x14ac:dyDescent="0.25">
      <c r="B7" s="5">
        <f t="shared" si="0"/>
        <v>4</v>
      </c>
      <c r="C7" s="5">
        <v>90300000</v>
      </c>
      <c r="D7" s="3" t="str">
        <f>INDEX(Base!$A$11:$H$138,MATCH($C7,Base!$A$11:$A$138,0),MATCH(D$3,Base!$A$11:$H$11,0))</f>
        <v>E.S.P. Empresas Públicas Municipales de Yolombó</v>
      </c>
      <c r="E7" s="5" t="str">
        <f>INDEX(Base!$A$11:$H$138,MATCH($C7,Base!$A$11:$A$138,0),MATCH(E$3,Base!$A$11:$H$11,0))</f>
        <v>Antioquia</v>
      </c>
      <c r="F7" s="5" t="str">
        <f>INDEX(Base!$A$11:$H$138,MATCH($C7,Base!$A$11:$A$138,0),MATCH(F$3,Base!$A$11:$H$11,0))</f>
        <v>Empresas no cotizantes</v>
      </c>
      <c r="G7" s="5" t="str">
        <f>INDEX(Base!$A$11:$H$138,MATCH($C7,Base!$A$11:$A$138,0),MATCH("Convergencia",Base!$A$11:$H$11,0))</f>
        <v>Empresas de Servicios Públicos</v>
      </c>
    </row>
    <row r="8" spans="2:7" x14ac:dyDescent="0.25">
      <c r="B8" s="5">
        <f t="shared" si="0"/>
        <v>5</v>
      </c>
      <c r="C8" s="5">
        <v>923270921</v>
      </c>
      <c r="D8" s="3" t="str">
        <f>INDEX(Base!$A$11:$H$138,MATCH($C8,Base!$A$11:$A$138,0),MATCH(D$3,Base!$A$11:$H$11,0))</f>
        <v>E.S.P. EVAS Enviambientales S.A.</v>
      </c>
      <c r="E8" s="5" t="str">
        <f>INDEX(Base!$A$11:$H$138,MATCH($C8,Base!$A$11:$A$138,0),MATCH(E$3,Base!$A$11:$H$11,0))</f>
        <v>Antioquia</v>
      </c>
      <c r="F8" s="5" t="str">
        <f>INDEX(Base!$A$11:$H$138,MATCH($C8,Base!$A$11:$A$138,0),MATCH(F$3,Base!$A$11:$H$11,0))</f>
        <v>Empresas no cotizantes</v>
      </c>
      <c r="G8" s="5" t="str">
        <f>INDEX(Base!$A$11:$H$138,MATCH($C8,Base!$A$11:$A$138,0),MATCH("Convergencia",Base!$A$11:$H$11,0))</f>
        <v>Empresas de Servicios Públicos</v>
      </c>
    </row>
    <row r="9" spans="2:7" x14ac:dyDescent="0.25">
      <c r="B9" s="5">
        <f t="shared" si="0"/>
        <v>6</v>
      </c>
      <c r="C9" s="5">
        <v>923272650</v>
      </c>
      <c r="D9" s="3" t="str">
        <f>INDEX(Base!$A$11:$H$138,MATCH($C9,Base!$A$11:$A$138,0),MATCH(D$3,Base!$A$11:$H$11,0))</f>
        <v>E.S.P. La Central Hidroeléctrica San José de la Montaña S.A.S.</v>
      </c>
      <c r="E9" s="5" t="str">
        <f>INDEX(Base!$A$11:$H$138,MATCH($C9,Base!$A$11:$A$138,0),MATCH(E$3,Base!$A$11:$H$11,0))</f>
        <v>Antioquia</v>
      </c>
      <c r="F9" s="5" t="str">
        <f>INDEX(Base!$A$11:$H$138,MATCH($C9,Base!$A$11:$A$138,0),MATCH(F$3,Base!$A$11:$H$11,0))</f>
        <v>Empresas no cotizantes</v>
      </c>
      <c r="G9" s="5" t="str">
        <f>INDEX(Base!$A$11:$H$138,MATCH($C9,Base!$A$11:$A$138,0),MATCH("Convergencia",Base!$A$11:$H$11,0))</f>
        <v>Empresas de Servicios Públicos</v>
      </c>
    </row>
    <row r="10" spans="2:7" x14ac:dyDescent="0.25">
      <c r="B10" s="5">
        <f t="shared" si="0"/>
        <v>7</v>
      </c>
      <c r="C10" s="5">
        <v>923272632</v>
      </c>
      <c r="D10" s="3" t="str">
        <f>INDEX(Base!$A$11:$H$138,MATCH($C10,Base!$A$11:$A$138,0),MATCH(D$3,Base!$A$11:$H$11,0))</f>
        <v>La Estrella Promotora de Proyectos</v>
      </c>
      <c r="E10" s="5" t="str">
        <f>INDEX(Base!$A$11:$H$138,MATCH($C10,Base!$A$11:$A$138,0),MATCH(E$3,Base!$A$11:$H$11,0))</f>
        <v>Antioquia</v>
      </c>
      <c r="F10" s="5" t="str">
        <f>INDEX(Base!$A$11:$H$138,MATCH($C10,Base!$A$11:$A$138,0),MATCH(F$3,Base!$A$11:$H$11,0))</f>
        <v>Empresas no cotizantes</v>
      </c>
      <c r="G10" s="5" t="str">
        <f>INDEX(Base!$A$11:$H$138,MATCH($C10,Base!$A$11:$A$138,0),MATCH("Convergencia",Base!$A$11:$H$11,0))</f>
        <v>Empresas Industriales y Comerciales Del Estado</v>
      </c>
    </row>
    <row r="11" spans="2:7" x14ac:dyDescent="0.25">
      <c r="B11" s="5">
        <f t="shared" si="0"/>
        <v>8</v>
      </c>
      <c r="C11" s="5">
        <v>222905001</v>
      </c>
      <c r="D11" s="3" t="str">
        <f>INDEX(Base!$A$11:$H$138,MATCH($C11,Base!$A$11:$A$138,0),MATCH(D$3,Base!$A$11:$H$11,0))</f>
        <v>Metroparques E.I.C.E</v>
      </c>
      <c r="E11" s="5" t="str">
        <f>INDEX(Base!$A$11:$H$138,MATCH($C11,Base!$A$11:$A$138,0),MATCH(E$3,Base!$A$11:$H$11,0))</f>
        <v>Antioquia</v>
      </c>
      <c r="F11" s="5" t="str">
        <f>INDEX(Base!$A$11:$H$138,MATCH($C11,Base!$A$11:$A$138,0),MATCH(F$3,Base!$A$11:$H$11,0))</f>
        <v>Empresas no cotizantes</v>
      </c>
      <c r="G11" s="5" t="str">
        <f>INDEX(Base!$A$11:$H$138,MATCH($C11,Base!$A$11:$A$138,0),MATCH("Convergencia",Base!$A$11:$H$11,0))</f>
        <v>Empresas Industriales y Comerciales Del Estado</v>
      </c>
    </row>
    <row r="12" spans="2:7" x14ac:dyDescent="0.25">
      <c r="B12" s="5">
        <f t="shared" si="0"/>
        <v>9</v>
      </c>
      <c r="C12" s="5">
        <v>923272798</v>
      </c>
      <c r="D12" s="3" t="str">
        <f>INDEX(Base!$A$11:$H$138,MATCH($C12,Base!$A$11:$A$138,0),MATCH(D$3,Base!$A$11:$H$11,0))</f>
        <v>Asociación de Municipios de la Cuenca del Atrato y Darién</v>
      </c>
      <c r="E12" s="5" t="str">
        <f>INDEX(Base!$A$11:$H$138,MATCH($C12,Base!$A$11:$A$138,0),MATCH(E$3,Base!$A$11:$H$11,0))</f>
        <v>Antioquia</v>
      </c>
      <c r="F12" s="5" t="str">
        <f>INDEX(Base!$A$11:$H$138,MATCH($C12,Base!$A$11:$A$138,0),MATCH(F$3,Base!$A$11:$H$11,0))</f>
        <v>Entidades de gobierno</v>
      </c>
      <c r="G12" s="5" t="str">
        <f>INDEX(Base!$A$11:$H$138,MATCH($C12,Base!$A$11:$A$138,0),MATCH("Convergencia",Base!$A$11:$H$11,0))</f>
        <v>Otras Entidades Gobierno General</v>
      </c>
    </row>
    <row r="13" spans="2:7" x14ac:dyDescent="0.25">
      <c r="B13" s="5">
        <f t="shared" si="0"/>
        <v>10</v>
      </c>
      <c r="C13" s="5">
        <v>220505999</v>
      </c>
      <c r="D13" s="3" t="str">
        <f>INDEX(Base!$A$11:$H$138,MATCH($C13,Base!$A$11:$A$138,0),MATCH(D$3,Base!$A$11:$H$11,0))</f>
        <v>Asociación de Municipios del Bajo Cauca y Nechí</v>
      </c>
      <c r="E13" s="5" t="str">
        <f>INDEX(Base!$A$11:$H$138,MATCH($C13,Base!$A$11:$A$138,0),MATCH(E$3,Base!$A$11:$H$11,0))</f>
        <v>Antioquia</v>
      </c>
      <c r="F13" s="5" t="str">
        <f>INDEX(Base!$A$11:$H$138,MATCH($C13,Base!$A$11:$A$138,0),MATCH(F$3,Base!$A$11:$H$11,0))</f>
        <v>Entidades de gobierno</v>
      </c>
      <c r="G13" s="5" t="str">
        <f>INDEX(Base!$A$11:$H$138,MATCH($C13,Base!$A$11:$A$138,0),MATCH("Convergencia",Base!$A$11:$H$11,0))</f>
        <v>Otras Entidades Gobierno General</v>
      </c>
    </row>
    <row r="14" spans="2:7" x14ac:dyDescent="0.25">
      <c r="B14" s="5">
        <f t="shared" si="0"/>
        <v>11</v>
      </c>
      <c r="C14" s="5">
        <v>923272818</v>
      </c>
      <c r="D14" s="3" t="str">
        <f>INDEX(Base!$A$11:$H$138,MATCH($C14,Base!$A$11:$A$138,0),MATCH(D$3,Base!$A$11:$H$11,0))</f>
        <v>Asociación de Municipios del Suroeste Antioqueño</v>
      </c>
      <c r="E14" s="5" t="str">
        <f>INDEX(Base!$A$11:$H$138,MATCH($C14,Base!$A$11:$A$138,0),MATCH(E$3,Base!$A$11:$H$11,0))</f>
        <v>Antioquia</v>
      </c>
      <c r="F14" s="5" t="str">
        <f>INDEX(Base!$A$11:$H$138,MATCH($C14,Base!$A$11:$A$138,0),MATCH(F$3,Base!$A$11:$H$11,0))</f>
        <v>Entidades de gobierno</v>
      </c>
      <c r="G14" s="5" t="str">
        <f>INDEX(Base!$A$11:$H$138,MATCH($C14,Base!$A$11:$A$138,0),MATCH("Convergencia",Base!$A$11:$H$11,0))</f>
        <v>Otras Entidades Gobierno General</v>
      </c>
    </row>
    <row r="15" spans="2:7" x14ac:dyDescent="0.25">
      <c r="B15" s="5">
        <f t="shared" si="0"/>
        <v>12</v>
      </c>
      <c r="C15" s="5">
        <v>220105079</v>
      </c>
      <c r="D15" s="3" t="str">
        <f>INDEX(Base!$A$11:$H$138,MATCH($C15,Base!$A$11:$A$138,0),MATCH(D$3,Base!$A$11:$H$11,0))</f>
        <v>Instituto de Deportes y Recreación - Barbosa</v>
      </c>
      <c r="E15" s="5" t="str">
        <f>INDEX(Base!$A$11:$H$138,MATCH($C15,Base!$A$11:$A$138,0),MATCH(E$3,Base!$A$11:$H$11,0))</f>
        <v>Antioquia</v>
      </c>
      <c r="F15" s="5" t="str">
        <f>INDEX(Base!$A$11:$H$138,MATCH($C15,Base!$A$11:$A$138,0),MATCH(F$3,Base!$A$11:$H$11,0))</f>
        <v>Entidades de gobierno</v>
      </c>
      <c r="G15" s="5" t="str">
        <f>INDEX(Base!$A$11:$H$138,MATCH($C15,Base!$A$11:$A$138,0),MATCH("Convergencia",Base!$A$11:$H$11,0))</f>
        <v>Otras Entidades Gobierno General</v>
      </c>
    </row>
    <row r="16" spans="2:7" x14ac:dyDescent="0.25">
      <c r="B16" s="5">
        <f t="shared" si="0"/>
        <v>13</v>
      </c>
      <c r="C16" s="5">
        <v>923271647</v>
      </c>
      <c r="D16" s="3" t="str">
        <f>INDEX(Base!$A$11:$H$138,MATCH($C16,Base!$A$11:$A$138,0),MATCH(D$3,Base!$A$11:$H$11,0))</f>
        <v>Instituto Municipal de Deportes y Recreación de Apartadó</v>
      </c>
      <c r="E16" s="5" t="str">
        <f>INDEX(Base!$A$11:$H$138,MATCH($C16,Base!$A$11:$A$138,0),MATCH(E$3,Base!$A$11:$H$11,0))</f>
        <v>Antioquia</v>
      </c>
      <c r="F16" s="5" t="str">
        <f>INDEX(Base!$A$11:$H$138,MATCH($C16,Base!$A$11:$A$138,0),MATCH(F$3,Base!$A$11:$H$11,0))</f>
        <v>Entidades de gobierno</v>
      </c>
      <c r="G16" s="5" t="str">
        <f>INDEX(Base!$A$11:$H$138,MATCH($C16,Base!$A$11:$A$138,0),MATCH("Convergencia",Base!$A$11:$H$11,0))</f>
        <v>Otras Entidades Gobierno General</v>
      </c>
    </row>
    <row r="17" spans="2:7" x14ac:dyDescent="0.25">
      <c r="B17" s="5">
        <f t="shared" si="0"/>
        <v>14</v>
      </c>
      <c r="C17" s="5">
        <v>923272184</v>
      </c>
      <c r="D17" s="3" t="str">
        <f>INDEX(Base!$A$11:$H$138,MATCH($C17,Base!$A$11:$A$138,0),MATCH(D$3,Base!$A$11:$H$11,0))</f>
        <v>Instituto Municipal para el Deporte y la Recreación de Amalfi</v>
      </c>
      <c r="E17" s="5" t="str">
        <f>INDEX(Base!$A$11:$H$138,MATCH($C17,Base!$A$11:$A$138,0),MATCH(E$3,Base!$A$11:$H$11,0))</f>
        <v>Antioquia</v>
      </c>
      <c r="F17" s="5" t="str">
        <f>INDEX(Base!$A$11:$H$138,MATCH($C17,Base!$A$11:$A$138,0),MATCH(F$3,Base!$A$11:$H$11,0))</f>
        <v>Entidades de gobierno</v>
      </c>
      <c r="G17" s="5" t="str">
        <f>INDEX(Base!$A$11:$H$138,MATCH($C17,Base!$A$11:$A$138,0),MATCH("Convergencia",Base!$A$11:$H$11,0))</f>
        <v>Otras Entidades Gobierno General</v>
      </c>
    </row>
    <row r="18" spans="2:7" x14ac:dyDescent="0.25">
      <c r="B18" s="5">
        <f t="shared" si="0"/>
        <v>15</v>
      </c>
      <c r="C18" s="5">
        <v>923272865</v>
      </c>
      <c r="D18" s="3" t="str">
        <f>INDEX(Base!$A$11:$H$138,MATCH($C18,Base!$A$11:$A$138,0),MATCH(D$3,Base!$A$11:$H$11,0))</f>
        <v>Municipios Asociados del Nordeste y Magdalena Medio</v>
      </c>
      <c r="E18" s="5" t="str">
        <f>INDEX(Base!$A$11:$H$138,MATCH($C18,Base!$A$11:$A$138,0),MATCH(E$3,Base!$A$11:$H$11,0))</f>
        <v>Antioquia</v>
      </c>
      <c r="F18" s="5" t="str">
        <f>INDEX(Base!$A$11:$H$138,MATCH($C18,Base!$A$11:$A$138,0),MATCH(F$3,Base!$A$11:$H$11,0))</f>
        <v>Entidades de gobierno</v>
      </c>
      <c r="G18" s="5" t="str">
        <f>INDEX(Base!$A$11:$H$138,MATCH($C18,Base!$A$11:$A$138,0),MATCH("Convergencia",Base!$A$11:$H$11,0))</f>
        <v>Otras Entidades Gobierno General</v>
      </c>
    </row>
    <row r="19" spans="2:7" x14ac:dyDescent="0.25">
      <c r="B19" s="5">
        <f t="shared" si="0"/>
        <v>16</v>
      </c>
      <c r="C19" s="5">
        <v>923272611</v>
      </c>
      <c r="D19" s="3" t="str">
        <f>INDEX(Base!$A$11:$H$138,MATCH($C19,Base!$A$11:$A$138,0),MATCH(D$3,Base!$A$11:$H$11,0))</f>
        <v>Municipios Asociados para el Desarrollo del Norte de Antioquia</v>
      </c>
      <c r="E19" s="5" t="str">
        <f>INDEX(Base!$A$11:$H$138,MATCH($C19,Base!$A$11:$A$138,0),MATCH(E$3,Base!$A$11:$H$11,0))</f>
        <v>Antioquia</v>
      </c>
      <c r="F19" s="5" t="str">
        <f>INDEX(Base!$A$11:$H$138,MATCH($C19,Base!$A$11:$A$138,0),MATCH(F$3,Base!$A$11:$H$11,0))</f>
        <v>Entidades de gobierno</v>
      </c>
      <c r="G19" s="5" t="str">
        <f>INDEX(Base!$A$11:$H$138,MATCH($C19,Base!$A$11:$A$138,0),MATCH("Convergencia",Base!$A$11:$H$11,0))</f>
        <v>Otras Entidades Gobierno General</v>
      </c>
    </row>
    <row r="20" spans="2:7" x14ac:dyDescent="0.25">
      <c r="B20" s="5">
        <f t="shared" si="0"/>
        <v>17</v>
      </c>
      <c r="C20" s="5">
        <v>923272764</v>
      </c>
      <c r="D20" s="3" t="str">
        <f>INDEX(Base!$A$11:$H$138,MATCH($C20,Base!$A$11:$A$138,0),MATCH(D$3,Base!$A$11:$H$11,0))</f>
        <v>Resguardo Indígena de Cristiania</v>
      </c>
      <c r="E20" s="5" t="str">
        <f>INDEX(Base!$A$11:$H$138,MATCH($C20,Base!$A$11:$A$138,0),MATCH(E$3,Base!$A$11:$H$11,0))</f>
        <v>Antioquia</v>
      </c>
      <c r="F20" s="5" t="str">
        <f>INDEX(Base!$A$11:$H$138,MATCH($C20,Base!$A$11:$A$138,0),MATCH(F$3,Base!$A$11:$H$11,0))</f>
        <v>Entidades de gobierno</v>
      </c>
      <c r="G20" s="5" t="str">
        <f>INDEX(Base!$A$11:$H$138,MATCH($C20,Base!$A$11:$A$138,0),MATCH("Convergencia",Base!$A$11:$H$11,0))</f>
        <v>Resguardos</v>
      </c>
    </row>
    <row r="21" spans="2:7" ht="30" x14ac:dyDescent="0.25">
      <c r="B21" s="5">
        <f t="shared" si="0"/>
        <v>18</v>
      </c>
      <c r="C21" s="5">
        <v>923272388</v>
      </c>
      <c r="D21" s="3" t="str">
        <f>INDEX(Base!$A$11:$H$138,MATCH($C21,Base!$A$11:$A$138,0),MATCH(D$3,Base!$A$11:$H$11,0))</f>
        <v>Asociación de la Red para la Atención Prehospitalaria y de Urgencias del Altiplano del Oriente Antioqueño - En Liquidación</v>
      </c>
      <c r="E21" s="5" t="str">
        <f>INDEX(Base!$A$11:$H$138,MATCH($C21,Base!$A$11:$A$138,0),MATCH(E$3,Base!$A$11:$H$11,0))</f>
        <v>Antioquia</v>
      </c>
      <c r="F21" s="5" t="str">
        <f>INDEX(Base!$A$11:$H$138,MATCH($C21,Base!$A$11:$A$138,0),MATCH(F$3,Base!$A$11:$H$11,0))</f>
        <v>Entidades en Liquidación</v>
      </c>
      <c r="G21" s="5" t="str">
        <f>INDEX(Base!$A$11:$H$138,MATCH($C21,Base!$A$11:$A$138,0),MATCH("Convergencia",Base!$A$11:$H$11,0))</f>
        <v>Procesos Especiales Empresas</v>
      </c>
    </row>
    <row r="22" spans="2:7" ht="30" x14ac:dyDescent="0.25">
      <c r="B22" s="5">
        <f t="shared" si="0"/>
        <v>19</v>
      </c>
      <c r="C22" s="5">
        <v>923272655</v>
      </c>
      <c r="D22" s="3" t="str">
        <f>INDEX(Base!$A$11:$H$138,MATCH($C22,Base!$A$11:$A$138,0),MATCH(D$3,Base!$A$11:$H$11,0))</f>
        <v>Corporación Red Prestadora de Servicios de Salud del Valle de Aburrá - En liquidación</v>
      </c>
      <c r="E22" s="5" t="str">
        <f>INDEX(Base!$A$11:$H$138,MATCH($C22,Base!$A$11:$A$138,0),MATCH(E$3,Base!$A$11:$H$11,0))</f>
        <v>Antioquia</v>
      </c>
      <c r="F22" s="5" t="str">
        <f>INDEX(Base!$A$11:$H$138,MATCH($C22,Base!$A$11:$A$138,0),MATCH(F$3,Base!$A$11:$H$11,0))</f>
        <v>Entidades en Liquidación</v>
      </c>
      <c r="G22" s="5" t="str">
        <f>INDEX(Base!$A$11:$H$138,MATCH($C22,Base!$A$11:$A$138,0),MATCH("Convergencia",Base!$A$11:$H$11,0))</f>
        <v>Procesos Especiales Empresas</v>
      </c>
    </row>
    <row r="23" spans="2:7" ht="30" x14ac:dyDescent="0.25">
      <c r="B23" s="5">
        <f t="shared" si="0"/>
        <v>20</v>
      </c>
      <c r="C23" s="5">
        <v>923271978</v>
      </c>
      <c r="D23" s="3" t="str">
        <f>INDEX(Base!$A$11:$H$138,MATCH($C23,Base!$A$11:$A$138,0),MATCH(D$3,Base!$A$11:$H$11,0))</f>
        <v>E.S.P. Empresa de Servicios Públicos Domiciliarios San Roque - En liquidación</v>
      </c>
      <c r="E23" s="5" t="str">
        <f>INDEX(Base!$A$11:$H$138,MATCH($C23,Base!$A$11:$A$138,0),MATCH(E$3,Base!$A$11:$H$11,0))</f>
        <v>Antioquia</v>
      </c>
      <c r="F23" s="5" t="str">
        <f>INDEX(Base!$A$11:$H$138,MATCH($C23,Base!$A$11:$A$138,0),MATCH(F$3,Base!$A$11:$H$11,0))</f>
        <v>Entidades en Liquidación</v>
      </c>
      <c r="G23" s="5" t="str">
        <f>INDEX(Base!$A$11:$H$138,MATCH($C23,Base!$A$11:$A$138,0),MATCH("Convergencia",Base!$A$11:$H$11,0))</f>
        <v>Procesos Especiales Empresas</v>
      </c>
    </row>
    <row r="24" spans="2:7" x14ac:dyDescent="0.25">
      <c r="B24" s="5">
        <f t="shared" si="0"/>
        <v>21</v>
      </c>
      <c r="C24" s="5">
        <v>85300000</v>
      </c>
      <c r="D24" s="3" t="str">
        <f>INDEX(Base!$A$11:$H$138,MATCH($C24,Base!$A$11:$A$138,0),MATCH(D$3,Base!$A$11:$H$11,0))</f>
        <v>Fondo de Vivienda de Interés Social Cisneros - En Liquidación</v>
      </c>
      <c r="E24" s="5" t="str">
        <f>INDEX(Base!$A$11:$H$138,MATCH($C24,Base!$A$11:$A$138,0),MATCH(E$3,Base!$A$11:$H$11,0))</f>
        <v>Antioquia</v>
      </c>
      <c r="F24" s="5" t="str">
        <f>INDEX(Base!$A$11:$H$138,MATCH($C24,Base!$A$11:$A$138,0),MATCH(F$3,Base!$A$11:$H$11,0))</f>
        <v>Entidades en Liquidación</v>
      </c>
      <c r="G24" s="5" t="str">
        <f>INDEX(Base!$A$11:$H$138,MATCH($C24,Base!$A$11:$A$138,0),MATCH("Convergencia",Base!$A$11:$H$11,0))</f>
        <v>Procesos Especiales Entidades De Gobierno</v>
      </c>
    </row>
    <row r="25" spans="2:7" ht="30" x14ac:dyDescent="0.25">
      <c r="B25" s="5">
        <f t="shared" si="0"/>
        <v>22</v>
      </c>
      <c r="C25" s="5">
        <v>240105736</v>
      </c>
      <c r="D25" s="3" t="str">
        <f>INDEX(Base!$A$11:$H$138,MATCH($C25,Base!$A$11:$A$138,0),MATCH(D$3,Base!$A$11:$H$11,0))</f>
        <v>Fondo de Vivienda de Interés Social y Reforma Urbana de Segovia - En Liquidación</v>
      </c>
      <c r="E25" s="5" t="str">
        <f>INDEX(Base!$A$11:$H$138,MATCH($C25,Base!$A$11:$A$138,0),MATCH(E$3,Base!$A$11:$H$11,0))</f>
        <v>Antioquia</v>
      </c>
      <c r="F25" s="5" t="str">
        <f>INDEX(Base!$A$11:$H$138,MATCH($C25,Base!$A$11:$A$138,0),MATCH(F$3,Base!$A$11:$H$11,0))</f>
        <v>Entidades en Liquidación</v>
      </c>
      <c r="G25" s="5" t="str">
        <f>INDEX(Base!$A$11:$H$138,MATCH($C25,Base!$A$11:$A$138,0),MATCH("Convergencia",Base!$A$11:$H$11,0))</f>
        <v>Procesos Especiales Entidades De Gobierno</v>
      </c>
    </row>
    <row r="26" spans="2:7" x14ac:dyDescent="0.25">
      <c r="B26" s="5">
        <f t="shared" si="0"/>
        <v>23</v>
      </c>
      <c r="C26" s="5">
        <v>923271170</v>
      </c>
      <c r="D26" s="3" t="str">
        <f>INDEX(Base!$A$11:$H$138,MATCH($C26,Base!$A$11:$A$138,0),MATCH(D$3,Base!$A$11:$H$11,0))</f>
        <v>Instituto Banco del Trabajo Profesor Julio Vergara - En Liquidación.</v>
      </c>
      <c r="E26" s="5" t="str">
        <f>INDEX(Base!$A$11:$H$138,MATCH($C26,Base!$A$11:$A$138,0),MATCH(E$3,Base!$A$11:$H$11,0))</f>
        <v>Antioquia</v>
      </c>
      <c r="F26" s="5" t="str">
        <f>INDEX(Base!$A$11:$H$138,MATCH($C26,Base!$A$11:$A$138,0),MATCH(F$3,Base!$A$11:$H$11,0))</f>
        <v>Entidades en Liquidación</v>
      </c>
      <c r="G26" s="5" t="str">
        <f>INDEX(Base!$A$11:$H$138,MATCH($C26,Base!$A$11:$A$138,0),MATCH("Convergencia",Base!$A$11:$H$11,0))</f>
        <v>Procesos Especiales Entidades De Gobierno</v>
      </c>
    </row>
    <row r="27" spans="2:7" x14ac:dyDescent="0.25">
      <c r="B27" s="5">
        <f t="shared" si="0"/>
        <v>24</v>
      </c>
      <c r="C27" s="5">
        <v>923272187</v>
      </c>
      <c r="D27" s="3" t="str">
        <f>INDEX(Base!$A$11:$H$138,MATCH($C27,Base!$A$11:$A$138,0),MATCH(D$3,Base!$A$11:$H$11,0))</f>
        <v>E.S.P. de Cravo Norte Jagüey S.A.</v>
      </c>
      <c r="E27" s="5" t="str">
        <f>INDEX(Base!$A$11:$H$138,MATCH($C27,Base!$A$11:$A$138,0),MATCH(E$3,Base!$A$11:$H$11,0))</f>
        <v>Arauca</v>
      </c>
      <c r="F27" s="5" t="str">
        <f>INDEX(Base!$A$11:$H$138,MATCH($C27,Base!$A$11:$A$138,0),MATCH(F$3,Base!$A$11:$H$11,0))</f>
        <v>Empresas no cotizantes</v>
      </c>
      <c r="G27" s="5" t="str">
        <f>INDEX(Base!$A$11:$H$138,MATCH($C27,Base!$A$11:$A$138,0),MATCH("Convergencia",Base!$A$11:$H$11,0))</f>
        <v>Empresas de Servicios Públicos</v>
      </c>
    </row>
    <row r="28" spans="2:7" x14ac:dyDescent="0.25">
      <c r="B28" s="5">
        <f t="shared" si="0"/>
        <v>25</v>
      </c>
      <c r="C28" s="5">
        <v>216008560</v>
      </c>
      <c r="D28" s="3" t="str">
        <f>INDEX(Base!$A$11:$H$138,MATCH($C28,Base!$A$11:$A$138,0),MATCH(D$3,Base!$A$11:$H$11,0))</f>
        <v>Ponedera</v>
      </c>
      <c r="E28" s="5" t="str">
        <f>INDEX(Base!$A$11:$H$138,MATCH($C28,Base!$A$11:$A$138,0),MATCH(E$3,Base!$A$11:$H$11,0))</f>
        <v>Atlántico</v>
      </c>
      <c r="F28" s="5" t="str">
        <f>INDEX(Base!$A$11:$H$138,MATCH($C28,Base!$A$11:$A$138,0),MATCH(F$3,Base!$A$11:$H$11,0))</f>
        <v>Entidades de gobierno</v>
      </c>
      <c r="G28" s="5" t="str">
        <f>INDEX(Base!$A$11:$H$138,MATCH($C28,Base!$A$11:$A$138,0),MATCH("Convergencia",Base!$A$11:$H$11,0))</f>
        <v>Alcaldias</v>
      </c>
    </row>
    <row r="29" spans="2:7" x14ac:dyDescent="0.25">
      <c r="B29" s="5">
        <f t="shared" si="0"/>
        <v>26</v>
      </c>
      <c r="C29" s="5">
        <v>923272947</v>
      </c>
      <c r="D29" s="3" t="str">
        <f>INDEX(Base!$A$11:$H$138,MATCH($C29,Base!$A$11:$A$138,0),MATCH(D$3,Base!$A$11:$H$11,0))</f>
        <v>Instituto Municipal de Deportes y Recreación de Candelaria</v>
      </c>
      <c r="E29" s="5" t="str">
        <f>INDEX(Base!$A$11:$H$138,MATCH($C29,Base!$A$11:$A$138,0),MATCH(E$3,Base!$A$11:$H$11,0))</f>
        <v>Atlántico</v>
      </c>
      <c r="F29" s="5" t="str">
        <f>INDEX(Base!$A$11:$H$138,MATCH($C29,Base!$A$11:$A$138,0),MATCH(F$3,Base!$A$11:$H$11,0))</f>
        <v>Entidades de gobierno</v>
      </c>
      <c r="G29" s="5" t="str">
        <f>INDEX(Base!$A$11:$H$138,MATCH($C29,Base!$A$11:$A$138,0),MATCH("Convergencia",Base!$A$11:$H$11,0))</f>
        <v>Establecimientos Publicos</v>
      </c>
    </row>
    <row r="30" spans="2:7" x14ac:dyDescent="0.25">
      <c r="B30" s="5">
        <f t="shared" si="0"/>
        <v>27</v>
      </c>
      <c r="C30" s="5">
        <v>220208433</v>
      </c>
      <c r="D30" s="3" t="str">
        <f>INDEX(Base!$A$11:$H$138,MATCH($C30,Base!$A$11:$A$138,0),MATCH(D$3,Base!$A$11:$H$11,0))</f>
        <v>Instituto de Cultura de Malambo</v>
      </c>
      <c r="E30" s="5" t="str">
        <f>INDEX(Base!$A$11:$H$138,MATCH($C30,Base!$A$11:$A$138,0),MATCH(E$3,Base!$A$11:$H$11,0))</f>
        <v>Atlántico</v>
      </c>
      <c r="F30" s="5" t="str">
        <f>INDEX(Base!$A$11:$H$138,MATCH($C30,Base!$A$11:$A$138,0),MATCH(F$3,Base!$A$11:$H$11,0))</f>
        <v>Entidades de gobierno</v>
      </c>
      <c r="G30" s="5" t="str">
        <f>INDEX(Base!$A$11:$H$138,MATCH($C30,Base!$A$11:$A$138,0),MATCH("Convergencia",Base!$A$11:$H$11,0))</f>
        <v>Otras Entidades Gobierno General</v>
      </c>
    </row>
    <row r="31" spans="2:7" x14ac:dyDescent="0.25">
      <c r="B31" s="5">
        <f t="shared" si="0"/>
        <v>28</v>
      </c>
      <c r="C31" s="5">
        <v>923272948</v>
      </c>
      <c r="D31" s="3" t="str">
        <f>INDEX(Base!$A$11:$H$138,MATCH($C31,Base!$A$11:$A$138,0),MATCH(D$3,Base!$A$11:$H$11,0))</f>
        <v>Instituto Municipal de Deportes, Recreación y Cultura de Santa Lucía</v>
      </c>
      <c r="E31" s="5" t="str">
        <f>INDEX(Base!$A$11:$H$138,MATCH($C31,Base!$A$11:$A$138,0),MATCH(E$3,Base!$A$11:$H$11,0))</f>
        <v>Atlántico</v>
      </c>
      <c r="F31" s="5" t="str">
        <f>INDEX(Base!$A$11:$H$138,MATCH($C31,Base!$A$11:$A$138,0),MATCH(F$3,Base!$A$11:$H$11,0))</f>
        <v>Entidades de gobierno</v>
      </c>
      <c r="G31" s="5" t="str">
        <f>INDEX(Base!$A$11:$H$138,MATCH($C31,Base!$A$11:$A$138,0),MATCH("Convergencia",Base!$A$11:$H$11,0))</f>
        <v>Otras Entidades Gobierno General</v>
      </c>
    </row>
    <row r="32" spans="2:7" ht="30" x14ac:dyDescent="0.25">
      <c r="B32" s="5">
        <f t="shared" si="0"/>
        <v>29</v>
      </c>
      <c r="C32" s="5">
        <v>923272696</v>
      </c>
      <c r="D32" s="3" t="str">
        <f>INDEX(Base!$A$11:$H$138,MATCH($C32,Base!$A$11:$A$138,0),MATCH(D$3,Base!$A$11:$H$11,0))</f>
        <v>Instituto Municipal de Recreación y Deporte de Campo de la Cruz - Atlántico</v>
      </c>
      <c r="E32" s="5" t="str">
        <f>INDEX(Base!$A$11:$H$138,MATCH($C32,Base!$A$11:$A$138,0),MATCH(E$3,Base!$A$11:$H$11,0))</f>
        <v>Atlántico</v>
      </c>
      <c r="F32" s="5" t="str">
        <f>INDEX(Base!$A$11:$H$138,MATCH($C32,Base!$A$11:$A$138,0),MATCH(F$3,Base!$A$11:$H$11,0))</f>
        <v>Entidades de gobierno</v>
      </c>
      <c r="G32" s="5" t="str">
        <f>INDEX(Base!$A$11:$H$138,MATCH($C32,Base!$A$11:$A$138,0),MATCH("Convergencia",Base!$A$11:$H$11,0))</f>
        <v>Otras Entidades Gobierno General</v>
      </c>
    </row>
    <row r="33" spans="2:7" x14ac:dyDescent="0.25">
      <c r="B33" s="5">
        <f t="shared" si="0"/>
        <v>30</v>
      </c>
      <c r="C33" s="5">
        <v>923272188</v>
      </c>
      <c r="D33" s="3" t="str">
        <f>INDEX(Base!$A$11:$H$138,MATCH($C33,Base!$A$11:$A$138,0),MATCH(D$3,Base!$A$11:$H$11,0))</f>
        <v>Instituto Municipal para la Recreación y el Deporte Palmar de Varela</v>
      </c>
      <c r="E33" s="5" t="str">
        <f>INDEX(Base!$A$11:$H$138,MATCH($C33,Base!$A$11:$A$138,0),MATCH(E$3,Base!$A$11:$H$11,0))</f>
        <v>Atlántico</v>
      </c>
      <c r="F33" s="5" t="str">
        <f>INDEX(Base!$A$11:$H$138,MATCH($C33,Base!$A$11:$A$138,0),MATCH(F$3,Base!$A$11:$H$11,0))</f>
        <v>Entidades de gobierno</v>
      </c>
      <c r="G33" s="5" t="str">
        <f>INDEX(Base!$A$11:$H$138,MATCH($C33,Base!$A$11:$A$138,0),MATCH("Convergencia",Base!$A$11:$H$11,0))</f>
        <v>Otras Entidades Gobierno General</v>
      </c>
    </row>
    <row r="34" spans="2:7" ht="30" x14ac:dyDescent="0.25">
      <c r="B34" s="5">
        <f t="shared" si="0"/>
        <v>31</v>
      </c>
      <c r="C34" s="5">
        <v>923272938</v>
      </c>
      <c r="D34" s="3" t="str">
        <f>INDEX(Base!$A$11:$H$138,MATCH($C34,Base!$A$11:$A$138,0),MATCH(D$3,Base!$A$11:$H$11,0))</f>
        <v>Región Administrativa y de Planificación Caribe - RAP Región Caribe</v>
      </c>
      <c r="E34" s="5" t="str">
        <f>INDEX(Base!$A$11:$H$138,MATCH($C34,Base!$A$11:$A$138,0),MATCH(E$3,Base!$A$11:$H$11,0))</f>
        <v>Atlántico</v>
      </c>
      <c r="F34" s="5" t="str">
        <f>INDEX(Base!$A$11:$H$138,MATCH($C34,Base!$A$11:$A$138,0),MATCH(F$3,Base!$A$11:$H$11,0))</f>
        <v>Entidades de gobierno</v>
      </c>
      <c r="G34" s="5" t="str">
        <f>INDEX(Base!$A$11:$H$138,MATCH($C34,Base!$A$11:$A$138,0),MATCH("Convergencia",Base!$A$11:$H$11,0))</f>
        <v>Otras Entidades Gobierno General</v>
      </c>
    </row>
    <row r="35" spans="2:7" ht="30" x14ac:dyDescent="0.25">
      <c r="B35" s="5">
        <f t="shared" si="0"/>
        <v>32</v>
      </c>
      <c r="C35" s="5">
        <v>923272667</v>
      </c>
      <c r="D35" s="3" t="str">
        <f>INDEX(Base!$A$11:$H$138,MATCH($C35,Base!$A$11:$A$138,0),MATCH(D$3,Base!$A$11:$H$11,0))</f>
        <v>Unidad Prestadora del Servicio Público Domiciliario de Acueducto de Manatí - En Liquidación.</v>
      </c>
      <c r="E35" s="5" t="str">
        <f>INDEX(Base!$A$11:$H$138,MATCH($C35,Base!$A$11:$A$138,0),MATCH(E$3,Base!$A$11:$H$11,0))</f>
        <v>Atlántico</v>
      </c>
      <c r="F35" s="5" t="str">
        <f>INDEX(Base!$A$11:$H$138,MATCH($C35,Base!$A$11:$A$138,0),MATCH(F$3,Base!$A$11:$H$11,0))</f>
        <v>Entidades en Liquidación</v>
      </c>
      <c r="G35" s="5" t="str">
        <f>INDEX(Base!$A$11:$H$138,MATCH($C35,Base!$A$11:$A$138,0),MATCH("Convergencia",Base!$A$11:$H$11,0))</f>
        <v>Procesos Especiales Empresas</v>
      </c>
    </row>
    <row r="36" spans="2:7" x14ac:dyDescent="0.25">
      <c r="B36" s="5">
        <f t="shared" si="0"/>
        <v>33</v>
      </c>
      <c r="C36" s="5">
        <v>923271861</v>
      </c>
      <c r="D36" s="3" t="str">
        <f>INDEX(Base!$A$11:$H$138,MATCH($C36,Base!$A$11:$A$138,0),MATCH(D$3,Base!$A$11:$H$11,0))</f>
        <v>Asociación de Municipios Petroleros de Colombia</v>
      </c>
      <c r="E36" s="5" t="str">
        <f>INDEX(Base!$A$11:$H$138,MATCH($C36,Base!$A$11:$A$138,0),MATCH(E$3,Base!$A$11:$H$11,0))</f>
        <v>Bogotá D.C.</v>
      </c>
      <c r="F36" s="5" t="str">
        <f>INDEX(Base!$A$11:$H$138,MATCH($C36,Base!$A$11:$A$138,0),MATCH(F$3,Base!$A$11:$H$11,0))</f>
        <v>Entidades de gobierno</v>
      </c>
      <c r="G36" s="5" t="str">
        <f>INDEX(Base!$A$11:$H$138,MATCH($C36,Base!$A$11:$A$138,0),MATCH("Convergencia",Base!$A$11:$H$11,0))</f>
        <v>Otras Entidades Gobierno General</v>
      </c>
    </row>
    <row r="37" spans="2:7" x14ac:dyDescent="0.25">
      <c r="B37" s="5">
        <f t="shared" si="0"/>
        <v>34</v>
      </c>
      <c r="C37" s="5">
        <v>923272469</v>
      </c>
      <c r="D37" s="3" t="str">
        <f>INDEX(Base!$A$11:$H$138,MATCH($C37,Base!$A$11:$A$138,0),MATCH(D$3,Base!$A$11:$H$11,0))</f>
        <v>E.S.P. Aguas Canal del Dique S.A.</v>
      </c>
      <c r="E37" s="5" t="str">
        <f>INDEX(Base!$A$11:$H$138,MATCH($C37,Base!$A$11:$A$138,0),MATCH(E$3,Base!$A$11:$H$11,0))</f>
        <v>Bolívar</v>
      </c>
      <c r="F37" s="5" t="str">
        <f>INDEX(Base!$A$11:$H$138,MATCH($C37,Base!$A$11:$A$138,0),MATCH(F$3,Base!$A$11:$H$11,0))</f>
        <v>Empresas no cotizantes</v>
      </c>
      <c r="G37" s="5" t="str">
        <f>INDEX(Base!$A$11:$H$138,MATCH($C37,Base!$A$11:$A$138,0),MATCH("Convergencia",Base!$A$11:$H$11,0))</f>
        <v>Empresas de Servicios Públicos</v>
      </c>
    </row>
    <row r="38" spans="2:7" x14ac:dyDescent="0.25">
      <c r="B38" s="5">
        <f t="shared" si="0"/>
        <v>35</v>
      </c>
      <c r="C38" s="5">
        <v>923271633</v>
      </c>
      <c r="D38" s="3" t="str">
        <f>INDEX(Base!$A$11:$H$138,MATCH($C38,Base!$A$11:$A$138,0),MATCH(D$3,Base!$A$11:$H$11,0))</f>
        <v>E.S.E. Centro de Salud Con Camas - Cantagallo</v>
      </c>
      <c r="E38" s="5" t="str">
        <f>INDEX(Base!$A$11:$H$138,MATCH($C38,Base!$A$11:$A$138,0),MATCH(E$3,Base!$A$11:$H$11,0))</f>
        <v>Bolívar</v>
      </c>
      <c r="F38" s="5" t="str">
        <f>INDEX(Base!$A$11:$H$138,MATCH($C38,Base!$A$11:$A$138,0),MATCH(F$3,Base!$A$11:$H$11,0))</f>
        <v>Empresas no cotizantes</v>
      </c>
      <c r="G38" s="5" t="str">
        <f>INDEX(Base!$A$11:$H$138,MATCH($C38,Base!$A$11:$A$138,0),MATCH("Convergencia",Base!$A$11:$H$11,0))</f>
        <v>Empresas Sociales del Estado</v>
      </c>
    </row>
    <row r="39" spans="2:7" x14ac:dyDescent="0.25">
      <c r="B39" s="5">
        <f t="shared" si="0"/>
        <v>36</v>
      </c>
      <c r="C39" s="5">
        <v>212013620</v>
      </c>
      <c r="D39" s="3" t="str">
        <f>INDEX(Base!$A$11:$H$138,MATCH($C39,Base!$A$11:$A$138,0),MATCH(D$3,Base!$A$11:$H$11,0))</f>
        <v>San Cristóbal</v>
      </c>
      <c r="E39" s="5" t="str">
        <f>INDEX(Base!$A$11:$H$138,MATCH($C39,Base!$A$11:$A$138,0),MATCH(E$3,Base!$A$11:$H$11,0))</f>
        <v>Bolívar</v>
      </c>
      <c r="F39" s="5" t="str">
        <f>INDEX(Base!$A$11:$H$138,MATCH($C39,Base!$A$11:$A$138,0),MATCH(F$3,Base!$A$11:$H$11,0))</f>
        <v>Entidades de gobierno</v>
      </c>
      <c r="G39" s="5" t="str">
        <f>INDEX(Base!$A$11:$H$138,MATCH($C39,Base!$A$11:$A$138,0),MATCH("Convergencia",Base!$A$11:$H$11,0))</f>
        <v>Alcaldias</v>
      </c>
    </row>
    <row r="40" spans="2:7" x14ac:dyDescent="0.25">
      <c r="B40" s="5">
        <f t="shared" si="0"/>
        <v>37</v>
      </c>
      <c r="C40" s="5">
        <v>215413654</v>
      </c>
      <c r="D40" s="3" t="str">
        <f>INDEX(Base!$A$11:$H$138,MATCH($C40,Base!$A$11:$A$138,0),MATCH(D$3,Base!$A$11:$H$11,0))</f>
        <v>San Jacinto - Bolívar</v>
      </c>
      <c r="E40" s="5" t="str">
        <f>INDEX(Base!$A$11:$H$138,MATCH($C40,Base!$A$11:$A$138,0),MATCH(E$3,Base!$A$11:$H$11,0))</f>
        <v>Bolívar</v>
      </c>
      <c r="F40" s="5" t="str">
        <f>INDEX(Base!$A$11:$H$138,MATCH($C40,Base!$A$11:$A$138,0),MATCH(F$3,Base!$A$11:$H$11,0))</f>
        <v>Entidades de gobierno</v>
      </c>
      <c r="G40" s="5" t="str">
        <f>INDEX(Base!$A$11:$H$138,MATCH($C40,Base!$A$11:$A$138,0),MATCH("Convergencia",Base!$A$11:$H$11,0))</f>
        <v>Alcaldias</v>
      </c>
    </row>
    <row r="41" spans="2:7" x14ac:dyDescent="0.25">
      <c r="B41" s="5">
        <f t="shared" si="0"/>
        <v>38</v>
      </c>
      <c r="C41" s="5">
        <v>218013780</v>
      </c>
      <c r="D41" s="3" t="str">
        <f>INDEX(Base!$A$11:$H$138,MATCH($C41,Base!$A$11:$A$138,0),MATCH(D$3,Base!$A$11:$H$11,0))</f>
        <v>Talaigua Nuevo</v>
      </c>
      <c r="E41" s="5" t="str">
        <f>INDEX(Base!$A$11:$H$138,MATCH($C41,Base!$A$11:$A$138,0),MATCH(E$3,Base!$A$11:$H$11,0))</f>
        <v>Bolívar</v>
      </c>
      <c r="F41" s="5" t="str">
        <f>INDEX(Base!$A$11:$H$138,MATCH($C41,Base!$A$11:$A$138,0),MATCH(F$3,Base!$A$11:$H$11,0))</f>
        <v>Entidades de gobierno</v>
      </c>
      <c r="G41" s="5" t="str">
        <f>INDEX(Base!$A$11:$H$138,MATCH($C41,Base!$A$11:$A$138,0),MATCH("Convergencia",Base!$A$11:$H$11,0))</f>
        <v>Alcaldias</v>
      </c>
    </row>
    <row r="42" spans="2:7" x14ac:dyDescent="0.25">
      <c r="B42" s="5">
        <f t="shared" si="0"/>
        <v>39</v>
      </c>
      <c r="C42" s="5">
        <v>923272941</v>
      </c>
      <c r="D42" s="3" t="str">
        <f>INDEX(Base!$A$11:$H$138,MATCH($C42,Base!$A$11:$A$138,0),MATCH(D$3,Base!$A$11:$H$11,0))</f>
        <v>Asociación de Municipios de la Depresión Momposina</v>
      </c>
      <c r="E42" s="5" t="str">
        <f>INDEX(Base!$A$11:$H$138,MATCH($C42,Base!$A$11:$A$138,0),MATCH(E$3,Base!$A$11:$H$11,0))</f>
        <v>Bolívar</v>
      </c>
      <c r="F42" s="5" t="str">
        <f>INDEX(Base!$A$11:$H$138,MATCH($C42,Base!$A$11:$A$138,0),MATCH(F$3,Base!$A$11:$H$11,0))</f>
        <v>Entidades de gobierno</v>
      </c>
      <c r="G42" s="5" t="str">
        <f>INDEX(Base!$A$11:$H$138,MATCH($C42,Base!$A$11:$A$138,0),MATCH("Convergencia",Base!$A$11:$H$11,0))</f>
        <v>Otras Entidades Gobierno General</v>
      </c>
    </row>
    <row r="43" spans="2:7" x14ac:dyDescent="0.25">
      <c r="B43" s="5">
        <f t="shared" si="0"/>
        <v>40</v>
      </c>
      <c r="C43" s="5">
        <v>923273001</v>
      </c>
      <c r="D43" s="3" t="str">
        <f>INDEX(Base!$A$11:$H$138,MATCH($C43,Base!$A$11:$A$138,0),MATCH(D$3,Base!$A$11:$H$11,0))</f>
        <v>Asociación Municipios de los Sures</v>
      </c>
      <c r="E43" s="5" t="str">
        <f>INDEX(Base!$A$11:$H$138,MATCH($C43,Base!$A$11:$A$138,0),MATCH(E$3,Base!$A$11:$H$11,0))</f>
        <v>Bolívar</v>
      </c>
      <c r="F43" s="5" t="str">
        <f>INDEX(Base!$A$11:$H$138,MATCH($C43,Base!$A$11:$A$138,0),MATCH(F$3,Base!$A$11:$H$11,0))</f>
        <v>Entidades de gobierno</v>
      </c>
      <c r="G43" s="5" t="str">
        <f>INDEX(Base!$A$11:$H$138,MATCH($C43,Base!$A$11:$A$138,0),MATCH("Convergencia",Base!$A$11:$H$11,0))</f>
        <v>Otras Entidades Gobierno General</v>
      </c>
    </row>
    <row r="44" spans="2:7" x14ac:dyDescent="0.25">
      <c r="B44" s="5">
        <f t="shared" si="0"/>
        <v>41</v>
      </c>
      <c r="C44" s="5">
        <v>923272810</v>
      </c>
      <c r="D44" s="3" t="str">
        <f>INDEX(Base!$A$11:$H$138,MATCH($C44,Base!$A$11:$A$138,0),MATCH(D$3,Base!$A$11:$H$11,0))</f>
        <v>Instituto Municipal de Deporte y Recreación de el Guamo Bolívar</v>
      </c>
      <c r="E44" s="5" t="str">
        <f>INDEX(Base!$A$11:$H$138,MATCH($C44,Base!$A$11:$A$138,0),MATCH(E$3,Base!$A$11:$H$11,0))</f>
        <v>Bolívar</v>
      </c>
      <c r="F44" s="5" t="str">
        <f>INDEX(Base!$A$11:$H$138,MATCH($C44,Base!$A$11:$A$138,0),MATCH(F$3,Base!$A$11:$H$11,0))</f>
        <v>Entidades de gobierno</v>
      </c>
      <c r="G44" s="5" t="str">
        <f>INDEX(Base!$A$11:$H$138,MATCH($C44,Base!$A$11:$A$138,0),MATCH("Convergencia",Base!$A$11:$H$11,0))</f>
        <v>Otras Entidades Gobierno General</v>
      </c>
    </row>
    <row r="45" spans="2:7" x14ac:dyDescent="0.25">
      <c r="B45" s="5">
        <f t="shared" si="0"/>
        <v>42</v>
      </c>
      <c r="C45" s="5">
        <v>216215162</v>
      </c>
      <c r="D45" s="3" t="str">
        <f>INDEX(Base!$A$11:$H$138,MATCH($C45,Base!$A$11:$A$138,0),MATCH(D$3,Base!$A$11:$H$11,0))</f>
        <v>Cerinza</v>
      </c>
      <c r="E45" s="5" t="str">
        <f>INDEX(Base!$A$11:$H$138,MATCH($C45,Base!$A$11:$A$138,0),MATCH(E$3,Base!$A$11:$H$11,0))</f>
        <v>Boyacá</v>
      </c>
      <c r="F45" s="5" t="str">
        <f>INDEX(Base!$A$11:$H$138,MATCH($C45,Base!$A$11:$A$138,0),MATCH(F$3,Base!$A$11:$H$11,0))</f>
        <v>Entidades de gobierno</v>
      </c>
      <c r="G45" s="5" t="str">
        <f>INDEX(Base!$A$11:$H$138,MATCH($C45,Base!$A$11:$A$138,0),MATCH("Convergencia",Base!$A$11:$H$11,0))</f>
        <v>Alcaldias</v>
      </c>
    </row>
    <row r="46" spans="2:7" x14ac:dyDescent="0.25">
      <c r="B46" s="5">
        <f t="shared" si="0"/>
        <v>43</v>
      </c>
      <c r="C46" s="5">
        <v>219115491</v>
      </c>
      <c r="D46" s="3" t="str">
        <f>INDEX(Base!$A$11:$H$138,MATCH($C46,Base!$A$11:$A$138,0),MATCH(D$3,Base!$A$11:$H$11,0))</f>
        <v>Nobsa</v>
      </c>
      <c r="E46" s="5" t="str">
        <f>INDEX(Base!$A$11:$H$138,MATCH($C46,Base!$A$11:$A$138,0),MATCH(E$3,Base!$A$11:$H$11,0))</f>
        <v>Boyacá</v>
      </c>
      <c r="F46" s="5" t="str">
        <f>INDEX(Base!$A$11:$H$138,MATCH($C46,Base!$A$11:$A$138,0),MATCH(F$3,Base!$A$11:$H$11,0))</f>
        <v>Entidades de gobierno</v>
      </c>
      <c r="G46" s="5" t="str">
        <f>INDEX(Base!$A$11:$H$138,MATCH($C46,Base!$A$11:$A$138,0),MATCH("Convergencia",Base!$A$11:$H$11,0))</f>
        <v>Alcaldias</v>
      </c>
    </row>
    <row r="47" spans="2:7" x14ac:dyDescent="0.25">
      <c r="B47" s="5">
        <f t="shared" si="0"/>
        <v>44</v>
      </c>
      <c r="C47" s="5">
        <v>213115531</v>
      </c>
      <c r="D47" s="3" t="str">
        <f>INDEX(Base!$A$11:$H$138,MATCH($C47,Base!$A$11:$A$138,0),MATCH(D$3,Base!$A$11:$H$11,0))</f>
        <v>Pauna</v>
      </c>
      <c r="E47" s="5" t="str">
        <f>INDEX(Base!$A$11:$H$138,MATCH($C47,Base!$A$11:$A$138,0),MATCH(E$3,Base!$A$11:$H$11,0))</f>
        <v>Boyacá</v>
      </c>
      <c r="F47" s="5" t="str">
        <f>INDEX(Base!$A$11:$H$138,MATCH($C47,Base!$A$11:$A$138,0),MATCH(F$3,Base!$A$11:$H$11,0))</f>
        <v>Entidades de gobierno</v>
      </c>
      <c r="G47" s="5" t="str">
        <f>INDEX(Base!$A$11:$H$138,MATCH($C47,Base!$A$11:$A$138,0),MATCH("Convergencia",Base!$A$11:$H$11,0))</f>
        <v>Alcaldias</v>
      </c>
    </row>
    <row r="48" spans="2:7" x14ac:dyDescent="0.25">
      <c r="B48" s="5">
        <f t="shared" si="0"/>
        <v>45</v>
      </c>
      <c r="C48" s="5">
        <v>216315763</v>
      </c>
      <c r="D48" s="3" t="str">
        <f>INDEX(Base!$A$11:$H$138,MATCH($C48,Base!$A$11:$A$138,0),MATCH(D$3,Base!$A$11:$H$11,0))</f>
        <v>Sotaquirá</v>
      </c>
      <c r="E48" s="5" t="str">
        <f>INDEX(Base!$A$11:$H$138,MATCH($C48,Base!$A$11:$A$138,0),MATCH(E$3,Base!$A$11:$H$11,0))</f>
        <v>Boyacá</v>
      </c>
      <c r="F48" s="5" t="str">
        <f>INDEX(Base!$A$11:$H$138,MATCH($C48,Base!$A$11:$A$138,0),MATCH(F$3,Base!$A$11:$H$11,0))</f>
        <v>Entidades de gobierno</v>
      </c>
      <c r="G48" s="5" t="str">
        <f>INDEX(Base!$A$11:$H$138,MATCH($C48,Base!$A$11:$A$138,0),MATCH("Convergencia",Base!$A$11:$H$11,0))</f>
        <v>Alcaldias</v>
      </c>
    </row>
    <row r="49" spans="2:7" x14ac:dyDescent="0.25">
      <c r="B49" s="5">
        <f t="shared" ref="B49:B55" si="1">+B48+1</f>
        <v>46</v>
      </c>
      <c r="C49" s="5">
        <v>213915839</v>
      </c>
      <c r="D49" s="3" t="str">
        <f>INDEX(Base!$A$11:$H$138,MATCH($C49,Base!$A$11:$A$138,0),MATCH(D$3,Base!$A$11:$H$11,0))</f>
        <v>Tutasá</v>
      </c>
      <c r="E49" s="5" t="str">
        <f>INDEX(Base!$A$11:$H$138,MATCH($C49,Base!$A$11:$A$138,0),MATCH(E$3,Base!$A$11:$H$11,0))</f>
        <v>Boyacá</v>
      </c>
      <c r="F49" s="5" t="str">
        <f>INDEX(Base!$A$11:$H$138,MATCH($C49,Base!$A$11:$A$138,0),MATCH(F$3,Base!$A$11:$H$11,0))</f>
        <v>Entidades de gobierno</v>
      </c>
      <c r="G49" s="5" t="str">
        <f>INDEX(Base!$A$11:$H$138,MATCH($C49,Base!$A$11:$A$138,0),MATCH("Convergencia",Base!$A$11:$H$11,0))</f>
        <v>Alcaldias</v>
      </c>
    </row>
    <row r="50" spans="2:7" x14ac:dyDescent="0.25">
      <c r="B50" s="5">
        <f t="shared" si="1"/>
        <v>47</v>
      </c>
      <c r="C50" s="5">
        <v>141015000</v>
      </c>
      <c r="D50" s="3" t="str">
        <f>INDEX(Base!$A$11:$H$138,MATCH($C50,Base!$A$11:$A$138,0),MATCH(D$3,Base!$A$11:$H$11,0))</f>
        <v>Fundación Casa del Menor Marco Fidel Suárez</v>
      </c>
      <c r="E50" s="5" t="str">
        <f>INDEX(Base!$A$11:$H$138,MATCH($C50,Base!$A$11:$A$138,0),MATCH(E$3,Base!$A$11:$H$11,0))</f>
        <v>Boyacá</v>
      </c>
      <c r="F50" s="5" t="str">
        <f>INDEX(Base!$A$11:$H$138,MATCH($C50,Base!$A$11:$A$138,0),MATCH(F$3,Base!$A$11:$H$11,0))</f>
        <v>Entidades de gobierno</v>
      </c>
      <c r="G50" s="5" t="str">
        <f>INDEX(Base!$A$11:$H$138,MATCH($C50,Base!$A$11:$A$138,0),MATCH("Convergencia",Base!$A$11:$H$11,0))</f>
        <v>Otras Entidades Gobierno General</v>
      </c>
    </row>
    <row r="51" spans="2:7" x14ac:dyDescent="0.25">
      <c r="B51" s="5">
        <f t="shared" si="1"/>
        <v>48</v>
      </c>
      <c r="C51" s="5">
        <v>221015999</v>
      </c>
      <c r="D51" s="3" t="str">
        <f>INDEX(Base!$A$11:$H$138,MATCH($C51,Base!$A$11:$A$138,0),MATCH(D$3,Base!$A$11:$H$11,0))</f>
        <v>Asociación de Municipios de Ricaurte Bajo - En Liquidación</v>
      </c>
      <c r="E51" s="5" t="str">
        <f>INDEX(Base!$A$11:$H$138,MATCH($C51,Base!$A$11:$A$138,0),MATCH(E$3,Base!$A$11:$H$11,0))</f>
        <v>Boyacá</v>
      </c>
      <c r="F51" s="5" t="str">
        <f>INDEX(Base!$A$11:$H$138,MATCH($C51,Base!$A$11:$A$138,0),MATCH(F$3,Base!$A$11:$H$11,0))</f>
        <v>Entidades en Liquidación</v>
      </c>
      <c r="G51" s="5" t="str">
        <f>INDEX(Base!$A$11:$H$138,MATCH($C51,Base!$A$11:$A$138,0),MATCH("Convergencia",Base!$A$11:$H$11,0))</f>
        <v>Procesos Especiales Entidades De Gobierno</v>
      </c>
    </row>
    <row r="52" spans="2:7" x14ac:dyDescent="0.25">
      <c r="B52" s="5">
        <f t="shared" si="1"/>
        <v>49</v>
      </c>
      <c r="C52" s="18">
        <v>216018860</v>
      </c>
      <c r="D52" s="25" t="str">
        <f>INDEX(Base!$A$11:$H$138,MATCH($C52,Base!$A$11:$A$138,0),MATCH(D$3,Base!$A$11:$H$11,0))</f>
        <v>Valparaíso - Caquetá</v>
      </c>
      <c r="E52" s="18" t="str">
        <f>INDEX(Base!$A$11:$H$138,MATCH($C52,Base!$A$11:$A$138,0),MATCH(E$3,Base!$A$11:$H$11,0))</f>
        <v>Caquetá</v>
      </c>
      <c r="F52" s="18" t="str">
        <f>INDEX(Base!$A$11:$H$138,MATCH($C52,Base!$A$11:$A$138,0),MATCH(F$3,Base!$A$11:$H$11,0))</f>
        <v>Entidades de gobierno</v>
      </c>
      <c r="G52" s="18" t="str">
        <f>INDEX(Base!$A$11:$H$138,MATCH($C52,Base!$A$11:$A$138,0),MATCH("Convergencia",Base!$A$11:$H$11,0))</f>
        <v>Alcaldias</v>
      </c>
    </row>
    <row r="53" spans="2:7" x14ac:dyDescent="0.25">
      <c r="B53" s="5">
        <f t="shared" si="1"/>
        <v>50</v>
      </c>
      <c r="C53" s="5">
        <v>230318001</v>
      </c>
      <c r="D53" s="3" t="str">
        <f>INDEX(Base!$A$11:$H$138,MATCH($C53,Base!$A$11:$A$138,0),MATCH(D$3,Base!$A$11:$H$11,0))</f>
        <v>U.A.E para la Promoción del Empleo y la Productividad</v>
      </c>
      <c r="E53" s="5" t="str">
        <f>INDEX(Base!$A$11:$H$138,MATCH($C53,Base!$A$11:$A$138,0),MATCH(E$3,Base!$A$11:$H$11,0))</f>
        <v>Caquetá</v>
      </c>
      <c r="F53" s="5" t="str">
        <f>INDEX(Base!$A$11:$H$138,MATCH($C53,Base!$A$11:$A$138,0),MATCH(F$3,Base!$A$11:$H$11,0))</f>
        <v>Entidades de gobierno</v>
      </c>
      <c r="G53" s="5" t="str">
        <f>INDEX(Base!$A$11:$H$138,MATCH($C53,Base!$A$11:$A$138,0),MATCH("Convergencia",Base!$A$11:$H$11,0))</f>
        <v>Unidades Administrativas Especiales</v>
      </c>
    </row>
    <row r="54" spans="2:7" x14ac:dyDescent="0.25">
      <c r="B54" s="5">
        <f t="shared" si="1"/>
        <v>51</v>
      </c>
      <c r="C54" s="5">
        <v>923271587</v>
      </c>
      <c r="D54" s="3" t="str">
        <f>INDEX(Base!$A$11:$H$138,MATCH($C54,Base!$A$11:$A$138,0),MATCH(D$3,Base!$A$11:$H$11,0))</f>
        <v>Instituto Municipal para el Desarrollo de Hato Corozal</v>
      </c>
      <c r="E54" s="5" t="str">
        <f>INDEX(Base!$A$11:$H$138,MATCH($C54,Base!$A$11:$A$138,0),MATCH(E$3,Base!$A$11:$H$11,0))</f>
        <v>Casanare</v>
      </c>
      <c r="F54" s="5" t="str">
        <f>INDEX(Base!$A$11:$H$138,MATCH($C54,Base!$A$11:$A$138,0),MATCH(F$3,Base!$A$11:$H$11,0))</f>
        <v>Entidades de gobierno</v>
      </c>
      <c r="G54" s="5" t="str">
        <f>INDEX(Base!$A$11:$H$138,MATCH($C54,Base!$A$11:$A$138,0),MATCH("Convergencia",Base!$A$11:$H$11,0))</f>
        <v>Otras Entidades Gobierno General</v>
      </c>
    </row>
    <row r="55" spans="2:7" ht="30" x14ac:dyDescent="0.25">
      <c r="B55" s="5">
        <f t="shared" si="1"/>
        <v>52</v>
      </c>
      <c r="C55" s="18">
        <v>230185300</v>
      </c>
      <c r="D55" s="25" t="str">
        <f>INDEX(Base!$A$11:$H$138,MATCH($C55,Base!$A$11:$A$138,0),MATCH(D$3,Base!$A$11:$H$11,0))</f>
        <v>Empresa Municipal de Servicios Públicos Domiciliarios - Sabanalarga - En Liquidación.</v>
      </c>
      <c r="E55" s="18" t="str">
        <f>INDEX(Base!$A$11:$H$138,MATCH($C55,Base!$A$11:$A$138,0),MATCH(E$3,Base!$A$11:$H$11,0))</f>
        <v>Casanare</v>
      </c>
      <c r="F55" s="5" t="str">
        <f>INDEX(Base!$A$11:$H$138,MATCH($C55,Base!$A$11:$A$138,0),MATCH(F$3,Base!$A$11:$H$11,0))</f>
        <v>Entidades en Liquidación</v>
      </c>
      <c r="G55" s="5" t="str">
        <f>INDEX(Base!$A$11:$H$138,MATCH($C55,Base!$A$11:$A$138,0),MATCH("Convergencia",Base!$A$11:$H$11,0))</f>
        <v>Procesos Especiales Empresas</v>
      </c>
    </row>
    <row r="56" spans="2:7" x14ac:dyDescent="0.25">
      <c r="B56" s="5">
        <f>+B55+1</f>
        <v>53</v>
      </c>
      <c r="C56" s="5">
        <v>923269818</v>
      </c>
      <c r="D56" s="3" t="str">
        <f>INDEX(Base!$A$11:$H$138,MATCH($C56,Base!$A$11:$A$138,0),MATCH(D$3,Base!$A$11:$H$11,0))</f>
        <v>C.P.G.A. del Sur del Casanare - En Liquidación</v>
      </c>
      <c r="E56" s="5" t="str">
        <f>INDEX(Base!$A$11:$H$138,MATCH($C56,Base!$A$11:$A$138,0),MATCH(E$3,Base!$A$11:$H$11,0))</f>
        <v>Casanare</v>
      </c>
      <c r="F56" s="5" t="str">
        <f>INDEX(Base!$A$11:$H$138,MATCH($C56,Base!$A$11:$A$138,0),MATCH(F$3,Base!$A$11:$H$11,0))</f>
        <v>Entidades en Liquidación</v>
      </c>
      <c r="G56" s="5" t="str">
        <f>INDEX(Base!$A$11:$H$138,MATCH($C56,Base!$A$11:$A$138,0),MATCH("Convergencia",Base!$A$11:$H$11,0))</f>
        <v>Procesos Especiales Entidades De Gobierno</v>
      </c>
    </row>
    <row r="57" spans="2:7" ht="30" x14ac:dyDescent="0.25">
      <c r="B57" s="5">
        <f t="shared" ref="B57:B83" si="2">+B56+1</f>
        <v>54</v>
      </c>
      <c r="C57" s="18">
        <v>124585000</v>
      </c>
      <c r="D57" s="25" t="str">
        <f>INDEX(Base!$A$11:$H$138,MATCH($C57,Base!$A$11:$A$138,0),MATCH(D$3,Base!$A$11:$H$11,0))</f>
        <v>Fondo Mixto para la Promoción de la Cultura y las Artes del Casanare - En Liquidación</v>
      </c>
      <c r="E57" s="18" t="str">
        <f>INDEX(Base!$A$11:$H$138,MATCH($C57,Base!$A$11:$A$138,0),MATCH(E$3,Base!$A$11:$H$11,0))</f>
        <v>Casanare</v>
      </c>
      <c r="F57" s="5" t="str">
        <f>INDEX(Base!$A$11:$H$138,MATCH($C57,Base!$A$11:$A$138,0),MATCH(F$3,Base!$A$11:$H$11,0))</f>
        <v>Entidades en Liquidación</v>
      </c>
      <c r="G57" s="5" t="str">
        <f>INDEX(Base!$A$11:$H$138,MATCH($C57,Base!$A$11:$A$138,0),MATCH("Convergencia",Base!$A$11:$H$11,0))</f>
        <v>Procesos Especiales Entidades De Gobierno</v>
      </c>
    </row>
    <row r="58" spans="2:7" x14ac:dyDescent="0.25">
      <c r="B58" s="5">
        <f t="shared" si="2"/>
        <v>55</v>
      </c>
      <c r="C58" s="5">
        <v>210119001</v>
      </c>
      <c r="D58" s="3" t="str">
        <f>INDEX(Base!$A$11:$H$138,MATCH($C58,Base!$A$11:$A$138,0),MATCH(D$3,Base!$A$11:$H$11,0))</f>
        <v>Popayán</v>
      </c>
      <c r="E58" s="5" t="str">
        <f>INDEX(Base!$A$11:$H$138,MATCH($C58,Base!$A$11:$A$138,0),MATCH(E$3,Base!$A$11:$H$11,0))</f>
        <v>Cauca</v>
      </c>
      <c r="F58" s="5" t="str">
        <f>INDEX(Base!$A$11:$H$138,MATCH($C58,Base!$A$11:$A$138,0),MATCH(F$3,Base!$A$11:$H$11,0))</f>
        <v>Entidades de gobierno</v>
      </c>
      <c r="G58" s="5" t="str">
        <f>INDEX(Base!$A$11:$H$138,MATCH($C58,Base!$A$11:$A$138,0),MATCH("Convergencia",Base!$A$11:$H$11,0))</f>
        <v>Alcaldias</v>
      </c>
    </row>
    <row r="59" spans="2:7" x14ac:dyDescent="0.25">
      <c r="B59" s="5">
        <f t="shared" si="2"/>
        <v>56</v>
      </c>
      <c r="C59" s="5">
        <v>923272392</v>
      </c>
      <c r="D59" s="3" t="str">
        <f>INDEX(Base!$A$11:$H$138,MATCH($C59,Base!$A$11:$A$138,0),MATCH(D$3,Base!$A$11:$H$11,0))</f>
        <v>Instituto Municipal de Cultura y Turismo de Puerto Tejada</v>
      </c>
      <c r="E59" s="5" t="str">
        <f>INDEX(Base!$A$11:$H$138,MATCH($C59,Base!$A$11:$A$138,0),MATCH(E$3,Base!$A$11:$H$11,0))</f>
        <v>Cauca</v>
      </c>
      <c r="F59" s="5" t="str">
        <f>INDEX(Base!$A$11:$H$138,MATCH($C59,Base!$A$11:$A$138,0),MATCH(F$3,Base!$A$11:$H$11,0))</f>
        <v>Entidades de gobierno</v>
      </c>
      <c r="G59" s="5" t="str">
        <f>INDEX(Base!$A$11:$H$138,MATCH($C59,Base!$A$11:$A$138,0),MATCH("Convergencia",Base!$A$11:$H$11,0))</f>
        <v>Otras Entidades Gobierno General</v>
      </c>
    </row>
    <row r="60" spans="2:7" x14ac:dyDescent="0.25">
      <c r="B60" s="5">
        <f t="shared" si="2"/>
        <v>57</v>
      </c>
      <c r="C60" s="5">
        <v>923272235</v>
      </c>
      <c r="D60" s="3" t="str">
        <f>INDEX(Base!$A$11:$H$138,MATCH($C60,Base!$A$11:$A$138,0),MATCH(D$3,Base!$A$11:$H$11,0))</f>
        <v>Instituto Silviano para la Recreación y el Deporte</v>
      </c>
      <c r="E60" s="5" t="str">
        <f>INDEX(Base!$A$11:$H$138,MATCH($C60,Base!$A$11:$A$138,0),MATCH(E$3,Base!$A$11:$H$11,0))</f>
        <v>Cauca</v>
      </c>
      <c r="F60" s="5" t="str">
        <f>INDEX(Base!$A$11:$H$138,MATCH($C60,Base!$A$11:$A$138,0),MATCH(F$3,Base!$A$11:$H$11,0))</f>
        <v>Entidades de gobierno</v>
      </c>
      <c r="G60" s="5" t="str">
        <f>INDEX(Base!$A$11:$H$138,MATCH($C60,Base!$A$11:$A$138,0),MATCH("Convergencia",Base!$A$11:$H$11,0))</f>
        <v>Otras Entidades Gobierno General</v>
      </c>
    </row>
    <row r="61" spans="2:7" x14ac:dyDescent="0.25">
      <c r="B61" s="5">
        <f t="shared" si="2"/>
        <v>58</v>
      </c>
      <c r="C61" s="5">
        <v>923272465</v>
      </c>
      <c r="D61" s="3" t="str">
        <f>INDEX(Base!$A$11:$H$138,MATCH($C61,Base!$A$11:$A$138,0),MATCH(D$3,Base!$A$11:$H$11,0))</f>
        <v>Empresa de Aseo de Puerto Tejada S.A. E.S.P. - En liquidación</v>
      </c>
      <c r="E61" s="5" t="str">
        <f>INDEX(Base!$A$11:$H$138,MATCH($C61,Base!$A$11:$A$138,0),MATCH(E$3,Base!$A$11:$H$11,0))</f>
        <v>Cauca</v>
      </c>
      <c r="F61" s="5" t="str">
        <f>INDEX(Base!$A$11:$H$138,MATCH($C61,Base!$A$11:$A$138,0),MATCH(F$3,Base!$A$11:$H$11,0))</f>
        <v>Entidades en Liquidación</v>
      </c>
      <c r="G61" s="5" t="str">
        <f>INDEX(Base!$A$11:$H$138,MATCH($C61,Base!$A$11:$A$138,0),MATCH("Convergencia",Base!$A$11:$H$11,0))</f>
        <v>Entidades En Procesos Especiales</v>
      </c>
    </row>
    <row r="62" spans="2:7" x14ac:dyDescent="0.25">
      <c r="B62" s="5">
        <f t="shared" si="2"/>
        <v>59</v>
      </c>
      <c r="C62" s="5">
        <v>923270916</v>
      </c>
      <c r="D62" s="3" t="str">
        <f>INDEX(Base!$A$11:$H$138,MATCH($C62,Base!$A$11:$A$138,0),MATCH(D$3,Base!$A$11:$H$11,0))</f>
        <v>E.S.P. Aseo Jamundí S.A. - En liquidación</v>
      </c>
      <c r="E62" s="5" t="str">
        <f>INDEX(Base!$A$11:$H$138,MATCH($C62,Base!$A$11:$A$138,0),MATCH(E$3,Base!$A$11:$H$11,0))</f>
        <v>Cauca</v>
      </c>
      <c r="F62" s="5" t="str">
        <f>INDEX(Base!$A$11:$H$138,MATCH($C62,Base!$A$11:$A$138,0),MATCH(F$3,Base!$A$11:$H$11,0))</f>
        <v>Entidades en Liquidación</v>
      </c>
      <c r="G62" s="5" t="str">
        <f>INDEX(Base!$A$11:$H$138,MATCH($C62,Base!$A$11:$A$138,0),MATCH("Convergencia",Base!$A$11:$H$11,0))</f>
        <v>Procesos Especiales Empresas</v>
      </c>
    </row>
    <row r="63" spans="2:7" x14ac:dyDescent="0.25">
      <c r="B63" s="5">
        <f t="shared" si="2"/>
        <v>60</v>
      </c>
      <c r="C63" s="5">
        <v>266519573</v>
      </c>
      <c r="D63" s="3" t="str">
        <f>INDEX(Base!$A$11:$H$138,MATCH($C63,Base!$A$11:$A$138,0),MATCH(D$3,Base!$A$11:$H$11,0))</f>
        <v>Empresas Municipales de Puerto Tejada Cauca - En Liquidación</v>
      </c>
      <c r="E63" s="5" t="str">
        <f>INDEX(Base!$A$11:$H$138,MATCH($C63,Base!$A$11:$A$138,0),MATCH(E$3,Base!$A$11:$H$11,0))</f>
        <v>Cauca</v>
      </c>
      <c r="F63" s="5" t="str">
        <f>INDEX(Base!$A$11:$H$138,MATCH($C63,Base!$A$11:$A$138,0),MATCH(F$3,Base!$A$11:$H$11,0))</f>
        <v>Entidades en Liquidación</v>
      </c>
      <c r="G63" s="5" t="str">
        <f>INDEX(Base!$A$11:$H$138,MATCH($C63,Base!$A$11:$A$138,0),MATCH("Convergencia",Base!$A$11:$H$11,0))</f>
        <v>Procesos Especiales Empresas</v>
      </c>
    </row>
    <row r="64" spans="2:7" x14ac:dyDescent="0.25">
      <c r="B64" s="5">
        <f t="shared" si="2"/>
        <v>61</v>
      </c>
      <c r="C64" s="5">
        <v>923272390</v>
      </c>
      <c r="D64" s="3" t="str">
        <f>INDEX(Base!$A$11:$H$138,MATCH($C64,Base!$A$11:$A$138,0),MATCH(D$3,Base!$A$11:$H$11,0))</f>
        <v>Frigorífico Quilichao E.I.C.E. - en liquidación</v>
      </c>
      <c r="E64" s="5" t="str">
        <f>INDEX(Base!$A$11:$H$138,MATCH($C64,Base!$A$11:$A$138,0),MATCH(E$3,Base!$A$11:$H$11,0))</f>
        <v>Cauca</v>
      </c>
      <c r="F64" s="5" t="str">
        <f>INDEX(Base!$A$11:$H$138,MATCH($C64,Base!$A$11:$A$138,0),MATCH(F$3,Base!$A$11:$H$11,0))</f>
        <v>Entidades en Liquidación</v>
      </c>
      <c r="G64" s="5" t="str">
        <f>INDEX(Base!$A$11:$H$138,MATCH($C64,Base!$A$11:$A$138,0),MATCH("Convergencia",Base!$A$11:$H$11,0))</f>
        <v>Procesos Especiales Empresas</v>
      </c>
    </row>
    <row r="65" spans="2:7" x14ac:dyDescent="0.25">
      <c r="B65" s="5">
        <f t="shared" si="2"/>
        <v>62</v>
      </c>
      <c r="C65" s="5">
        <v>267520787</v>
      </c>
      <c r="D65" s="3" t="str">
        <f>INDEX(Base!$A$11:$H$138,MATCH($C65,Base!$A$11:$A$138,0),MATCH(D$3,Base!$A$11:$H$11,0))</f>
        <v>E.S.E. Hospital de Tamalameque</v>
      </c>
      <c r="E65" s="5" t="str">
        <f>INDEX(Base!$A$11:$H$138,MATCH($C65,Base!$A$11:$A$138,0),MATCH(E$3,Base!$A$11:$H$11,0))</f>
        <v>Cesar</v>
      </c>
      <c r="F65" s="5" t="str">
        <f>INDEX(Base!$A$11:$H$138,MATCH($C65,Base!$A$11:$A$138,0),MATCH(F$3,Base!$A$11:$H$11,0))</f>
        <v>Empresas no cotizantes</v>
      </c>
      <c r="G65" s="5" t="str">
        <f>INDEX(Base!$A$11:$H$138,MATCH($C65,Base!$A$11:$A$138,0),MATCH("Convergencia",Base!$A$11:$H$11,0))</f>
        <v>Empresas Sociales del Estado</v>
      </c>
    </row>
    <row r="66" spans="2:7" x14ac:dyDescent="0.25">
      <c r="B66" s="5">
        <f t="shared" si="2"/>
        <v>63</v>
      </c>
      <c r="C66" s="5">
        <v>923272693</v>
      </c>
      <c r="D66" s="3" t="str">
        <f>INDEX(Base!$A$11:$H$138,MATCH($C66,Base!$A$11:$A$138,0),MATCH(D$3,Base!$A$11:$H$11,0))</f>
        <v>Resguardo Indígena Arhuaco de la Sierra Nevada</v>
      </c>
      <c r="E66" s="5" t="str">
        <f>INDEX(Base!$A$11:$H$138,MATCH($C66,Base!$A$11:$A$138,0),MATCH(E$3,Base!$A$11:$H$11,0))</f>
        <v>Cesar</v>
      </c>
      <c r="F66" s="5" t="str">
        <f>INDEX(Base!$A$11:$H$138,MATCH($C66,Base!$A$11:$A$138,0),MATCH(F$3,Base!$A$11:$H$11,0))</f>
        <v>Entidades de gobierno</v>
      </c>
      <c r="G66" s="5" t="str">
        <f>INDEX(Base!$A$11:$H$138,MATCH($C66,Base!$A$11:$A$138,0),MATCH("Convergencia",Base!$A$11:$H$11,0))</f>
        <v>Resguardos</v>
      </c>
    </row>
    <row r="67" spans="2:7" x14ac:dyDescent="0.25">
      <c r="B67" s="5">
        <f t="shared" si="2"/>
        <v>64</v>
      </c>
      <c r="C67" s="5">
        <v>923272684</v>
      </c>
      <c r="D67" s="3" t="str">
        <f>INDEX(Base!$A$11:$H$138,MATCH($C67,Base!$A$11:$A$138,0),MATCH(D$3,Base!$A$11:$H$11,0))</f>
        <v>Resguardo Indígena Kankuamo</v>
      </c>
      <c r="E67" s="5" t="str">
        <f>INDEX(Base!$A$11:$H$138,MATCH($C67,Base!$A$11:$A$138,0),MATCH(E$3,Base!$A$11:$H$11,0))</f>
        <v>Cesar</v>
      </c>
      <c r="F67" s="5" t="str">
        <f>INDEX(Base!$A$11:$H$138,MATCH($C67,Base!$A$11:$A$138,0),MATCH(F$3,Base!$A$11:$H$11,0))</f>
        <v>Entidades de gobierno</v>
      </c>
      <c r="G67" s="5" t="str">
        <f>INDEX(Base!$A$11:$H$138,MATCH($C67,Base!$A$11:$A$138,0),MATCH("Convergencia",Base!$A$11:$H$11,0))</f>
        <v>Resguardos</v>
      </c>
    </row>
    <row r="68" spans="2:7" x14ac:dyDescent="0.25">
      <c r="B68" s="5">
        <f t="shared" si="2"/>
        <v>65</v>
      </c>
      <c r="C68" s="5">
        <v>220127205</v>
      </c>
      <c r="D68" s="3" t="str">
        <f>INDEX(Base!$A$11:$H$138,MATCH($C68,Base!$A$11:$A$138,0),MATCH(D$3,Base!$A$11:$H$11,0))</f>
        <v>Empresa de Servicios Públicos de Condoto</v>
      </c>
      <c r="E68" s="5" t="str">
        <f>INDEX(Base!$A$11:$H$138,MATCH($C68,Base!$A$11:$A$138,0),MATCH(E$3,Base!$A$11:$H$11,0))</f>
        <v>Chocó</v>
      </c>
      <c r="F68" s="5" t="str">
        <f>INDEX(Base!$A$11:$H$138,MATCH($C68,Base!$A$11:$A$138,0),MATCH(F$3,Base!$A$11:$H$11,0))</f>
        <v>Empresas no cotizantes</v>
      </c>
      <c r="G68" s="5" t="str">
        <f>INDEX(Base!$A$11:$H$138,MATCH($C68,Base!$A$11:$A$138,0),MATCH("Convergencia",Base!$A$11:$H$11,0))</f>
        <v>Empresas de Servicios Públicos</v>
      </c>
    </row>
    <row r="69" spans="2:7" x14ac:dyDescent="0.25">
      <c r="B69" s="5">
        <f t="shared" si="2"/>
        <v>66</v>
      </c>
      <c r="C69" s="5">
        <v>214527245</v>
      </c>
      <c r="D69" s="3" t="str">
        <f>INDEX(Base!$A$11:$H$138,MATCH($C69,Base!$A$11:$A$138,0),MATCH(D$3,Base!$A$11:$H$11,0))</f>
        <v>El Carmen de Atrato</v>
      </c>
      <c r="E69" s="5" t="str">
        <f>INDEX(Base!$A$11:$H$138,MATCH($C69,Base!$A$11:$A$138,0),MATCH(E$3,Base!$A$11:$H$11,0))</f>
        <v>Chocó</v>
      </c>
      <c r="F69" s="5" t="str">
        <f>INDEX(Base!$A$11:$H$138,MATCH($C69,Base!$A$11:$A$138,0),MATCH(F$3,Base!$A$11:$H$11,0))</f>
        <v>Entidades de gobierno</v>
      </c>
      <c r="G69" s="5" t="str">
        <f>INDEX(Base!$A$11:$H$138,MATCH($C69,Base!$A$11:$A$138,0),MATCH("Convergencia",Base!$A$11:$H$11,0))</f>
        <v>Alcaldias</v>
      </c>
    </row>
    <row r="70" spans="2:7" ht="30" x14ac:dyDescent="0.25">
      <c r="B70" s="5">
        <f t="shared" si="2"/>
        <v>67</v>
      </c>
      <c r="C70" s="5">
        <v>129227000</v>
      </c>
      <c r="D70" s="3" t="str">
        <f>INDEX(Base!$A$11:$H$138,MATCH($C70,Base!$A$11:$A$138,0),MATCH(D$3,Base!$A$11:$H$11,0))</f>
        <v>E.S.E. Hospital Regional San Francisco de Asís de Quibdó - En Liquidación</v>
      </c>
      <c r="E70" s="5" t="str">
        <f>INDEX(Base!$A$11:$H$138,MATCH($C70,Base!$A$11:$A$138,0),MATCH(E$3,Base!$A$11:$H$11,0))</f>
        <v>Chocó</v>
      </c>
      <c r="F70" s="5" t="str">
        <f>INDEX(Base!$A$11:$H$138,MATCH($C70,Base!$A$11:$A$138,0),MATCH(F$3,Base!$A$11:$H$11,0))</f>
        <v>Entidades en Liquidación</v>
      </c>
      <c r="G70" s="5" t="str">
        <f>INDEX(Base!$A$11:$H$138,MATCH($C70,Base!$A$11:$A$138,0),MATCH("Convergencia",Base!$A$11:$H$11,0))</f>
        <v>Procesos Especiales Empresas</v>
      </c>
    </row>
    <row r="71" spans="2:7" x14ac:dyDescent="0.25">
      <c r="B71" s="5">
        <f t="shared" si="2"/>
        <v>68</v>
      </c>
      <c r="C71" s="5">
        <v>923271375</v>
      </c>
      <c r="D71" s="3" t="str">
        <f>INDEX(Base!$A$11:$H$138,MATCH($C71,Base!$A$11:$A$138,0),MATCH(D$3,Base!$A$11:$H$11,0))</f>
        <v>E.S.E. Salud Chocó - En Liquidación</v>
      </c>
      <c r="E71" s="5" t="str">
        <f>INDEX(Base!$A$11:$H$138,MATCH($C71,Base!$A$11:$A$138,0),MATCH(E$3,Base!$A$11:$H$11,0))</f>
        <v>Chocó</v>
      </c>
      <c r="F71" s="5" t="str">
        <f>INDEX(Base!$A$11:$H$138,MATCH($C71,Base!$A$11:$A$138,0),MATCH(F$3,Base!$A$11:$H$11,0))</f>
        <v>Entidades en Liquidación</v>
      </c>
      <c r="G71" s="5" t="str">
        <f>INDEX(Base!$A$11:$H$138,MATCH($C71,Base!$A$11:$A$138,0),MATCH("Convergencia",Base!$A$11:$H$11,0))</f>
        <v>Procesos Especiales Empresas</v>
      </c>
    </row>
    <row r="72" spans="2:7" x14ac:dyDescent="0.25">
      <c r="B72" s="5">
        <f t="shared" si="2"/>
        <v>69</v>
      </c>
      <c r="C72" s="5">
        <v>230123162</v>
      </c>
      <c r="D72" s="3" t="str">
        <f>INDEX(Base!$A$11:$H$138,MATCH($C72,Base!$A$11:$A$138,0),MATCH(D$3,Base!$A$11:$H$11,0))</f>
        <v>Empresa Regional  Aguas del Sinú S.A.</v>
      </c>
      <c r="E72" s="5" t="str">
        <f>INDEX(Base!$A$11:$H$138,MATCH($C72,Base!$A$11:$A$138,0),MATCH(E$3,Base!$A$11:$H$11,0))</f>
        <v>Córdoba</v>
      </c>
      <c r="F72" s="5" t="str">
        <f>INDEX(Base!$A$11:$H$138,MATCH($C72,Base!$A$11:$A$138,0),MATCH(F$3,Base!$A$11:$H$11,0))</f>
        <v>Empresas no cotizantes</v>
      </c>
      <c r="G72" s="5" t="str">
        <f>INDEX(Base!$A$11:$H$138,MATCH($C72,Base!$A$11:$A$138,0),MATCH("Convergencia",Base!$A$11:$H$11,0))</f>
        <v>Empresas de Servicios Públicos</v>
      </c>
    </row>
    <row r="73" spans="2:7" x14ac:dyDescent="0.25">
      <c r="B73" s="5">
        <f t="shared" si="2"/>
        <v>70</v>
      </c>
      <c r="C73" s="5">
        <v>923272781</v>
      </c>
      <c r="D73" s="3" t="str">
        <f>INDEX(Base!$A$11:$H$138,MATCH($C73,Base!$A$11:$A$138,0),MATCH(D$3,Base!$A$11:$H$11,0))</f>
        <v>Asociación de Municipios de la Costa</v>
      </c>
      <c r="E73" s="5" t="str">
        <f>INDEX(Base!$A$11:$H$138,MATCH($C73,Base!$A$11:$A$138,0),MATCH(E$3,Base!$A$11:$H$11,0))</f>
        <v>Córdoba</v>
      </c>
      <c r="F73" s="5" t="str">
        <f>INDEX(Base!$A$11:$H$138,MATCH($C73,Base!$A$11:$A$138,0),MATCH(F$3,Base!$A$11:$H$11,0))</f>
        <v>Entidades de gobierno</v>
      </c>
      <c r="G73" s="5" t="str">
        <f>INDEX(Base!$A$11:$H$138,MATCH($C73,Base!$A$11:$A$138,0),MATCH("Convergencia",Base!$A$11:$H$11,0))</f>
        <v>Otras Entidades Gobierno General</v>
      </c>
    </row>
    <row r="74" spans="2:7" ht="30" x14ac:dyDescent="0.25">
      <c r="B74" s="5">
        <f t="shared" si="2"/>
        <v>71</v>
      </c>
      <c r="C74" s="5">
        <v>923272904</v>
      </c>
      <c r="D74" s="3" t="str">
        <f>INDEX(Base!$A$11:$H$138,MATCH($C74,Base!$A$11:$A$138,0),MATCH(D$3,Base!$A$11:$H$11,0))</f>
        <v>Instituto de Recreación, Cultura y Deporte del Municipio de Montelibano</v>
      </c>
      <c r="E74" s="5" t="str">
        <f>INDEX(Base!$A$11:$H$138,MATCH($C74,Base!$A$11:$A$138,0),MATCH(E$3,Base!$A$11:$H$11,0))</f>
        <v>Córdoba</v>
      </c>
      <c r="F74" s="5" t="str">
        <f>INDEX(Base!$A$11:$H$138,MATCH($C74,Base!$A$11:$A$138,0),MATCH(F$3,Base!$A$11:$H$11,0))</f>
        <v>Entidades de gobierno</v>
      </c>
      <c r="G74" s="5" t="str">
        <f>INDEX(Base!$A$11:$H$138,MATCH($C74,Base!$A$11:$A$138,0),MATCH("Convergencia",Base!$A$11:$H$11,0))</f>
        <v>Otras Entidades Gobierno General</v>
      </c>
    </row>
    <row r="75" spans="2:7" x14ac:dyDescent="0.25">
      <c r="B75" s="5">
        <f t="shared" si="2"/>
        <v>72</v>
      </c>
      <c r="C75" s="5">
        <v>120323000</v>
      </c>
      <c r="D75" s="3" t="str">
        <f>INDEX(Base!$A$11:$H$138,MATCH($C75,Base!$A$11:$A$138,0),MATCH(D$3,Base!$A$11:$H$11,0))</f>
        <v>Instituto Departamental de Deportes de Córdoba</v>
      </c>
      <c r="E75" s="5" t="str">
        <f>INDEX(Base!$A$11:$H$138,MATCH($C75,Base!$A$11:$A$138,0),MATCH(E$3,Base!$A$11:$H$11,0))</f>
        <v>Córdoba</v>
      </c>
      <c r="F75" s="5" t="str">
        <f>INDEX(Base!$A$11:$H$138,MATCH($C75,Base!$A$11:$A$138,0),MATCH(F$3,Base!$A$11:$H$11,0))</f>
        <v>Entidades de gobierno</v>
      </c>
      <c r="G75" s="5" t="str">
        <f>INDEX(Base!$A$11:$H$138,MATCH($C75,Base!$A$11:$A$138,0),MATCH("Convergencia",Base!$A$11:$H$11,0))</f>
        <v>Otras Entidades Gobierno General</v>
      </c>
    </row>
    <row r="76" spans="2:7" x14ac:dyDescent="0.25">
      <c r="B76" s="5">
        <f t="shared" si="2"/>
        <v>73</v>
      </c>
      <c r="C76" s="5">
        <v>923272112</v>
      </c>
      <c r="D76" s="3" t="str">
        <f>INDEX(Base!$A$11:$H$138,MATCH($C76,Base!$A$11:$A$138,0),MATCH(D$3,Base!$A$11:$H$11,0))</f>
        <v>Instituto Municipal de Transporte y Tránsito de Cereté</v>
      </c>
      <c r="E76" s="5" t="str">
        <f>INDEX(Base!$A$11:$H$138,MATCH($C76,Base!$A$11:$A$138,0),MATCH(E$3,Base!$A$11:$H$11,0))</f>
        <v>Córdoba</v>
      </c>
      <c r="F76" s="5" t="str">
        <f>INDEX(Base!$A$11:$H$138,MATCH($C76,Base!$A$11:$A$138,0),MATCH(F$3,Base!$A$11:$H$11,0))</f>
        <v>Entidades de gobierno</v>
      </c>
      <c r="G76" s="5" t="str">
        <f>INDEX(Base!$A$11:$H$138,MATCH($C76,Base!$A$11:$A$138,0),MATCH("Convergencia",Base!$A$11:$H$11,0))</f>
        <v>Otras Entidades Gobierno General</v>
      </c>
    </row>
    <row r="77" spans="2:7" x14ac:dyDescent="0.25">
      <c r="B77" s="5">
        <f t="shared" si="2"/>
        <v>74</v>
      </c>
      <c r="C77" s="5">
        <v>923272676</v>
      </c>
      <c r="D77" s="3" t="str">
        <f>INDEX(Base!$A$11:$H$138,MATCH($C77,Base!$A$11:$A$138,0),MATCH(D$3,Base!$A$11:$H$11,0))</f>
        <v>Resguardo Indígena Zenú de San Andrés de Sotavento</v>
      </c>
      <c r="E77" s="5" t="str">
        <f>INDEX(Base!$A$11:$H$138,MATCH($C77,Base!$A$11:$A$138,0),MATCH(E$3,Base!$A$11:$H$11,0))</f>
        <v>Córdoba</v>
      </c>
      <c r="F77" s="5" t="str">
        <f>INDEX(Base!$A$11:$H$138,MATCH($C77,Base!$A$11:$A$138,0),MATCH(F$3,Base!$A$11:$H$11,0))</f>
        <v>Entidades de gobierno</v>
      </c>
      <c r="G77" s="5" t="str">
        <f>INDEX(Base!$A$11:$H$138,MATCH($C77,Base!$A$11:$A$138,0),MATCH("Convergencia",Base!$A$11:$H$11,0))</f>
        <v>Resguardos</v>
      </c>
    </row>
    <row r="78" spans="2:7" ht="45" x14ac:dyDescent="0.25">
      <c r="B78" s="5">
        <f t="shared" si="2"/>
        <v>75</v>
      </c>
      <c r="C78" s="5">
        <v>923269598</v>
      </c>
      <c r="D78" s="3" t="str">
        <f>INDEX(Base!$A$11:$H$138,MATCH($C78,Base!$A$11:$A$138,0),MATCH(D$3,Base!$A$11:$H$11,0))</f>
        <v>E.P.S. Indígena Manexka - Asociación de Cabildos del Resguardo Indígena Zenú de San Andrés de Sotavento Córdoba y Sucre -  En Liquidación</v>
      </c>
      <c r="E78" s="5" t="str">
        <f>INDEX(Base!$A$11:$H$138,MATCH($C78,Base!$A$11:$A$138,0),MATCH(E$3,Base!$A$11:$H$11,0))</f>
        <v>Córdoba</v>
      </c>
      <c r="F78" s="5" t="str">
        <f>INDEX(Base!$A$11:$H$138,MATCH($C78,Base!$A$11:$A$138,0),MATCH(F$3,Base!$A$11:$H$11,0))</f>
        <v>Entidades en Liquidación</v>
      </c>
      <c r="G78" s="5" t="str">
        <f>INDEX(Base!$A$11:$H$138,MATCH($C78,Base!$A$11:$A$138,0),MATCH("Convergencia",Base!$A$11:$H$11,0))</f>
        <v>Entidades En Procesos Especiales</v>
      </c>
    </row>
    <row r="79" spans="2:7" x14ac:dyDescent="0.25">
      <c r="B79" s="5">
        <f t="shared" si="2"/>
        <v>76</v>
      </c>
      <c r="C79" s="5">
        <v>230123068</v>
      </c>
      <c r="D79" s="3" t="str">
        <f>INDEX(Base!$A$11:$H$138,MATCH($C79,Base!$A$11:$A$138,0),MATCH(D$3,Base!$A$11:$H$11,0))</f>
        <v>Empresas Públicas Municipales de Ayapel - En liquidación</v>
      </c>
      <c r="E79" s="5" t="str">
        <f>INDEX(Base!$A$11:$H$138,MATCH($C79,Base!$A$11:$A$138,0),MATCH(E$3,Base!$A$11:$H$11,0))</f>
        <v>Córdoba</v>
      </c>
      <c r="F79" s="5" t="str">
        <f>INDEX(Base!$A$11:$H$138,MATCH($C79,Base!$A$11:$A$138,0),MATCH(F$3,Base!$A$11:$H$11,0))</f>
        <v>Entidades en Liquidación</v>
      </c>
      <c r="G79" s="5" t="str">
        <f>INDEX(Base!$A$11:$H$138,MATCH($C79,Base!$A$11:$A$138,0),MATCH("Convergencia",Base!$A$11:$H$11,0))</f>
        <v>Procesos Especiales Empresas</v>
      </c>
    </row>
    <row r="80" spans="2:7" x14ac:dyDescent="0.25">
      <c r="B80" s="5">
        <f t="shared" si="2"/>
        <v>77</v>
      </c>
      <c r="C80" s="18">
        <v>923271622</v>
      </c>
      <c r="D80" s="3" t="str">
        <f>INDEX(Base!$A$11:$H$138,MATCH($C80,Base!$A$11:$A$138,0),MATCH(D$3,Base!$A$11:$H$11,0))</f>
        <v>E.I.C.E. para el Desarrollo de la Gestión Pública - Chipaque</v>
      </c>
      <c r="E80" s="5" t="str">
        <f>INDEX(Base!$A$11:$H$138,MATCH($C80,Base!$A$11:$A$138,0),MATCH(E$3,Base!$A$11:$H$11,0))</f>
        <v>Cundinamarca</v>
      </c>
      <c r="F80" s="5" t="str">
        <f>INDEX(Base!$A$11:$H$138,MATCH($C80,Base!$A$11:$A$138,0),MATCH(F$3,Base!$A$11:$H$11,0))</f>
        <v>Entidades de gobierno</v>
      </c>
      <c r="G80" s="5" t="str">
        <f>INDEX(Base!$A$11:$H$138,MATCH($C80,Base!$A$11:$A$138,0),MATCH("Convergencia",Base!$A$11:$H$11,0))</f>
        <v>Otras Entidades Gobierno General</v>
      </c>
    </row>
    <row r="81" spans="1:7" x14ac:dyDescent="0.25">
      <c r="B81" s="5">
        <f t="shared" si="2"/>
        <v>78</v>
      </c>
      <c r="C81" s="5">
        <v>220425999</v>
      </c>
      <c r="D81" s="3" t="str">
        <f>INDEX(Base!$A$11:$H$138,MATCH($C81,Base!$A$11:$A$138,0),MATCH(D$3,Base!$A$11:$H$11,0))</f>
        <v>Asociación de Municipios del Guavio - En Liquidación</v>
      </c>
      <c r="E81" s="5" t="str">
        <f>INDEX(Base!$A$11:$H$138,MATCH($C81,Base!$A$11:$A$138,0),MATCH(E$3,Base!$A$11:$H$11,0))</f>
        <v>Cundinamarca</v>
      </c>
      <c r="F81" s="5" t="str">
        <f>INDEX(Base!$A$11:$H$138,MATCH($C81,Base!$A$11:$A$138,0),MATCH(F$3,Base!$A$11:$H$11,0))</f>
        <v>Entidades en Liquidación</v>
      </c>
      <c r="G81" s="5" t="str">
        <f>INDEX(Base!$A$11:$H$138,MATCH($C81,Base!$A$11:$A$138,0),MATCH("Convergencia",Base!$A$11:$H$11,0))</f>
        <v>Procesos Especiales Entidades De Gobierno</v>
      </c>
    </row>
    <row r="82" spans="1:7" x14ac:dyDescent="0.25">
      <c r="B82" s="5">
        <f t="shared" si="2"/>
        <v>79</v>
      </c>
      <c r="C82" s="5">
        <v>221025999</v>
      </c>
      <c r="D82" s="3" t="str">
        <f>INDEX(Base!$A$11:$H$138,MATCH($C82,Base!$A$11:$A$138,0),MATCH(D$3,Base!$A$11:$H$11,0))</f>
        <v>Asociación de Municipios del Sumapaz - En Liquidación</v>
      </c>
      <c r="E82" s="5" t="str">
        <f>INDEX(Base!$A$11:$H$138,MATCH($C82,Base!$A$11:$A$138,0),MATCH(E$3,Base!$A$11:$H$11,0))</f>
        <v>Cundinamarca</v>
      </c>
      <c r="F82" s="5" t="str">
        <f>INDEX(Base!$A$11:$H$138,MATCH($C82,Base!$A$11:$A$138,0),MATCH(F$3,Base!$A$11:$H$11,0))</f>
        <v>Entidades en Liquidación</v>
      </c>
      <c r="G82" s="5" t="str">
        <f>INDEX(Base!$A$11:$H$138,MATCH($C82,Base!$A$11:$A$138,0),MATCH("Convergencia",Base!$A$11:$H$11,0))</f>
        <v>Procesos Especiales Entidades De Gobierno</v>
      </c>
    </row>
    <row r="83" spans="1:7" x14ac:dyDescent="0.25">
      <c r="B83" s="5">
        <f t="shared" si="2"/>
        <v>80</v>
      </c>
      <c r="C83" s="5">
        <v>923269816</v>
      </c>
      <c r="D83" s="3" t="str">
        <f>INDEX(Base!$A$11:$H$138,MATCH($C83,Base!$A$11:$A$138,0),MATCH(D$3,Base!$A$11:$H$11,0))</f>
        <v>Embarcadero Turístico de Girardot Ltda. - En Liquidación</v>
      </c>
      <c r="E83" s="5" t="str">
        <f>INDEX(Base!$A$11:$H$138,MATCH($C83,Base!$A$11:$A$138,0),MATCH(E$3,Base!$A$11:$H$11,0))</f>
        <v>Cundinamarca</v>
      </c>
      <c r="F83" s="5" t="str">
        <f>INDEX(Base!$A$11:$H$138,MATCH($C83,Base!$A$11:$A$138,0),MATCH(F$3,Base!$A$11:$H$11,0))</f>
        <v>Entidades en Liquidación</v>
      </c>
      <c r="G83" s="5" t="str">
        <f>INDEX(Base!$A$11:$H$138,MATCH($C83,Base!$A$11:$A$138,0),MATCH("Convergencia",Base!$A$11:$H$11,0))</f>
        <v>Procesos Especiales Entidades De Gobierno</v>
      </c>
    </row>
    <row r="84" spans="1:7" x14ac:dyDescent="0.25">
      <c r="B84" s="5">
        <f t="shared" ref="B84:B123" si="3">+B83+1</f>
        <v>81</v>
      </c>
      <c r="C84" s="5">
        <v>923272715</v>
      </c>
      <c r="D84" s="3" t="str">
        <f>INDEX(Base!$A$11:$H$138,MATCH($C84,Base!$A$11:$A$138,0),MATCH(D$3,Base!$A$11:$H$11,0))</f>
        <v>Empresa Departamental Urbanística S.A.S. - En Liquidación</v>
      </c>
      <c r="E84" s="5" t="str">
        <f>INDEX(Base!$A$11:$H$138,MATCH($C84,Base!$A$11:$A$138,0),MATCH(E$3,Base!$A$11:$H$11,0))</f>
        <v>Cundinamarca</v>
      </c>
      <c r="F84" s="5" t="str">
        <f>INDEX(Base!$A$11:$H$138,MATCH($C84,Base!$A$11:$A$138,0),MATCH(F$3,Base!$A$11:$H$11,0))</f>
        <v>Entidades en Liquidación</v>
      </c>
      <c r="G84" s="5" t="str">
        <f>INDEX(Base!$A$11:$H$138,MATCH($C84,Base!$A$11:$A$138,0),MATCH("Convergencia",Base!$A$11:$H$11,0))</f>
        <v>Procesos Especiales Otras Entidades</v>
      </c>
    </row>
    <row r="85" spans="1:7" x14ac:dyDescent="0.25">
      <c r="B85" s="5">
        <f t="shared" si="3"/>
        <v>82</v>
      </c>
      <c r="C85" s="5">
        <v>923272927</v>
      </c>
      <c r="D85" s="3" t="str">
        <f>INDEX(Base!$A$11:$H$138,MATCH($C85,Base!$A$11:$A$138,0),MATCH(D$3,Base!$A$11:$H$11,0))</f>
        <v>Barrancominas</v>
      </c>
      <c r="E85" s="5" t="str">
        <f>INDEX(Base!$A$11:$H$138,MATCH($C85,Base!$A$11:$A$138,0),MATCH(E$3,Base!$A$11:$H$11,0))</f>
        <v>Guainía</v>
      </c>
      <c r="F85" s="5" t="str">
        <f>INDEX(Base!$A$11:$H$138,MATCH($C85,Base!$A$11:$A$138,0),MATCH(F$3,Base!$A$11:$H$11,0))</f>
        <v>Entidades de gobierno</v>
      </c>
      <c r="G85" s="5" t="str">
        <f>INDEX(Base!$A$11:$H$138,MATCH($C85,Base!$A$11:$A$138,0),MATCH("Convergencia",Base!$A$11:$H$11,0))</f>
        <v>Alcaldias</v>
      </c>
    </row>
    <row r="86" spans="1:7" x14ac:dyDescent="0.25">
      <c r="B86" s="5">
        <f t="shared" si="3"/>
        <v>83</v>
      </c>
      <c r="C86" s="5">
        <v>923272775</v>
      </c>
      <c r="D86" s="3" t="str">
        <f>INDEX(Base!$A$11:$H$138,MATCH($C86,Base!$A$11:$A$138,0),MATCH(D$3,Base!$A$11:$H$11,0))</f>
        <v>I.P.S.I Palaima</v>
      </c>
      <c r="E86" s="5" t="str">
        <f>INDEX(Base!$A$11:$H$138,MATCH($C86,Base!$A$11:$A$138,0),MATCH(E$3,Base!$A$11:$H$11,0))</f>
        <v>Guajira</v>
      </c>
      <c r="F86" s="5" t="str">
        <f>INDEX(Base!$A$11:$H$138,MATCH($C86,Base!$A$11:$A$138,0),MATCH(F$3,Base!$A$11:$H$11,0))</f>
        <v>Empresas no cotizantes</v>
      </c>
      <c r="G86" s="5" t="str">
        <f>INDEX(Base!$A$11:$H$138,MATCH($C86,Base!$A$11:$A$138,0),MATCH("Convergencia",Base!$A$11:$H$11,0))</f>
        <v>Otras Empresas</v>
      </c>
    </row>
    <row r="87" spans="1:7" x14ac:dyDescent="0.25">
      <c r="B87" s="5">
        <f t="shared" si="3"/>
        <v>84</v>
      </c>
      <c r="C87" s="5">
        <v>923272104</v>
      </c>
      <c r="D87" s="3" t="str">
        <f>INDEX(Base!$A$11:$H$138,MATCH($C87,Base!$A$11:$A$138,0),MATCH(D$3,Base!$A$11:$H$11,0))</f>
        <v>I.P.S.I. Ayuuleepala Wayuu</v>
      </c>
      <c r="E87" s="5" t="str">
        <f>INDEX(Base!$A$11:$H$138,MATCH($C87,Base!$A$11:$A$138,0),MATCH(E$3,Base!$A$11:$H$11,0))</f>
        <v>Guajira</v>
      </c>
      <c r="F87" s="5" t="str">
        <f>INDEX(Base!$A$11:$H$138,MATCH($C87,Base!$A$11:$A$138,0),MATCH(F$3,Base!$A$11:$H$11,0))</f>
        <v>Empresas no cotizantes</v>
      </c>
      <c r="G87" s="5" t="str">
        <f>INDEX(Base!$A$11:$H$138,MATCH($C87,Base!$A$11:$A$138,0),MATCH("Convergencia",Base!$A$11:$H$11,0))</f>
        <v>Otras Empresas</v>
      </c>
    </row>
    <row r="88" spans="1:7" x14ac:dyDescent="0.25">
      <c r="B88" s="5">
        <f t="shared" si="3"/>
        <v>85</v>
      </c>
      <c r="C88" s="5">
        <v>923271600</v>
      </c>
      <c r="D88" s="3" t="str">
        <f>INDEX(Base!$A$11:$H$138,MATCH($C88,Base!$A$11:$A$138,0),MATCH(D$3,Base!$A$11:$H$11,0))</f>
        <v>I.P.S.I. Centro Integral de Salud</v>
      </c>
      <c r="E88" s="5" t="str">
        <f>INDEX(Base!$A$11:$H$138,MATCH($C88,Base!$A$11:$A$138,0),MATCH(E$3,Base!$A$11:$H$11,0))</f>
        <v>Guajira</v>
      </c>
      <c r="F88" s="5" t="str">
        <f>INDEX(Base!$A$11:$H$138,MATCH($C88,Base!$A$11:$A$138,0),MATCH(F$3,Base!$A$11:$H$11,0))</f>
        <v>Empresas no cotizantes</v>
      </c>
      <c r="G88" s="5" t="str">
        <f>INDEX(Base!$A$11:$H$138,MATCH($C88,Base!$A$11:$A$138,0),MATCH("Convergencia",Base!$A$11:$H$11,0))</f>
        <v>Otras Empresas</v>
      </c>
    </row>
    <row r="89" spans="1:7" x14ac:dyDescent="0.25">
      <c r="B89" s="5">
        <f t="shared" si="3"/>
        <v>86</v>
      </c>
      <c r="C89" s="5">
        <v>923272701</v>
      </c>
      <c r="D89" s="3" t="str">
        <f>INDEX(Base!$A$11:$H$138,MATCH($C89,Base!$A$11:$A$138,0),MATCH(D$3,Base!$A$11:$H$11,0))</f>
        <v>I.P.S.I. Eiteraa Jawaipa</v>
      </c>
      <c r="E89" s="5" t="str">
        <f>INDEX(Base!$A$11:$H$138,MATCH($C89,Base!$A$11:$A$138,0),MATCH(E$3,Base!$A$11:$H$11,0))</f>
        <v>Guajira</v>
      </c>
      <c r="F89" s="5" t="str">
        <f>INDEX(Base!$A$11:$H$138,MATCH($C89,Base!$A$11:$A$138,0),MATCH(F$3,Base!$A$11:$H$11,0))</f>
        <v>Empresas no cotizantes</v>
      </c>
      <c r="G89" s="5" t="str">
        <f>INDEX(Base!$A$11:$H$138,MATCH($C89,Base!$A$11:$A$138,0),MATCH("Convergencia",Base!$A$11:$H$11,0))</f>
        <v>Otras Empresas</v>
      </c>
    </row>
    <row r="90" spans="1:7" x14ac:dyDescent="0.25">
      <c r="B90" s="5">
        <f t="shared" si="3"/>
        <v>87</v>
      </c>
      <c r="C90" s="5">
        <v>923272774</v>
      </c>
      <c r="D90" s="3" t="str">
        <f>INDEX(Base!$A$11:$H$138,MATCH($C90,Base!$A$11:$A$138,0),MATCH(D$3,Base!$A$11:$H$11,0))</f>
        <v>I.P.S.I. EZEQ - Salud</v>
      </c>
      <c r="E90" s="5" t="str">
        <f>INDEX(Base!$A$11:$H$138,MATCH($C90,Base!$A$11:$A$138,0),MATCH(E$3,Base!$A$11:$H$11,0))</f>
        <v>Guajira</v>
      </c>
      <c r="F90" s="5" t="str">
        <f>INDEX(Base!$A$11:$H$138,MATCH($C90,Base!$A$11:$A$138,0),MATCH(F$3,Base!$A$11:$H$11,0))</f>
        <v>Empresas no cotizantes</v>
      </c>
      <c r="G90" s="5" t="str">
        <f>INDEX(Base!$A$11:$H$138,MATCH($C90,Base!$A$11:$A$138,0),MATCH("Convergencia",Base!$A$11:$H$11,0))</f>
        <v>Otras Empresas</v>
      </c>
    </row>
    <row r="91" spans="1:7" x14ac:dyDescent="0.25">
      <c r="B91" s="5">
        <f t="shared" si="3"/>
        <v>88</v>
      </c>
      <c r="C91" s="5">
        <v>220144999</v>
      </c>
      <c r="D91" s="3" t="str">
        <f>INDEX(Base!$A$11:$H$138,MATCH($C91,Base!$A$11:$A$138,0),MATCH(D$3,Base!$A$11:$H$11,0))</f>
        <v>Asociación de Municipios del Sur de la Guajira</v>
      </c>
      <c r="E91" s="5" t="str">
        <f>INDEX(Base!$A$11:$H$138,MATCH($C91,Base!$A$11:$A$138,0),MATCH(E$3,Base!$A$11:$H$11,0))</f>
        <v>Guajira</v>
      </c>
      <c r="F91" s="5" t="str">
        <f>INDEX(Base!$A$11:$H$138,MATCH($C91,Base!$A$11:$A$138,0),MATCH(F$3,Base!$A$11:$H$11,0))</f>
        <v>Entidades de gobierno</v>
      </c>
      <c r="G91" s="5" t="str">
        <f>INDEX(Base!$A$11:$H$138,MATCH($C91,Base!$A$11:$A$138,0),MATCH("Convergencia",Base!$A$11:$H$11,0))</f>
        <v>Otras Entidades Gobierno General</v>
      </c>
    </row>
    <row r="92" spans="1:7" x14ac:dyDescent="0.25">
      <c r="B92" s="5">
        <f t="shared" si="3"/>
        <v>89</v>
      </c>
      <c r="C92" s="5">
        <v>923272110</v>
      </c>
      <c r="D92" s="3" t="str">
        <f>INDEX(Base!$A$11:$H$138,MATCH($C92,Base!$A$11:$A$138,0),MATCH(D$3,Base!$A$11:$H$11,0))</f>
        <v>Instituto de Tránsito y Transporte de Albania - Guajira</v>
      </c>
      <c r="E92" s="5" t="str">
        <f>INDEX(Base!$A$11:$H$138,MATCH($C92,Base!$A$11:$A$138,0),MATCH(E$3,Base!$A$11:$H$11,0))</f>
        <v>Guajira</v>
      </c>
      <c r="F92" s="5" t="str">
        <f>INDEX(Base!$A$11:$H$138,MATCH($C92,Base!$A$11:$A$138,0),MATCH(F$3,Base!$A$11:$H$11,0))</f>
        <v>Entidades de gobierno</v>
      </c>
      <c r="G92" s="5" t="str">
        <f>INDEX(Base!$A$11:$H$138,MATCH($C92,Base!$A$11:$A$138,0),MATCH("Convergencia",Base!$A$11:$H$11,0))</f>
        <v>Otras Entidades Gobierno General</v>
      </c>
    </row>
    <row r="93" spans="1:7" x14ac:dyDescent="0.25">
      <c r="B93" s="5">
        <f t="shared" si="3"/>
        <v>90</v>
      </c>
      <c r="C93" s="5">
        <v>923272180</v>
      </c>
      <c r="D93" s="3" t="str">
        <f>INDEX(Base!$A$11:$H$138,MATCH($C93,Base!$A$11:$A$138,0),MATCH(D$3,Base!$A$11:$H$11,0))</f>
        <v>Instituto Departamental de Deportes de la Guajira</v>
      </c>
      <c r="E93" s="5" t="str">
        <f>INDEX(Base!$A$11:$H$138,MATCH($C93,Base!$A$11:$A$138,0),MATCH(E$3,Base!$A$11:$H$11,0))</f>
        <v>Guajira</v>
      </c>
      <c r="F93" s="5" t="str">
        <f>INDEX(Base!$A$11:$H$138,MATCH($C93,Base!$A$11:$A$138,0),MATCH(F$3,Base!$A$11:$H$11,0))</f>
        <v>Entidades de gobierno</v>
      </c>
      <c r="G93" s="5" t="str">
        <f>INDEX(Base!$A$11:$H$138,MATCH($C93,Base!$A$11:$A$138,0),MATCH("Convergencia",Base!$A$11:$H$11,0))</f>
        <v>Otras Entidades Gobierno General</v>
      </c>
    </row>
    <row r="94" spans="1:7" s="26" customFormat="1" x14ac:dyDescent="0.25">
      <c r="A94" s="24"/>
      <c r="B94" s="18">
        <f t="shared" si="3"/>
        <v>91</v>
      </c>
      <c r="C94" s="5">
        <v>230241396</v>
      </c>
      <c r="D94" s="3" t="str">
        <f>INDEX(Base!$A$11:$H$138,MATCH($C94,Base!$A$11:$A$138,0),MATCH(D$3,Base!$A$11:$H$11,0))</f>
        <v>E.S.P. Biorgánicos del Páez S.A. - En Liquidación</v>
      </c>
      <c r="E94" s="5" t="str">
        <f>INDEX(Base!$A$11:$H$138,MATCH($C94,Base!$A$11:$A$138,0),MATCH(E$3,Base!$A$11:$H$11,0))</f>
        <v>Huila</v>
      </c>
      <c r="F94" s="5" t="str">
        <f>INDEX(Base!$A$11:$H$138,MATCH($C94,Base!$A$11:$A$138,0),MATCH(F$3,Base!$A$11:$H$11,0))</f>
        <v>Entidades en Liquidación</v>
      </c>
      <c r="G94" s="5" t="str">
        <f>INDEX(Base!$A$11:$H$138,MATCH($C94,Base!$A$11:$A$138,0),MATCH("Convergencia",Base!$A$11:$H$11,0))</f>
        <v>Procesos Especiales Empresas</v>
      </c>
    </row>
    <row r="95" spans="1:7" s="26" customFormat="1" x14ac:dyDescent="0.25">
      <c r="A95" s="24"/>
      <c r="B95" s="18">
        <f t="shared" si="3"/>
        <v>92</v>
      </c>
      <c r="C95" s="5">
        <v>923270861</v>
      </c>
      <c r="D95" s="3" t="str">
        <f>INDEX(Base!$A$11:$H$138,MATCH($C95,Base!$A$11:$A$138,0),MATCH(D$3,Base!$A$11:$H$11,0))</f>
        <v>E.S.P. Cooperativa de Servicios Públicos de Chivolo Ltda.</v>
      </c>
      <c r="E95" s="5" t="str">
        <f>INDEX(Base!$A$11:$H$138,MATCH($C95,Base!$A$11:$A$138,0),MATCH(E$3,Base!$A$11:$H$11,0))</f>
        <v>Magdalena</v>
      </c>
      <c r="F95" s="5" t="str">
        <f>INDEX(Base!$A$11:$H$138,MATCH($C95,Base!$A$11:$A$138,0),MATCH(F$3,Base!$A$11:$H$11,0))</f>
        <v>Empresas no cotizantes</v>
      </c>
      <c r="G95" s="5" t="str">
        <f>INDEX(Base!$A$11:$H$138,MATCH($C95,Base!$A$11:$A$138,0),MATCH("Convergencia",Base!$A$11:$H$11,0))</f>
        <v>Empresas de Servicios Públicos</v>
      </c>
    </row>
    <row r="96" spans="1:7" ht="30" x14ac:dyDescent="0.25">
      <c r="B96" s="5">
        <f t="shared" si="3"/>
        <v>93</v>
      </c>
      <c r="C96" s="5">
        <v>923272481</v>
      </c>
      <c r="D96" s="3" t="str">
        <f>INDEX(Base!$A$11:$H$138,MATCH($C96,Base!$A$11:$A$138,0),MATCH(D$3,Base!$A$11:$H$11,0))</f>
        <v>Fondo Cuenta Especial de Entidades Descentralizadas en liquidación del Distrito de Santa Marta</v>
      </c>
      <c r="E96" s="5" t="str">
        <f>INDEX(Base!$A$11:$H$138,MATCH($C96,Base!$A$11:$A$138,0),MATCH(E$3,Base!$A$11:$H$11,0))</f>
        <v>Magdalena</v>
      </c>
      <c r="F96" s="5" t="str">
        <f>INDEX(Base!$A$11:$H$138,MATCH($C96,Base!$A$11:$A$138,0),MATCH(F$3,Base!$A$11:$H$11,0))</f>
        <v>Entidades en Liquidación</v>
      </c>
      <c r="G96" s="5" t="str">
        <f>INDEX(Base!$A$11:$H$138,MATCH($C96,Base!$A$11:$A$138,0),MATCH("Convergencia",Base!$A$11:$H$11,0))</f>
        <v>Procesos Especiales Entidades De Gobierno</v>
      </c>
    </row>
    <row r="97" spans="2:7" x14ac:dyDescent="0.25">
      <c r="B97" s="5">
        <f t="shared" si="3"/>
        <v>94</v>
      </c>
      <c r="C97" s="5">
        <v>923270925</v>
      </c>
      <c r="D97" s="3" t="str">
        <f>INDEX(Base!$A$11:$H$138,MATCH($C97,Base!$A$11:$A$138,0),MATCH(D$3,Base!$A$11:$H$11,0))</f>
        <v>C.P.G.A. Puertos del Ariari</v>
      </c>
      <c r="E97" s="5" t="str">
        <f>INDEX(Base!$A$11:$H$138,MATCH($C97,Base!$A$11:$A$138,0),MATCH(E$3,Base!$A$11:$H$11,0))</f>
        <v>Meta</v>
      </c>
      <c r="F97" s="5" t="str">
        <f>INDEX(Base!$A$11:$H$138,MATCH($C97,Base!$A$11:$A$138,0),MATCH(F$3,Base!$A$11:$H$11,0))</f>
        <v>Entidades de gobierno</v>
      </c>
      <c r="G97" s="5" t="str">
        <f>INDEX(Base!$A$11:$H$138,MATCH($C97,Base!$A$11:$A$138,0),MATCH("Convergencia",Base!$A$11:$H$11,0))</f>
        <v>Otras Entidades Gobierno General</v>
      </c>
    </row>
    <row r="98" spans="2:7" x14ac:dyDescent="0.25">
      <c r="B98" s="5">
        <f t="shared" si="3"/>
        <v>95</v>
      </c>
      <c r="C98" s="5">
        <v>237650001</v>
      </c>
      <c r="D98" s="3" t="str">
        <f>INDEX(Base!$A$11:$H$138,MATCH($C98,Base!$A$11:$A$138,0),MATCH(D$3,Base!$A$11:$H$11,0))</f>
        <v>Empresa de Desarrollo Urbano de Villavicencio - En Liquidación</v>
      </c>
      <c r="E98" s="5" t="str">
        <f>INDEX(Base!$A$11:$H$138,MATCH($C98,Base!$A$11:$A$138,0),MATCH(E$3,Base!$A$11:$H$11,0))</f>
        <v>Meta</v>
      </c>
      <c r="F98" s="5" t="str">
        <f>INDEX(Base!$A$11:$H$138,MATCH($C98,Base!$A$11:$A$138,0),MATCH(F$3,Base!$A$11:$H$11,0))</f>
        <v>Entidades en Liquidación</v>
      </c>
      <c r="G98" s="5" t="str">
        <f>INDEX(Base!$A$11:$H$138,MATCH($C98,Base!$A$11:$A$138,0),MATCH("Convergencia",Base!$A$11:$H$11,0))</f>
        <v>Procesos Especiales Empresas</v>
      </c>
    </row>
    <row r="99" spans="2:7" x14ac:dyDescent="0.25">
      <c r="B99" s="5">
        <f t="shared" si="3"/>
        <v>96</v>
      </c>
      <c r="C99" s="5">
        <v>923272846</v>
      </c>
      <c r="D99" s="3" t="str">
        <f>INDEX(Base!$A$11:$H$138,MATCH($C99,Base!$A$11:$A$138,0),MATCH(D$3,Base!$A$11:$H$11,0))</f>
        <v>E.S.P. Aguas de Tumaco S.A</v>
      </c>
      <c r="E99" s="5" t="str">
        <f>INDEX(Base!$A$11:$H$138,MATCH($C99,Base!$A$11:$A$138,0),MATCH(E$3,Base!$A$11:$H$11,0))</f>
        <v>Nariño</v>
      </c>
      <c r="F99" s="5" t="str">
        <f>INDEX(Base!$A$11:$H$138,MATCH($C99,Base!$A$11:$A$138,0),MATCH(F$3,Base!$A$11:$H$11,0))</f>
        <v>Empresas no cotizantes</v>
      </c>
      <c r="G99" s="5" t="str">
        <f>INDEX(Base!$A$11:$H$138,MATCH($C99,Base!$A$11:$A$138,0),MATCH("Convergencia",Base!$A$11:$H$11,0))</f>
        <v>Empresas de Servicios Públicos</v>
      </c>
    </row>
    <row r="100" spans="2:7" x14ac:dyDescent="0.25">
      <c r="B100" s="5">
        <f t="shared" si="3"/>
        <v>97</v>
      </c>
      <c r="C100" s="5">
        <v>923272349</v>
      </c>
      <c r="D100" s="3" t="str">
        <f>INDEX(Base!$A$11:$H$138,MATCH($C100,Base!$A$11:$A$138,0),MATCH(D$3,Base!$A$11:$H$11,0))</f>
        <v>E.S.P. de Agua Potable y Saneamiento Básico S.A.S.</v>
      </c>
      <c r="E100" s="5" t="str">
        <f>INDEX(Base!$A$11:$H$138,MATCH($C100,Base!$A$11:$A$138,0),MATCH(E$3,Base!$A$11:$H$11,0))</f>
        <v>Nariño</v>
      </c>
      <c r="F100" s="5" t="str">
        <f>INDEX(Base!$A$11:$H$138,MATCH($C100,Base!$A$11:$A$138,0),MATCH(F$3,Base!$A$11:$H$11,0))</f>
        <v>Empresas no cotizantes</v>
      </c>
      <c r="G100" s="5" t="str">
        <f>INDEX(Base!$A$11:$H$138,MATCH($C100,Base!$A$11:$A$138,0),MATCH("Convergencia",Base!$A$11:$H$11,0))</f>
        <v>Empresas de Servicios Públicos</v>
      </c>
    </row>
    <row r="101" spans="2:7" x14ac:dyDescent="0.25">
      <c r="B101" s="5">
        <f t="shared" si="3"/>
        <v>98</v>
      </c>
      <c r="C101" s="5">
        <v>923272145</v>
      </c>
      <c r="D101" s="3" t="str">
        <f>INDEX(Base!$A$11:$H$138,MATCH($C101,Base!$A$11:$A$138,0),MATCH(D$3,Base!$A$11:$H$11,0))</f>
        <v>E.S.P. Empresa de Servicios Públicos Domiciliarios de Belén</v>
      </c>
      <c r="E101" s="5" t="str">
        <f>INDEX(Base!$A$11:$H$138,MATCH($C101,Base!$A$11:$A$138,0),MATCH(E$3,Base!$A$11:$H$11,0))</f>
        <v>Nariño</v>
      </c>
      <c r="F101" s="5" t="str">
        <f>INDEX(Base!$A$11:$H$138,MATCH($C101,Base!$A$11:$A$138,0),MATCH(F$3,Base!$A$11:$H$11,0))</f>
        <v>Empresas no cotizantes</v>
      </c>
      <c r="G101" s="5" t="str">
        <f>INDEX(Base!$A$11:$H$138,MATCH($C101,Base!$A$11:$A$138,0),MATCH("Convergencia",Base!$A$11:$H$11,0))</f>
        <v>Empresas de Servicios Públicos</v>
      </c>
    </row>
    <row r="102" spans="2:7" x14ac:dyDescent="0.25">
      <c r="B102" s="5">
        <f t="shared" si="3"/>
        <v>99</v>
      </c>
      <c r="C102" s="5">
        <v>220152352</v>
      </c>
      <c r="D102" s="3" t="str">
        <f>INDEX(Base!$A$11:$H$138,MATCH($C102,Base!$A$11:$A$138,0),MATCH(D$3,Base!$A$11:$H$11,0))</f>
        <v>E.S.E. Centro de Salud de Iles</v>
      </c>
      <c r="E102" s="5" t="str">
        <f>INDEX(Base!$A$11:$H$138,MATCH($C102,Base!$A$11:$A$138,0),MATCH(E$3,Base!$A$11:$H$11,0))</f>
        <v>Nariño</v>
      </c>
      <c r="F102" s="5" t="str">
        <f>INDEX(Base!$A$11:$H$138,MATCH($C102,Base!$A$11:$A$138,0),MATCH(F$3,Base!$A$11:$H$11,0))</f>
        <v>Empresas no cotizantes</v>
      </c>
      <c r="G102" s="5" t="str">
        <f>INDEX(Base!$A$11:$H$138,MATCH($C102,Base!$A$11:$A$138,0),MATCH("Convergencia",Base!$A$11:$H$11,0))</f>
        <v>Empresas Sociales del Estado</v>
      </c>
    </row>
    <row r="103" spans="2:7" x14ac:dyDescent="0.25">
      <c r="B103" s="5">
        <f t="shared" si="3"/>
        <v>100</v>
      </c>
      <c r="C103" s="5">
        <v>923270905</v>
      </c>
      <c r="D103" s="3" t="str">
        <f>INDEX(Base!$A$11:$H$138,MATCH($C103,Base!$A$11:$A$138,0),MATCH(D$3,Base!$A$11:$H$11,0))</f>
        <v>E.S.E. Centro de Salud Señor del Mar</v>
      </c>
      <c r="E103" s="5" t="str">
        <f>INDEX(Base!$A$11:$H$138,MATCH($C103,Base!$A$11:$A$138,0),MATCH(E$3,Base!$A$11:$H$11,0))</f>
        <v>Nariño</v>
      </c>
      <c r="F103" s="5" t="str">
        <f>INDEX(Base!$A$11:$H$138,MATCH($C103,Base!$A$11:$A$138,0),MATCH(F$3,Base!$A$11:$H$11,0))</f>
        <v>Empresas no cotizantes</v>
      </c>
      <c r="G103" s="5" t="str">
        <f>INDEX(Base!$A$11:$H$138,MATCH($C103,Base!$A$11:$A$138,0),MATCH("Convergencia",Base!$A$11:$H$11,0))</f>
        <v>Empresas Sociales del Estado</v>
      </c>
    </row>
    <row r="104" spans="2:7" x14ac:dyDescent="0.25">
      <c r="B104" s="5">
        <f t="shared" si="3"/>
        <v>101</v>
      </c>
      <c r="C104" s="5">
        <v>219052490</v>
      </c>
      <c r="D104" s="3" t="str">
        <f>INDEX(Base!$A$11:$H$138,MATCH($C104,Base!$A$11:$A$138,0),MATCH(D$3,Base!$A$11:$H$11,0))</f>
        <v>Olaya Herrera (Bocas de Satinga)</v>
      </c>
      <c r="E104" s="5" t="str">
        <f>INDEX(Base!$A$11:$H$138,MATCH($C104,Base!$A$11:$A$138,0),MATCH(E$3,Base!$A$11:$H$11,0))</f>
        <v>Nariño</v>
      </c>
      <c r="F104" s="5" t="str">
        <f>INDEX(Base!$A$11:$H$138,MATCH($C104,Base!$A$11:$A$138,0),MATCH(F$3,Base!$A$11:$H$11,0))</f>
        <v>Entidades de gobierno</v>
      </c>
      <c r="G104" s="5" t="str">
        <f>INDEX(Base!$A$11:$H$138,MATCH($C104,Base!$A$11:$A$138,0),MATCH("Convergencia",Base!$A$11:$H$11,0))</f>
        <v>Alcaldias</v>
      </c>
    </row>
    <row r="105" spans="2:7" x14ac:dyDescent="0.25">
      <c r="B105" s="5">
        <f t="shared" si="3"/>
        <v>102</v>
      </c>
      <c r="C105" s="5">
        <v>212152621</v>
      </c>
      <c r="D105" s="3" t="str">
        <f>INDEX(Base!$A$11:$H$138,MATCH($C105,Base!$A$11:$A$138,0),MATCH(D$3,Base!$A$11:$H$11,0))</f>
        <v>Roberto Payán (San José)</v>
      </c>
      <c r="E105" s="5" t="str">
        <f>INDEX(Base!$A$11:$H$138,MATCH($C105,Base!$A$11:$A$138,0),MATCH(E$3,Base!$A$11:$H$11,0))</f>
        <v>Nariño</v>
      </c>
      <c r="F105" s="5" t="str">
        <f>INDEX(Base!$A$11:$H$138,MATCH($C105,Base!$A$11:$A$138,0),MATCH(F$3,Base!$A$11:$H$11,0))</f>
        <v>Entidades de gobierno</v>
      </c>
      <c r="G105" s="5" t="str">
        <f>INDEX(Base!$A$11:$H$138,MATCH($C105,Base!$A$11:$A$138,0),MATCH("Convergencia",Base!$A$11:$H$11,0))</f>
        <v>Alcaldias</v>
      </c>
    </row>
    <row r="106" spans="2:7" x14ac:dyDescent="0.25">
      <c r="B106" s="5">
        <f t="shared" si="3"/>
        <v>103</v>
      </c>
      <c r="C106" s="5">
        <v>213552835</v>
      </c>
      <c r="D106" s="3" t="str">
        <f>INDEX(Base!$A$11:$H$138,MATCH($C106,Base!$A$11:$A$138,0),MATCH(D$3,Base!$A$11:$H$11,0))</f>
        <v>Tumaco</v>
      </c>
      <c r="E106" s="5" t="str">
        <f>INDEX(Base!$A$11:$H$138,MATCH($C106,Base!$A$11:$A$138,0),MATCH(E$3,Base!$A$11:$H$11,0))</f>
        <v>Nariño</v>
      </c>
      <c r="F106" s="5" t="str">
        <f>INDEX(Base!$A$11:$H$138,MATCH($C106,Base!$A$11:$A$138,0),MATCH(F$3,Base!$A$11:$H$11,0))</f>
        <v>Entidades de gobierno</v>
      </c>
      <c r="G106" s="5" t="str">
        <f>INDEX(Base!$A$11:$H$138,MATCH($C106,Base!$A$11:$A$138,0),MATCH("Convergencia",Base!$A$11:$H$11,0))</f>
        <v>Alcaldias</v>
      </c>
    </row>
    <row r="107" spans="2:7" ht="30" x14ac:dyDescent="0.25">
      <c r="B107" s="5">
        <f t="shared" si="3"/>
        <v>104</v>
      </c>
      <c r="C107" s="5">
        <v>230552356</v>
      </c>
      <c r="D107" s="3" t="str">
        <f>INDEX(Base!$A$11:$H$138,MATCH($C107,Base!$A$11:$A$138,0),MATCH(D$3,Base!$A$11:$H$11,0))</f>
        <v>Empresa Municipal de Telecomunicaciones Teleobando (Ipiales) - En Liquidación</v>
      </c>
      <c r="E107" s="5" t="str">
        <f>INDEX(Base!$A$11:$H$138,MATCH($C107,Base!$A$11:$A$138,0),MATCH(E$3,Base!$A$11:$H$11,0))</f>
        <v>Nariño</v>
      </c>
      <c r="F107" s="5" t="str">
        <f>INDEX(Base!$A$11:$H$138,MATCH($C107,Base!$A$11:$A$138,0),MATCH(F$3,Base!$A$11:$H$11,0))</f>
        <v>Entidades en Liquidación</v>
      </c>
      <c r="G107" s="5" t="str">
        <f>INDEX(Base!$A$11:$H$138,MATCH($C107,Base!$A$11:$A$138,0),MATCH("Convergencia",Base!$A$11:$H$11,0))</f>
        <v>Procesos Especiales Empresas</v>
      </c>
    </row>
    <row r="108" spans="2:7" x14ac:dyDescent="0.25">
      <c r="B108" s="5">
        <f t="shared" si="3"/>
        <v>105</v>
      </c>
      <c r="C108" s="5">
        <v>923272813</v>
      </c>
      <c r="D108" s="3" t="str">
        <f>INDEX(Base!$A$11:$H$138,MATCH($C108,Base!$A$11:$A$138,0),MATCH(D$3,Base!$A$11:$H$11,0))</f>
        <v>Empresa Metropolitana de Servicios Públicos Domiciliarios S.A E.S.P</v>
      </c>
      <c r="E108" s="5" t="str">
        <f>INDEX(Base!$A$11:$H$138,MATCH($C108,Base!$A$11:$A$138,0),MATCH(E$3,Base!$A$11:$H$11,0))</f>
        <v>Norte de Santander</v>
      </c>
      <c r="F108" s="5" t="str">
        <f>INDEX(Base!$A$11:$H$138,MATCH($C108,Base!$A$11:$A$138,0),MATCH(F$3,Base!$A$11:$H$11,0))</f>
        <v>Empresas no cotizantes</v>
      </c>
      <c r="G108" s="5" t="str">
        <f>INDEX(Base!$A$11:$H$138,MATCH($C108,Base!$A$11:$A$138,0),MATCH("Convergencia",Base!$A$11:$H$11,0))</f>
        <v>Empresas de Servicios Públicos</v>
      </c>
    </row>
    <row r="109" spans="2:7" ht="30" x14ac:dyDescent="0.25">
      <c r="B109" s="5">
        <f t="shared" si="3"/>
        <v>106</v>
      </c>
      <c r="C109" s="18">
        <v>923273057</v>
      </c>
      <c r="D109" s="25" t="str">
        <f>INDEX(Base!$A$11:$H$138,MATCH($C109,Base!$A$11:$A$138,0),MATCH(D$3,Base!$A$11:$H$11,0))</f>
        <v>Asociación de Municipios de la Subregión Suroriental Provincia de Ricaurte- Norte de Santander.</v>
      </c>
      <c r="E109" s="18" t="str">
        <f>INDEX(Base!$A$11:$H$138,MATCH($C109,Base!$A$11:$A$138,0),MATCH(E$3,Base!$A$11:$H$11,0))</f>
        <v>Norte de Santander</v>
      </c>
      <c r="F109" s="18" t="str">
        <f>INDEX(Base!$A$11:$H$138,MATCH($C109,Base!$A$11:$A$138,0),MATCH(F$3,Base!$A$11:$H$11,0))</f>
        <v>Entidades de gobierno</v>
      </c>
      <c r="G109" s="18" t="str">
        <f>INDEX(Base!$A$11:$H$138,MATCH($C109,Base!$A$11:$A$138,0),MATCH("Convergencia",Base!$A$11:$H$11,0))</f>
        <v>Otras Entidades Gobierno General</v>
      </c>
    </row>
    <row r="110" spans="2:7" x14ac:dyDescent="0.25">
      <c r="B110" s="5">
        <f t="shared" si="3"/>
        <v>107</v>
      </c>
      <c r="C110" s="5">
        <v>923271271</v>
      </c>
      <c r="D110" s="3" t="str">
        <f>INDEX(Base!$A$11:$H$138,MATCH($C110,Base!$A$11:$A$138,0),MATCH(D$3,Base!$A$11:$H$11,0))</f>
        <v>Casa de la Tercera Edad</v>
      </c>
      <c r="E110" s="5" t="str">
        <f>INDEX(Base!$A$11:$H$138,MATCH($C110,Base!$A$11:$A$138,0),MATCH(E$3,Base!$A$11:$H$11,0))</f>
        <v>Norte de Santander</v>
      </c>
      <c r="F110" s="5" t="str">
        <f>INDEX(Base!$A$11:$H$138,MATCH($C110,Base!$A$11:$A$138,0),MATCH(F$3,Base!$A$11:$H$11,0))</f>
        <v>Entidades de gobierno</v>
      </c>
      <c r="G110" s="5" t="str">
        <f>INDEX(Base!$A$11:$H$138,MATCH($C110,Base!$A$11:$A$138,0),MATCH("Convergencia",Base!$A$11:$H$11,0))</f>
        <v>Otras Entidades Gobierno General</v>
      </c>
    </row>
    <row r="111" spans="2:7" ht="30" x14ac:dyDescent="0.25">
      <c r="B111" s="5">
        <f t="shared" si="3"/>
        <v>108</v>
      </c>
      <c r="C111" s="5">
        <v>230254874</v>
      </c>
      <c r="D111" s="3" t="str">
        <f>INDEX(Base!$A$11:$H$138,MATCH($C111,Base!$A$11:$A$138,0),MATCH(D$3,Base!$A$11:$H$11,0))</f>
        <v>Departamento Administrativo de Transporte y Tránsito de Villa del Rosario</v>
      </c>
      <c r="E111" s="5" t="str">
        <f>INDEX(Base!$A$11:$H$138,MATCH($C111,Base!$A$11:$A$138,0),MATCH(E$3,Base!$A$11:$H$11,0))</f>
        <v>Norte de Santander</v>
      </c>
      <c r="F111" s="5" t="str">
        <f>INDEX(Base!$A$11:$H$138,MATCH($C111,Base!$A$11:$A$138,0),MATCH(F$3,Base!$A$11:$H$11,0))</f>
        <v>Entidades de gobierno</v>
      </c>
      <c r="G111" s="5" t="str">
        <f>INDEX(Base!$A$11:$H$138,MATCH($C111,Base!$A$11:$A$138,0),MATCH("Convergencia",Base!$A$11:$H$11,0))</f>
        <v>Otras Entidades Gobierno General</v>
      </c>
    </row>
    <row r="112" spans="2:7" x14ac:dyDescent="0.25">
      <c r="B112" s="5">
        <f t="shared" si="3"/>
        <v>109</v>
      </c>
      <c r="C112" s="5">
        <v>230168276</v>
      </c>
      <c r="D112" s="3" t="str">
        <f>INDEX(Base!$A$11:$H$138,MATCH($C112,Base!$A$11:$A$138,0),MATCH(D$3,Base!$A$11:$H$11,0))</f>
        <v>E.S.P. Empresa Municipal de Aseo - Floridablanca</v>
      </c>
      <c r="E112" s="5" t="str">
        <f>INDEX(Base!$A$11:$H$138,MATCH($C112,Base!$A$11:$A$138,0),MATCH(E$3,Base!$A$11:$H$11,0))</f>
        <v>Santander</v>
      </c>
      <c r="F112" s="5" t="str">
        <f>INDEX(Base!$A$11:$H$138,MATCH($C112,Base!$A$11:$A$138,0),MATCH(F$3,Base!$A$11:$H$11,0))</f>
        <v>Empresas no cotizantes</v>
      </c>
      <c r="G112" s="5" t="str">
        <f>INDEX(Base!$A$11:$H$138,MATCH($C112,Base!$A$11:$A$138,0),MATCH("Convergencia",Base!$A$11:$H$11,0))</f>
        <v>Empresas de Servicios Públicos</v>
      </c>
    </row>
    <row r="113" spans="2:7" x14ac:dyDescent="0.25">
      <c r="B113" s="5">
        <f t="shared" si="3"/>
        <v>110</v>
      </c>
      <c r="C113" s="5">
        <v>220468999</v>
      </c>
      <c r="D113" s="3" t="str">
        <f>INDEX(Base!$A$11:$H$138,MATCH($C113,Base!$A$11:$A$138,0),MATCH(D$3,Base!$A$11:$H$11,0))</f>
        <v>Asociación de Municipios Comuneros - En Liquidación</v>
      </c>
      <c r="E113" s="5" t="str">
        <f>INDEX(Base!$A$11:$H$138,MATCH($C113,Base!$A$11:$A$138,0),MATCH(E$3,Base!$A$11:$H$11,0))</f>
        <v>Santander</v>
      </c>
      <c r="F113" s="5" t="str">
        <f>INDEX(Base!$A$11:$H$138,MATCH($C113,Base!$A$11:$A$138,0),MATCH(F$3,Base!$A$11:$H$11,0))</f>
        <v>Entidades en Liquidación</v>
      </c>
      <c r="G113" s="5" t="str">
        <f>INDEX(Base!$A$11:$H$138,MATCH($C113,Base!$A$11:$A$138,0),MATCH("Convergencia",Base!$A$11:$H$11,0))</f>
        <v>Procesos Especiales Entidades De Gobierno</v>
      </c>
    </row>
    <row r="114" spans="2:7" x14ac:dyDescent="0.25">
      <c r="B114" s="5">
        <f t="shared" si="3"/>
        <v>111</v>
      </c>
      <c r="C114" s="5">
        <v>923270349</v>
      </c>
      <c r="D114" s="3" t="str">
        <f>INDEX(Base!$A$11:$H$138,MATCH($C114,Base!$A$11:$A$138,0),MATCH(D$3,Base!$A$11:$H$11,0))</f>
        <v>C.P.G.A del Río Fonce - En liquidación</v>
      </c>
      <c r="E114" s="5" t="str">
        <f>INDEX(Base!$A$11:$H$138,MATCH($C114,Base!$A$11:$A$138,0),MATCH(E$3,Base!$A$11:$H$11,0))</f>
        <v>Santander</v>
      </c>
      <c r="F114" s="5" t="str">
        <f>INDEX(Base!$A$11:$H$138,MATCH($C114,Base!$A$11:$A$138,0),MATCH(F$3,Base!$A$11:$H$11,0))</f>
        <v>Entidades en Liquidación</v>
      </c>
      <c r="G114" s="5" t="str">
        <f>INDEX(Base!$A$11:$H$138,MATCH($C114,Base!$A$11:$A$138,0),MATCH("Convergencia",Base!$A$11:$H$11,0))</f>
        <v>Procesos Especiales Entidades De Gobierno</v>
      </c>
    </row>
    <row r="115" spans="2:7" x14ac:dyDescent="0.25">
      <c r="B115" s="5">
        <f t="shared" si="3"/>
        <v>112</v>
      </c>
      <c r="C115" s="18">
        <v>923271972</v>
      </c>
      <c r="D115" s="25" t="str">
        <f>INDEX(Base!$A$11:$H$138,MATCH($C115,Base!$A$11:$A$138,0),MATCH(D$3,Base!$A$11:$H$11,0))</f>
        <v>CPGA de Onzaga, San Joaquín y Mogotes -  En Liquidación</v>
      </c>
      <c r="E115" s="18" t="str">
        <f>INDEX(Base!$A$11:$H$138,MATCH($C115,Base!$A$11:$A$138,0),MATCH(E$3,Base!$A$11:$H$11,0))</f>
        <v>Santander</v>
      </c>
      <c r="F115" s="18" t="str">
        <f>INDEX(Base!$A$11:$H$138,MATCH($C115,Base!$A$11:$A$138,0),MATCH(F$3,Base!$A$11:$H$11,0))</f>
        <v>Entidades en Liquidación</v>
      </c>
      <c r="G115" s="18" t="str">
        <f>INDEX(Base!$A$11:$H$138,MATCH($C115,Base!$A$11:$A$138,0),MATCH("Convergencia",Base!$A$11:$H$11,0))</f>
        <v>Procesos Especiales Entidades De Gobierno</v>
      </c>
    </row>
    <row r="116" spans="2:7" x14ac:dyDescent="0.25">
      <c r="B116" s="5">
        <f t="shared" si="3"/>
        <v>113</v>
      </c>
      <c r="C116" s="5">
        <v>923272364</v>
      </c>
      <c r="D116" s="3" t="str">
        <f>INDEX(Base!$A$11:$H$138,MATCH($C116,Base!$A$11:$A$138,0),MATCH(D$3,Base!$A$11:$H$11,0))</f>
        <v>E.S.P. Aguas de Padilla S.A.</v>
      </c>
      <c r="E116" s="5" t="str">
        <f>INDEX(Base!$A$11:$H$138,MATCH($C116,Base!$A$11:$A$138,0),MATCH(E$3,Base!$A$11:$H$11,0))</f>
        <v>Sucre</v>
      </c>
      <c r="F116" s="5" t="str">
        <f>INDEX(Base!$A$11:$H$138,MATCH($C116,Base!$A$11:$A$138,0),MATCH(F$3,Base!$A$11:$H$11,0))</f>
        <v>Empresas no cotizantes</v>
      </c>
      <c r="G116" s="5" t="str">
        <f>INDEX(Base!$A$11:$H$138,MATCH($C116,Base!$A$11:$A$138,0),MATCH("Convergencia",Base!$A$11:$H$11,0))</f>
        <v>Empresas de Servicios Públicos</v>
      </c>
    </row>
    <row r="117" spans="2:7" ht="30" x14ac:dyDescent="0.25">
      <c r="B117" s="5">
        <f t="shared" si="3"/>
        <v>114</v>
      </c>
      <c r="C117" s="5">
        <v>923272175</v>
      </c>
      <c r="D117" s="3" t="str">
        <f>INDEX(Base!$A$11:$H$138,MATCH($C117,Base!$A$11:$A$138,0),MATCH(D$3,Base!$A$11:$H$11,0))</f>
        <v>E.S.P. Empresa Municipal de Acueducto, Alcantarillado y Aseo de Colosó S.A.</v>
      </c>
      <c r="E117" s="5" t="str">
        <f>INDEX(Base!$A$11:$H$138,MATCH($C117,Base!$A$11:$A$138,0),MATCH(E$3,Base!$A$11:$H$11,0))</f>
        <v>Sucre</v>
      </c>
      <c r="F117" s="5" t="str">
        <f>INDEX(Base!$A$11:$H$138,MATCH($C117,Base!$A$11:$A$138,0),MATCH(F$3,Base!$A$11:$H$11,0))</f>
        <v>Empresas no cotizantes</v>
      </c>
      <c r="G117" s="5" t="str">
        <f>INDEX(Base!$A$11:$H$138,MATCH($C117,Base!$A$11:$A$138,0),MATCH("Convergencia",Base!$A$11:$H$11,0))</f>
        <v>Empresas de Servicios Públicos</v>
      </c>
    </row>
    <row r="118" spans="2:7" x14ac:dyDescent="0.25">
      <c r="B118" s="5">
        <f t="shared" si="3"/>
        <v>115</v>
      </c>
      <c r="C118" s="5">
        <v>923272872</v>
      </c>
      <c r="D118" s="3" t="str">
        <f>INDEX(Base!$A$11:$H$138,MATCH($C118,Base!$A$11:$A$138,0),MATCH(D$3,Base!$A$11:$H$11,0))</f>
        <v>Instituto Municipal de Deporte y Recreación de Colosó - Sucre</v>
      </c>
      <c r="E118" s="5" t="str">
        <f>INDEX(Base!$A$11:$H$138,MATCH($C118,Base!$A$11:$A$138,0),MATCH(E$3,Base!$A$11:$H$11,0))</f>
        <v>Sucre</v>
      </c>
      <c r="F118" s="5" t="str">
        <f>INDEX(Base!$A$11:$H$138,MATCH($C118,Base!$A$11:$A$138,0),MATCH(F$3,Base!$A$11:$H$11,0))</f>
        <v>Entidades de gobierno</v>
      </c>
      <c r="G118" s="5" t="str">
        <f>INDEX(Base!$A$11:$H$138,MATCH($C118,Base!$A$11:$A$138,0),MATCH("Convergencia",Base!$A$11:$H$11,0))</f>
        <v>Otras Entidades Gobierno General</v>
      </c>
    </row>
    <row r="119" spans="2:7" x14ac:dyDescent="0.25">
      <c r="B119" s="5">
        <f t="shared" si="3"/>
        <v>116</v>
      </c>
      <c r="C119" s="5">
        <v>923272990</v>
      </c>
      <c r="D119" s="3" t="str">
        <f>INDEX(Base!$A$11:$H$138,MATCH($C119,Base!$A$11:$A$138,0),MATCH(D$3,Base!$A$11:$H$11,0))</f>
        <v>Instituto Municipal del Deporte y Recreaciòn de San Onofre</v>
      </c>
      <c r="E119" s="5" t="str">
        <f>INDEX(Base!$A$11:$H$138,MATCH($C119,Base!$A$11:$A$138,0),MATCH(E$3,Base!$A$11:$H$11,0))</f>
        <v>Sucre</v>
      </c>
      <c r="F119" s="5" t="str">
        <f>INDEX(Base!$A$11:$H$138,MATCH($C119,Base!$A$11:$A$138,0),MATCH(F$3,Base!$A$11:$H$11,0))</f>
        <v>Entidades de gobierno</v>
      </c>
      <c r="G119" s="5" t="str">
        <f>INDEX(Base!$A$11:$H$138,MATCH($C119,Base!$A$11:$A$138,0),MATCH("Convergencia",Base!$A$11:$H$11,0))</f>
        <v>Otras Entidades Gobierno General</v>
      </c>
    </row>
    <row r="120" spans="2:7" x14ac:dyDescent="0.25">
      <c r="B120" s="5">
        <f t="shared" si="3"/>
        <v>117</v>
      </c>
      <c r="C120" s="5">
        <v>923271332</v>
      </c>
      <c r="D120" s="3" t="str">
        <f>INDEX(Base!$A$11:$H$138,MATCH($C120,Base!$A$11:$A$138,0),MATCH(D$3,Base!$A$11:$H$11,0))</f>
        <v>E.S.P. Aguas del Golfo S.A.- En Liquidación</v>
      </c>
      <c r="E120" s="5" t="str">
        <f>INDEX(Base!$A$11:$H$138,MATCH($C120,Base!$A$11:$A$138,0),MATCH(E$3,Base!$A$11:$H$11,0))</f>
        <v>Sucre</v>
      </c>
      <c r="F120" s="5" t="str">
        <f>INDEX(Base!$A$11:$H$138,MATCH($C120,Base!$A$11:$A$138,0),MATCH(F$3,Base!$A$11:$H$11,0))</f>
        <v>Entidades en Liquidación</v>
      </c>
      <c r="G120" s="5" t="str">
        <f>INDEX(Base!$A$11:$H$138,MATCH($C120,Base!$A$11:$A$138,0),MATCH("Convergencia",Base!$A$11:$H$11,0))</f>
        <v>Procesos Especiales Empresas</v>
      </c>
    </row>
    <row r="121" spans="2:7" x14ac:dyDescent="0.25">
      <c r="B121" s="5">
        <f t="shared" si="3"/>
        <v>118</v>
      </c>
      <c r="C121" s="5">
        <v>923271523</v>
      </c>
      <c r="D121" s="3" t="str">
        <f>INDEX(Base!$A$11:$H$138,MATCH($C121,Base!$A$11:$A$138,0),MATCH(D$3,Base!$A$11:$H$11,0))</f>
        <v>Asociación de Municipios de Sucre - En Liquidación</v>
      </c>
      <c r="E121" s="5" t="str">
        <f>INDEX(Base!$A$11:$H$138,MATCH($C121,Base!$A$11:$A$138,0),MATCH(E$3,Base!$A$11:$H$11,0))</f>
        <v>Sucre</v>
      </c>
      <c r="F121" s="5" t="str">
        <f>INDEX(Base!$A$11:$H$138,MATCH($C121,Base!$A$11:$A$138,0),MATCH(F$3,Base!$A$11:$H$11,0))</f>
        <v>Entidades en Liquidación</v>
      </c>
      <c r="G121" s="5" t="str">
        <f>INDEX(Base!$A$11:$H$138,MATCH($C121,Base!$A$11:$A$138,0),MATCH("Convergencia",Base!$A$11:$H$11,0))</f>
        <v>Procesos Especiales Entidades De Gobierno</v>
      </c>
    </row>
    <row r="122" spans="2:7" x14ac:dyDescent="0.25">
      <c r="B122" s="5">
        <f t="shared" si="3"/>
        <v>119</v>
      </c>
      <c r="C122" s="5">
        <v>923272955</v>
      </c>
      <c r="D122" s="3" t="str">
        <f>INDEX(Base!$A$11:$H$138,MATCH($C122,Base!$A$11:$A$138,0),MATCH(D$3,Base!$A$11:$H$11,0))</f>
        <v>Sistema Estratégico de Transporte Público de Ibagué S.A.S</v>
      </c>
      <c r="E122" s="5" t="str">
        <f>INDEX(Base!$A$11:$H$138,MATCH($C122,Base!$A$11:$A$138,0),MATCH(E$3,Base!$A$11:$H$11,0))</f>
        <v>Tolima</v>
      </c>
      <c r="F122" s="5" t="str">
        <f>INDEX(Base!$A$11:$H$138,MATCH($C122,Base!$A$11:$A$138,0),MATCH(F$3,Base!$A$11:$H$11,0))</f>
        <v>Empresas no cotizantes</v>
      </c>
      <c r="G122" s="5" t="str">
        <f>INDEX(Base!$A$11:$H$138,MATCH($C122,Base!$A$11:$A$138,0),MATCH("Convergencia",Base!$A$11:$H$11,0))</f>
        <v>Empresas Industriales y Comerciales Del Estado</v>
      </c>
    </row>
    <row r="123" spans="2:7" x14ac:dyDescent="0.25">
      <c r="B123" s="5">
        <f t="shared" si="3"/>
        <v>120</v>
      </c>
      <c r="C123" s="5">
        <v>923272695</v>
      </c>
      <c r="D123" s="3" t="str">
        <f>INDEX(Base!$A$11:$H$138,MATCH($C123,Base!$A$11:$A$138,0),MATCH(D$3,Base!$A$11:$H$11,0))</f>
        <v>Instituto de Financiamiento, Promoción y Desarrollo de Purificación</v>
      </c>
      <c r="E123" s="5" t="str">
        <f>INDEX(Base!$A$11:$H$138,MATCH($C123,Base!$A$11:$A$138,0),MATCH(E$3,Base!$A$11:$H$11,0))</f>
        <v>Tolima</v>
      </c>
      <c r="F123" s="5" t="str">
        <f>INDEX(Base!$A$11:$H$138,MATCH($C123,Base!$A$11:$A$138,0),MATCH(F$3,Base!$A$11:$H$11,0))</f>
        <v>Entidades de gobierno</v>
      </c>
      <c r="G123" s="5" t="str">
        <f>INDEX(Base!$A$11:$H$138,MATCH($C123,Base!$A$11:$A$138,0),MATCH("Convergencia",Base!$A$11:$H$11,0))</f>
        <v>Otras Entidades Gobierno General</v>
      </c>
    </row>
    <row r="124" spans="2:7" x14ac:dyDescent="0.25">
      <c r="B124" s="5">
        <f t="shared" ref="B124:B130" si="4">+B123+1</f>
        <v>121</v>
      </c>
      <c r="C124" s="22">
        <v>120773000</v>
      </c>
      <c r="D124" s="3" t="str">
        <f>INDEX(Base!$A$11:$H$138,MATCH($C124,Base!$A$11:$A$138,0),MATCH(D$3,Base!$A$11:$H$11,0))</f>
        <v>Tribunal Seccional de Ética Médica del Tolima</v>
      </c>
      <c r="E124" s="5" t="str">
        <f>INDEX(Base!$A$11:$H$138,MATCH($C124,Base!$A$11:$A$138,0),MATCH(E$3,Base!$A$11:$H$11,0))</f>
        <v>Tolima</v>
      </c>
      <c r="F124" s="5" t="str">
        <f>INDEX(Base!$A$11:$H$138,MATCH($C124,Base!$A$11:$A$138,0),MATCH(F$3,Base!$A$11:$H$11,0))</f>
        <v>Entidades de gobierno</v>
      </c>
      <c r="G124" s="5" t="str">
        <f>INDEX(Base!$A$11:$H$138,MATCH($C124,Base!$A$11:$A$138,0),MATCH("Convergencia",Base!$A$11:$H$11,0))</f>
        <v>Otras Entidades Gobierno General</v>
      </c>
    </row>
    <row r="125" spans="2:7" x14ac:dyDescent="0.25">
      <c r="B125" s="5">
        <f t="shared" si="4"/>
        <v>122</v>
      </c>
      <c r="C125" s="5">
        <v>230773001</v>
      </c>
      <c r="D125" s="3" t="str">
        <f>INDEX(Base!$A$11:$H$138,MATCH($C125,Base!$A$11:$A$138,0),MATCH(D$3,Base!$A$11:$H$11,0))</f>
        <v>Empresas de Obras Sanitarias de Ibagué S.A. - En Liquidación</v>
      </c>
      <c r="E125" s="5" t="str">
        <f>INDEX(Base!$A$11:$H$138,MATCH($C125,Base!$A$11:$A$138,0),MATCH(E$3,Base!$A$11:$H$11,0))</f>
        <v>Tolima</v>
      </c>
      <c r="F125" s="5" t="str">
        <f>INDEX(Base!$A$11:$H$138,MATCH($C125,Base!$A$11:$A$138,0),MATCH(F$3,Base!$A$11:$H$11,0))</f>
        <v>Entidades en Liquidación</v>
      </c>
      <c r="G125" s="5" t="str">
        <f>INDEX(Base!$A$11:$H$138,MATCH($C125,Base!$A$11:$A$138,0),MATCH("Convergencia",Base!$A$11:$H$11,0))</f>
        <v>Procesos Especiales Empresas</v>
      </c>
    </row>
    <row r="126" spans="2:7" x14ac:dyDescent="0.25">
      <c r="B126" s="5">
        <f t="shared" si="4"/>
        <v>123</v>
      </c>
      <c r="C126" s="5">
        <v>923272934</v>
      </c>
      <c r="D126" s="3" t="str">
        <f>INDEX(Base!$A$11:$H$138,MATCH($C126,Base!$A$11:$A$138,0),MATCH(D$3,Base!$A$11:$H$11,0))</f>
        <v>Asociación de Municipios Cuenca del Río Cucuana - En liquidación</v>
      </c>
      <c r="E126" s="5" t="str">
        <f>INDEX(Base!$A$11:$H$138,MATCH($C126,Base!$A$11:$A$138,0),MATCH(E$3,Base!$A$11:$H$11,0))</f>
        <v>Tolima</v>
      </c>
      <c r="F126" s="5" t="str">
        <f>INDEX(Base!$A$11:$H$138,MATCH($C126,Base!$A$11:$A$138,0),MATCH(F$3,Base!$A$11:$H$11,0))</f>
        <v>Entidades en Liquidación</v>
      </c>
      <c r="G126" s="5" t="str">
        <f>INDEX(Base!$A$11:$H$138,MATCH($C126,Base!$A$11:$A$138,0),MATCH("Convergencia",Base!$A$11:$H$11,0))</f>
        <v>Procesos Especiales Entidades De Gobierno</v>
      </c>
    </row>
    <row r="127" spans="2:7" x14ac:dyDescent="0.25">
      <c r="B127" s="5">
        <f t="shared" si="4"/>
        <v>124</v>
      </c>
      <c r="C127" s="5">
        <v>923272842</v>
      </c>
      <c r="D127" s="3" t="str">
        <f>INDEX(Base!$A$11:$H$138,MATCH($C127,Base!$A$11:$A$138,0),MATCH(D$3,Base!$A$11:$H$11,0))</f>
        <v>Corporación para el Desarrollo Social y Cultural del Valle del Cauca</v>
      </c>
      <c r="E127" s="5" t="str">
        <f>INDEX(Base!$A$11:$H$138,MATCH($C127,Base!$A$11:$A$138,0),MATCH(E$3,Base!$A$11:$H$11,0))</f>
        <v>Valle del Cauca</v>
      </c>
      <c r="F127" s="5" t="str">
        <f>INDEX(Base!$A$11:$H$138,MATCH($C127,Base!$A$11:$A$138,0),MATCH(F$3,Base!$A$11:$H$11,0))</f>
        <v>Entidades de gobierno</v>
      </c>
      <c r="G127" s="5" t="str">
        <f>INDEX(Base!$A$11:$H$138,MATCH($C127,Base!$A$11:$A$138,0),MATCH("Convergencia",Base!$A$11:$H$11,0))</f>
        <v>Otras Entidades Gobierno General</v>
      </c>
    </row>
    <row r="128" spans="2:7" ht="30" x14ac:dyDescent="0.25">
      <c r="B128" s="5">
        <f t="shared" si="4"/>
        <v>125</v>
      </c>
      <c r="C128" s="5">
        <v>94300000</v>
      </c>
      <c r="D128" s="3" t="str">
        <f>INDEX(Base!$A$11:$H$138,MATCH($C128,Base!$A$11:$A$138,0),MATCH(D$3,Base!$A$11:$H$11,0))</f>
        <v>Instituto Municipal de Deporte, Recreación y Educación Física - Trujillo</v>
      </c>
      <c r="E128" s="5" t="str">
        <f>INDEX(Base!$A$11:$H$138,MATCH($C128,Base!$A$11:$A$138,0),MATCH(E$3,Base!$A$11:$H$11,0))</f>
        <v>Valle del Cauca</v>
      </c>
      <c r="F128" s="5" t="str">
        <f>INDEX(Base!$A$11:$H$138,MATCH($C128,Base!$A$11:$A$138,0),MATCH(F$3,Base!$A$11:$H$11,0))</f>
        <v>Entidades de gobierno</v>
      </c>
      <c r="G128" s="5" t="str">
        <f>INDEX(Base!$A$11:$H$138,MATCH($C128,Base!$A$11:$A$138,0),MATCH("Convergencia",Base!$A$11:$H$11,0))</f>
        <v>Otras Entidades Gobierno General</v>
      </c>
    </row>
    <row r="129" spans="2:7" ht="30" x14ac:dyDescent="0.25">
      <c r="B129" s="5">
        <f t="shared" si="4"/>
        <v>126</v>
      </c>
      <c r="C129" s="5">
        <v>87500000</v>
      </c>
      <c r="D129" s="3" t="str">
        <f>INDEX(Base!$A$11:$H$138,MATCH($C129,Base!$A$11:$A$138,0),MATCH(D$3,Base!$A$11:$H$11,0))</f>
        <v>E.S.P. Empresa Oficial de Servicios Públicos de Jamundí S.A. - En Liquidcaión</v>
      </c>
      <c r="E129" s="5" t="str">
        <f>INDEX(Base!$A$11:$H$138,MATCH($C129,Base!$A$11:$A$138,0),MATCH(E$3,Base!$A$11:$H$11,0))</f>
        <v>Valle del Cauca</v>
      </c>
      <c r="F129" s="5" t="str">
        <f>INDEX(Base!$A$11:$H$138,MATCH($C129,Base!$A$11:$A$138,0),MATCH(F$3,Base!$A$11:$H$11,0))</f>
        <v>Entidades en Liquidación</v>
      </c>
      <c r="G129" s="5" t="str">
        <f>INDEX(Base!$A$11:$H$138,MATCH($C129,Base!$A$11:$A$138,0),MATCH("Convergencia",Base!$A$11:$H$11,0))</f>
        <v>Procesos Especiales Empresas</v>
      </c>
    </row>
    <row r="130" spans="2:7" x14ac:dyDescent="0.25">
      <c r="B130" s="34">
        <f t="shared" si="4"/>
        <v>127</v>
      </c>
      <c r="C130" s="34">
        <v>212499624</v>
      </c>
      <c r="D130" s="35" t="str">
        <f>INDEX(Base!$A$11:$H$138,MATCH($C130,Base!$A$11:$A$138,0),MATCH(D$3,Base!$A$11:$H$11,0))</f>
        <v>Santa Rosalía</v>
      </c>
      <c r="E130" s="34" t="str">
        <f>INDEX(Base!$A$11:$H$138,MATCH($C130,Base!$A$11:$A$138,0),MATCH(E$3,Base!$A$11:$H$11,0))</f>
        <v>Vichada</v>
      </c>
      <c r="F130" s="34" t="str">
        <f>INDEX(Base!$A$11:$H$138,MATCH($C130,Base!$A$11:$A$138,0),MATCH(F$3,Base!$A$11:$H$11,0))</f>
        <v>Entidades de gobierno</v>
      </c>
      <c r="G130" s="34" t="str">
        <f>INDEX(Base!$A$11:$H$138,MATCH($C130,Base!$A$11:$A$138,0),MATCH("Convergencia",Base!$A$11:$H$11,0))</f>
        <v>Alcaldias</v>
      </c>
    </row>
  </sheetData>
  <sortState xmlns:xlrd2="http://schemas.microsoft.com/office/spreadsheetml/2017/richdata2" ref="C4:G130">
    <sortCondition ref="E4:E130"/>
    <sortCondition ref="F4:F130"/>
    <sortCondition ref="G4:G130"/>
    <sortCondition ref="D4:D130"/>
  </sortState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Omisas por Marco</vt:lpstr>
      <vt:lpstr>Listado_Omisas2020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ANGELA LÓPEZ</cp:lastModifiedBy>
  <cp:lastPrinted>2020-03-20T19:17:29Z</cp:lastPrinted>
  <dcterms:created xsi:type="dcterms:W3CDTF">2019-03-22T19:41:12Z</dcterms:created>
  <dcterms:modified xsi:type="dcterms:W3CDTF">2021-03-25T20:29:16Z</dcterms:modified>
</cp:coreProperties>
</file>