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Carlos Alberto Arias Arias" reservationPassword="D7C5"/>
  <workbookPr defaultThemeVersion="124226"/>
  <bookViews>
    <workbookView xWindow="240" yWindow="15" windowWidth="15480" windowHeight="11640"/>
  </bookViews>
  <sheets>
    <sheet name="PLANES DE ACCION 2016" sheetId="1" r:id="rId1"/>
  </sheets>
  <definedNames>
    <definedName name="_xlnm._FilterDatabase" localSheetId="0" hidden="1">'PLANES DE ACCION 2016'!$B$2:$J$7</definedName>
    <definedName name="_xlnm.Print_Area" localSheetId="0">'PLANES DE ACCION 2016'!$A$1:$J$164</definedName>
    <definedName name="_xlnm.Print_Titles" localSheetId="0">'PLANES DE ACCION 2016'!$1:$2</definedName>
  </definedNames>
  <calcPr calcId="145621"/>
</workbook>
</file>

<file path=xl/calcChain.xml><?xml version="1.0" encoding="utf-8"?>
<calcChain xmlns="http://schemas.openxmlformats.org/spreadsheetml/2006/main">
  <c r="I15" i="1" l="1"/>
  <c r="I21" i="1"/>
  <c r="I25" i="1"/>
  <c r="I136" i="1" l="1"/>
  <c r="I18" i="1"/>
  <c r="I36" i="1"/>
  <c r="I41" i="1"/>
  <c r="I161" i="1" l="1"/>
  <c r="I34" i="1"/>
  <c r="I31" i="1"/>
  <c r="I28" i="1"/>
  <c r="I55" i="1"/>
  <c r="J49" i="1"/>
  <c r="I49" i="1"/>
  <c r="I103" i="1" l="1"/>
  <c r="J71" i="1"/>
  <c r="I151" i="1" l="1"/>
  <c r="I91" i="1"/>
  <c r="I112" i="1" l="1"/>
  <c r="I118" i="1" l="1"/>
  <c r="I146" i="1" l="1"/>
  <c r="I131" i="1" l="1"/>
  <c r="I137" i="1" l="1"/>
  <c r="I57" i="1" l="1"/>
  <c r="I58" i="1" s="1"/>
  <c r="J58" i="1"/>
  <c r="I129" i="1" l="1"/>
  <c r="I122" i="1"/>
  <c r="I84" i="1"/>
  <c r="I163" i="1" l="1"/>
  <c r="J7" i="1"/>
  <c r="J73" i="1" s="1"/>
  <c r="I12" i="1"/>
  <c r="I7" i="1"/>
  <c r="I73" i="1" s="1"/>
  <c r="I164" i="1" l="1"/>
</calcChain>
</file>

<file path=xl/sharedStrings.xml><?xml version="1.0" encoding="utf-8"?>
<sst xmlns="http://schemas.openxmlformats.org/spreadsheetml/2006/main" count="340" uniqueCount="220">
  <si>
    <t>Eventos de retroalimentación realizados</t>
  </si>
  <si>
    <t>Eventos de divulgación</t>
  </si>
  <si>
    <t>Objetivo No. 1,3,4</t>
  </si>
  <si>
    <t xml:space="preserve">MODERNIZACIÓN DE LA REGULACIÓN CONTABLE PÚBLICA EN COLOMBIA </t>
  </si>
  <si>
    <t>NORMALIZACION Y CULTURIZACION CONTABLE</t>
  </si>
  <si>
    <t>PLAN DE ACCION ESTRATEGICO</t>
  </si>
  <si>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</si>
  <si>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</si>
  <si>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</si>
  <si>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</si>
  <si>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</si>
  <si>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</si>
  <si>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</si>
  <si>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COMPILACIÒN DOCTRINA CONTABLE PÚBLICA</t>
  </si>
  <si>
    <t>1.  Emitir conceptos y solucionar consultas</t>
  </si>
  <si>
    <t>2. Compilación y revisiòn progresiva de la Doctrina Contable Pública</t>
  </si>
  <si>
    <t>3. Elaboraciòn documento final y publicaciòn de la Doctrina Contable Pùblica compilada del año anterior.</t>
  </si>
  <si>
    <t>1. Identificar y separar los criterios contables aplicables en los modelos de empresas públicas y del gobierno general.</t>
  </si>
  <si>
    <t>Objetivo No.  3, 4</t>
  </si>
  <si>
    <t>FUNCIONAMIENTO</t>
  </si>
  <si>
    <t>SUBTOTAL</t>
  </si>
  <si>
    <t>Objetivo No. 4</t>
  </si>
  <si>
    <t>2. Divulgar a los regulados los marcos regulatorios de contabilidad aplicables
a las empresas del sector público y entidades del Gobierno en General.</t>
  </si>
  <si>
    <t>3. Discutir y retroalimentar con las partes interesadas los proyectos de normas
para la convergencia de la regulación contable del sector público a
estándares internacionales.</t>
  </si>
  <si>
    <t>4. Aprobar y publicar la regulación contable aplicables a las Empresas del
sector público y entidades del Gobierno en General.</t>
  </si>
  <si>
    <t>Desarrollo de normas contables</t>
  </si>
  <si>
    <t xml:space="preserve"> </t>
  </si>
  <si>
    <t>Nombre Del Proyecto Y/o Plan de Acciòn</t>
  </si>
  <si>
    <t>PLAN DE ACCION OPERATIVO</t>
  </si>
  <si>
    <r>
      <rPr>
        <u/>
        <sz val="11"/>
        <color theme="1"/>
        <rFont val="Calibri"/>
        <family val="2"/>
        <scheme val="minor"/>
      </rPr>
      <t>GIT CAPACITACION Y PRENSA</t>
    </r>
    <r>
      <rPr>
        <sz val="11"/>
        <color theme="1"/>
        <rFont val="Calibri"/>
        <family val="2"/>
        <scheme val="minor"/>
      </rPr>
      <t>- COMUNICACIÓN PUBLICA</t>
    </r>
  </si>
  <si>
    <t>COMUNICACIÓN PUBLICA</t>
  </si>
  <si>
    <t>Objetivo No. 3,4,5</t>
  </si>
  <si>
    <t>1. Actualizar el Régimen de Contabildad Pública</t>
  </si>
  <si>
    <t>2. Produción de normas</t>
  </si>
  <si>
    <t>GESTION JURIDICA</t>
  </si>
  <si>
    <t>Objetivo No. 1</t>
  </si>
  <si>
    <t>GESTION HUMANA</t>
  </si>
  <si>
    <t>Objetivo No. 8</t>
  </si>
  <si>
    <t>1. Programas internos de capacitación</t>
  </si>
  <si>
    <t>3. Evaluación del desempeño laboral</t>
  </si>
  <si>
    <t>4. Liquidación y trámites de personal</t>
  </si>
  <si>
    <t>5. Selección, vinculación e inducción de personal</t>
  </si>
  <si>
    <t xml:space="preserve"> PIC con inclusión de la estrategia de desarrollo de competencias laborales  </t>
  </si>
  <si>
    <t>CONTROL Y EVALUACION</t>
  </si>
  <si>
    <t>GESTION DE RECURSOS FINANCIEROS</t>
  </si>
  <si>
    <t>Objetivo No.2</t>
  </si>
  <si>
    <t xml:space="preserve">1. Pagaduría </t>
  </si>
  <si>
    <t>2. Presupuesto</t>
  </si>
  <si>
    <t>3. Contabilidad</t>
  </si>
  <si>
    <t>GESTION ADMINISTRATIVA</t>
  </si>
  <si>
    <t>2. Atención a peticiones, quejas y reclamos</t>
  </si>
  <si>
    <t>3. Correspondencia</t>
  </si>
  <si>
    <t>4. Archivo</t>
  </si>
  <si>
    <t>5. Almacen</t>
  </si>
  <si>
    <t>6.Contratación</t>
  </si>
  <si>
    <t>Objetivo No.2, 5, 9</t>
  </si>
  <si>
    <t>CENTRALIZACION DE LA INFORMACION</t>
  </si>
  <si>
    <t>Objetivo No.6</t>
  </si>
  <si>
    <t>1. Gestión a la información Contable pública de las entidades territoriales (+ - 3400) y Nacionales  (+ - 347)</t>
  </si>
  <si>
    <t xml:space="preserve">3. Administración de las diferentes categorías en el CHIP  </t>
  </si>
  <si>
    <t>5. Actividades de Planeacion, administrativos e Informes y Reportes para usuarios Internos y Externos</t>
  </si>
  <si>
    <t>GESTION TICs</t>
  </si>
  <si>
    <t>Objetivo No.9</t>
  </si>
  <si>
    <t>Prestación de Servicios Informáticos Contratados</t>
  </si>
  <si>
    <t xml:space="preserve">2. Fortalecer, Desarrollar e integrar los productos y servicios en la Contaduria General de la Nacion 
</t>
  </si>
  <si>
    <t xml:space="preserve">3. Elaborar, divulgar e implementar politicas de seguridad.  </t>
  </si>
  <si>
    <t xml:space="preserve">Efectividad Desarrollo y Soporte </t>
  </si>
  <si>
    <t>Pérdida de disponibilidad, integridad y confidencialidad de la información</t>
  </si>
  <si>
    <t>No. Proyecto</t>
  </si>
  <si>
    <t>PLANEACION INTEGRAL</t>
  </si>
  <si>
    <t xml:space="preserve"> FORTALECIMIENTO DE LOS SISTEMAS DE GESTION DE LA CGN</t>
  </si>
  <si>
    <t>Objetivo No. 1,2,5,7</t>
  </si>
  <si>
    <t>Implementaciòn del sistema de gestiòn</t>
  </si>
  <si>
    <t>Objetivo No.7</t>
  </si>
  <si>
    <t>CONSOLIDACION DE LA INFORMACION</t>
  </si>
  <si>
    <t xml:space="preserve"> BALANCE GENERAL CONSOLIDADO DE LA NACIÓN </t>
  </si>
  <si>
    <t xml:space="preserve"> Objetivo No. 4</t>
  </si>
  <si>
    <t xml:space="preserve">CUESTIONARIO ANUAL DE ESTADÍSTICAS DE LAS FINANZAS PÚBLICAS </t>
  </si>
  <si>
    <t xml:space="preserve"> INFORMES POR DEPARTAMENTOS</t>
  </si>
  <si>
    <t xml:space="preserve">  Objetivo No. 4</t>
  </si>
  <si>
    <t xml:space="preserve"> BOLETÍN DEUDORES MOROSOS DEL ESTADO</t>
  </si>
  <si>
    <t xml:space="preserve">  Cobertura en trasmisión de información</t>
  </si>
  <si>
    <t>Objetivo No. 1,2,5, 7</t>
  </si>
  <si>
    <t>Oportunidad en la entrega de información completa de planes e indicadores</t>
  </si>
  <si>
    <t>Cumplimiento de los recursos apropiados para proyectos de inversión</t>
  </si>
  <si>
    <t>Objetivo No. 6</t>
  </si>
  <si>
    <t>1. Visitas de seguimiento y Control y Convenios de Cooperacion tecnica</t>
  </si>
  <si>
    <t>2. Mesas de trabajo</t>
  </si>
  <si>
    <t>3. Actividades de Capacitacion</t>
  </si>
  <si>
    <t>1. Documentos estadísticos y económicos</t>
  </si>
  <si>
    <t>0.31%</t>
  </si>
  <si>
    <t>oportunidad emision de conceptos y solución de consultas</t>
  </si>
  <si>
    <t>Publicación del PGCP y del MP actualizados</t>
  </si>
  <si>
    <t>Cubrimiento plan de bienestar social y estímulos</t>
  </si>
  <si>
    <t>Cumplimiento ejecución Plan de Compras</t>
  </si>
  <si>
    <t>Exactitud en inventarios físicos</t>
  </si>
  <si>
    <t>Actualización de la Doctrina Contable Pública</t>
  </si>
  <si>
    <t xml:space="preserve"> Percepción,Satisfacción Capacitación Externa.</t>
  </si>
  <si>
    <t>1.Plan Anual de Adquisiciones de Gastos  Generales</t>
  </si>
  <si>
    <t xml:space="preserve">5. Informes Externos </t>
  </si>
  <si>
    <t>6. Identificación y trazabilidad producto no conforme</t>
  </si>
  <si>
    <t>7. Control de registros a través de las TRD.</t>
  </si>
  <si>
    <t>1. Diseñar el SIGI</t>
  </si>
  <si>
    <t>2. Implementacion del SIGI</t>
  </si>
  <si>
    <t>3. Actualizar sistemas de gestiòn y control</t>
  </si>
  <si>
    <t>4. Realizar evaluaciones periodicas</t>
  </si>
  <si>
    <t>5. Sensibilizar y socializar acerca del SIGC</t>
  </si>
  <si>
    <t>6. Fomentar la cultura organizacional sobre el SIGI</t>
  </si>
  <si>
    <t>Despliegue del SIGI y sus componentes</t>
  </si>
  <si>
    <t>10. Gestión con Gremios, Entidades sectoriales y organismos internacionales para coadyuvar en el posicionamiento de productos y servicios de la CGN</t>
  </si>
  <si>
    <t xml:space="preserve">   Oportunidad en la respuesta a solicitudes de información</t>
  </si>
  <si>
    <t xml:space="preserve">   Producción de informes y Oportunidad en la respuesta a solicitudes de información</t>
  </si>
  <si>
    <t>Cumplimiento en procesamiento de Información a categorizar</t>
  </si>
  <si>
    <t>Satisfacción al usuario de PQR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</si>
  <si>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</si>
  <si>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</si>
  <si>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</si>
  <si>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</si>
  <si>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</si>
  <si>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Indice de Ejecución del PAC</t>
  </si>
  <si>
    <t>Percepción- Satisfacción Capacitación Externa</t>
  </si>
  <si>
    <t>Derechos de Petición</t>
  </si>
  <si>
    <t>Seguimiento a la Gestión de Riesgos</t>
  </si>
  <si>
    <t>Objetivo No.1,7</t>
  </si>
  <si>
    <t xml:space="preserve"> INFORME CONSOLIDADO DE CONTROL INTERNO CONTABLE</t>
  </si>
  <si>
    <t>Elaborar y publicar el Informe consolidado de control interno contable</t>
  </si>
  <si>
    <t xml:space="preserve"> CONSOLIDACION BAJO ESTANDARES INTERNACIONALES</t>
  </si>
  <si>
    <t>Elaborar y publicar los informes por Departamentos</t>
  </si>
  <si>
    <t xml:space="preserve"> SERIES HISTÓRICAS 2007-2015</t>
  </si>
  <si>
    <t>Participar en la CEFP y en la CICEFP</t>
  </si>
  <si>
    <t>2. informes diferentes del balance general</t>
  </si>
  <si>
    <t>4. Inscripción o mantenimiento de Entidades</t>
  </si>
  <si>
    <t>3. Atención a los requerimientos de información</t>
  </si>
  <si>
    <t>5. Mantenimiento, actualización y control del sistema integrado de gestión institucional</t>
  </si>
  <si>
    <t>6.Publicar el Directorio de entidades públicas trimestral.</t>
  </si>
  <si>
    <t>7. Plan de Convergencia</t>
  </si>
  <si>
    <t>8. SDMX-DANE</t>
  </si>
  <si>
    <t>9. SEN-DANE</t>
  </si>
  <si>
    <t>Consolidar y elaborar el Balance General de la Nación.</t>
  </si>
  <si>
    <t>CONTADURIA GENERAL DE LA NACION (CGN)
PLAN ESTRATEGICO INSTITUCIONAL (PEI) CGN 2013 - 2018 
PLAN DE ACCION 2016</t>
  </si>
  <si>
    <t>SISTEMA DE GESTION AMBIENTAL</t>
  </si>
  <si>
    <t>1. Seguimiento al PIGA-CGN y a los programas del SGA año 2016</t>
  </si>
  <si>
    <t>Sensibilización Ambiental, Consumo de Agua, Consumo de Energía, Consumo de Papel, Material Reciclado en Kgs.</t>
  </si>
  <si>
    <t>1. Focalizar esfuerzos en el cumplimiento de la Estrategia Institucional</t>
  </si>
  <si>
    <t>2. Transparencia, participación y servicio al ciudadanio.</t>
  </si>
  <si>
    <t>4. Eficiencia Administrativa</t>
  </si>
  <si>
    <t>3. Fortalecer la gestión  ética para el buen servicio público como parte fundamental del SIGI</t>
  </si>
  <si>
    <t>5. Gestión presupuestal CGN - 2015- 2016</t>
  </si>
  <si>
    <t>6. Formulación y acompañamiento a Proyectos de Inversión</t>
  </si>
  <si>
    <t>7. Participar en las actividades definidas en el SG-SST.</t>
  </si>
  <si>
    <t xml:space="preserve">8. Administraciòn del riesgo </t>
  </si>
  <si>
    <t>Ejectuar la consolidación bajo estandares internacionales</t>
  </si>
  <si>
    <t>Planear, diseñar, parametrizar, analizar y elaborar los informes de BDME Boletín Deudores Morosos del  Estado</t>
  </si>
  <si>
    <t>Elaboración del Cuestionario Anual de Estadísticas de las Finanzas Públicas</t>
  </si>
  <si>
    <t>Elaborar, ajustar y publicar las Series Históricas 2007 - 2015</t>
  </si>
  <si>
    <t>2. Bienestar social y estímulos/Seguridad y Salud en el Trabajo</t>
  </si>
  <si>
    <t>Reporte de informes y tramite de operaciones</t>
  </si>
  <si>
    <t xml:space="preserve">Transparencia en el proceso de selección y vinculación de personal </t>
  </si>
  <si>
    <t xml:space="preserve">seguimiento a los planes de mejoramiento </t>
  </si>
  <si>
    <t>1. Respuesta a derechos de petición y consultas de competencia del GIT</t>
  </si>
  <si>
    <t>2. Elaboración y/o Revisión jurídica</t>
  </si>
  <si>
    <t xml:space="preserve">3. Representar judicial y extrajudicialmente a la CGN en procesos jurídicos </t>
  </si>
  <si>
    <t>4. Actualizaciòn manual de contratación y supervisión de la Entidad</t>
  </si>
  <si>
    <t>Estudios y Conceptos Jurídicos</t>
  </si>
  <si>
    <t>Información y Comunicación externa</t>
  </si>
  <si>
    <t>Información y Comunicación Interna</t>
  </si>
  <si>
    <t>Percepción información y comunicación Externa</t>
  </si>
  <si>
    <t>Cubrimiento programa de Salud Ocupacional</t>
  </si>
  <si>
    <t>PNCI / CAPACITACIÓN, DIVULGACIÓN Y ASITENCIA TÉCNICA EN CONTABILIDAD PUBLICA EN EL PAÍS</t>
  </si>
  <si>
    <t>Objetivo No. 3,4</t>
  </si>
  <si>
    <t>Cualificación servidores públicos responsables de la información financiera y ciudadanía (Externo)</t>
  </si>
  <si>
    <t>Cobertura de actividades de mejoramiento de la información Contable Pública</t>
  </si>
  <si>
    <t>4. Proceso de Certificacion de la categorizacion de los departamentos, distritos y municipios y proceso de Refrendacion de los ingresos de libre destinacion.</t>
  </si>
  <si>
    <t>2. Operativizar el Sistema SIIF Nación (140 entidades) y el Sistema General de Regalias (apoyo permanente a 40 entidades )</t>
  </si>
  <si>
    <t>Cobertura en transmisión de la Información</t>
  </si>
  <si>
    <t xml:space="preserve">3. Elaboración del plan de capacitación del Marco Normativo Contable para Empresas de Gobierno </t>
  </si>
  <si>
    <t xml:space="preserve">4. Conocimiento del Nuevo marco normativo Contable para Empresas de Gobierno  y preparacion del material para capacitacion. </t>
  </si>
  <si>
    <t xml:space="preserve">5. Ejecución del plan de capacitación del Marco Normativo Contable para Empresas de Gobierno </t>
  </si>
  <si>
    <t>7. Gestión Documental</t>
  </si>
  <si>
    <t>Estudios elaborados para la convergencia de la RCP</t>
  </si>
  <si>
    <t xml:space="preserve">1. Soportar, administrar y mantener la plataforma tecnologica de la Contaduria general de Nación 
 </t>
  </si>
  <si>
    <t xml:space="preserve">Disponibilidad de LAN, de Sistemas de Información,
de Plataforma de Gestion, 
 de Plataforma Misional,
de Internet.
Satisfaccion a Usuarios </t>
  </si>
  <si>
    <t xml:space="preserve">2. Elaborar y enviar informes a entes externos </t>
  </si>
  <si>
    <t xml:space="preserve">3. Elaborar y presentar informes internos </t>
  </si>
  <si>
    <t>1. Apoyo en la etapa de ejecución a la auditoría que realiza la comisión auditora de la CGR</t>
  </si>
  <si>
    <t>4. Dar cumplimiento a los planes de mejoramiento que se suscriban en la entidad (internos)</t>
  </si>
  <si>
    <t>5. Realizar Auditorias Internas de Gestión inmersas en el Programa general de auditorías</t>
  </si>
  <si>
    <t>6. Actualización  y mantenimiento del Sistema Integrado de Gestión  Institucional</t>
  </si>
  <si>
    <t xml:space="preserve">7. Atención a requerimientos y solicitudes internas y externas </t>
  </si>
  <si>
    <t>Seguimiento a Planes de Mejoramiento Aprobados</t>
  </si>
  <si>
    <t>Nivel de Cumplimiento de las Auditorías Internas Programadas</t>
  </si>
  <si>
    <t>1. Implementar las mejoras en el sistema de información y consolidación Contable</t>
  </si>
  <si>
    <t>2. Realizar pruebas de aceptacion del sistema de informacion</t>
  </si>
  <si>
    <t>3. Gestionar Incidentes relacionados con el Servicio TICs</t>
  </si>
  <si>
    <t>4. Realizar  Servicios con base en necesidades definidas</t>
  </si>
  <si>
    <t>5. Implementar un esquema de Arquitectura Orientada a servicios (SOA).</t>
  </si>
  <si>
    <t>6. Implementar soluciones de comunicaciones Unificadas</t>
  </si>
  <si>
    <t>7. Realizar Estudios técnicos de Aplicación de Normas Internacionales en el Sistema</t>
  </si>
  <si>
    <t>8. Diseñar  y acompañar  el proceso de implementación de las normas internacionales en el sistema</t>
  </si>
  <si>
    <t xml:space="preserve">9.Realizar el diagnóstico de seguridad a los  Sistemas de Informaciòn de la entidad </t>
  </si>
  <si>
    <t>10. Definir la estrategía de adopción del modelo de seguridad informática</t>
  </si>
  <si>
    <t>11. Implementar  Servicios de contingencia mediante centro alterno y hosting</t>
  </si>
  <si>
    <t>Prestación de Servicios Informáticos Contratados.
Disponibilidad de los sistemas de información</t>
  </si>
  <si>
    <t>Prestación de Servicios Informáticos Contratados.
Satisfacción de usuarios.
Disponibilidad de los sistemas de información</t>
  </si>
  <si>
    <r>
      <t xml:space="preserve">8. Participar en las actividades definidas en el </t>
    </r>
    <r>
      <rPr>
        <sz val="11"/>
        <rFont val="Calibri"/>
        <family val="2"/>
        <scheme val="minor"/>
      </rPr>
      <t>Sistema de Gestión Ambiental N</t>
    </r>
    <r>
      <rPr>
        <sz val="11"/>
        <color theme="1"/>
        <rFont val="Calibri"/>
        <family val="2"/>
        <scheme val="minor"/>
      </rPr>
      <t>orma ISO 14001-2004 y Sistema de Gestión en seguridad y salud ocupacional NTC OHSAS 18001-2007</t>
    </r>
  </si>
  <si>
    <t>FORTALECIMIENTO DE LOS SISTEMAS DE INFORMACION Y CONSOLIDACIÒN CONTABLE NACIONAL</t>
  </si>
  <si>
    <t>MEJORAMIENTO DE LA CALIDAD DE LA INFORMACIÒN CONTABLE PÙBLICA</t>
  </si>
  <si>
    <t>PARTICIPAR EN LA COMISION DE ESTADISTICA DE FINANZAS PUBLICAS  Y EN LA COMITÉ INTERINSTITUCIONAL CEFP</t>
  </si>
  <si>
    <t>TOTAL PLAN DE ACCION 2016</t>
  </si>
  <si>
    <t xml:space="preserve">TOTAL PLAN DE ACCION ESTRATEGICO </t>
  </si>
  <si>
    <t xml:space="preserve">TOTAL PLAN DE ACCION OPERATIVO </t>
  </si>
  <si>
    <t>4. Implementación nuevo marco normativo</t>
  </si>
  <si>
    <t>2. Seguimiento a la matriz de Requisitos Legales Ambientales de la CGN</t>
  </si>
  <si>
    <t>3. Análisis de la transición de la Norma NTC-ISO 14001:2004 a la Norma NTC-ISO 14001:2015</t>
  </si>
  <si>
    <t>4. Diseño y elaboración de los planes y programas del SGA vigencia 2017</t>
  </si>
  <si>
    <t>Producción de informes</t>
  </si>
  <si>
    <t xml:space="preserve"> Indice de transparencia.
Publicaciones que cumplen con la política de Comunicación Pública</t>
  </si>
  <si>
    <t>Seguimiento Polìtica GEL (Indicador manejado por FURAG)</t>
  </si>
  <si>
    <t>29 Mayo de 2016</t>
  </si>
  <si>
    <t>Fecha de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</si>
</sst>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1" xfId="2" applyNumberFormat="1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0" fillId="0" borderId="0" xfId="0" applyFont="1"/>
    <xf numFmtId="165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vertical="center" wrapText="1"/>
    </xf>
    <xf numFmtId="10" fontId="2" fillId="2" borderId="1" xfId="2" applyNumberFormat="1" applyFont="1" applyFill="1" applyBorder="1" applyAlignment="1">
      <alignment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10" fontId="2" fillId="4" borderId="0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165" fontId="2" fillId="4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10" fontId="0" fillId="0" borderId="1" xfId="2" applyNumberFormat="1" applyFont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0" fillId="0" borderId="1" xfId="2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6" fontId="0" fillId="0" borderId="1" xfId="2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vertical="center"/>
    </xf>
    <xf numFmtId="3" fontId="3" fillId="0" borderId="7" xfId="3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/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0" fontId="0" fillId="0" borderId="2" xfId="2" applyNumberFormat="1" applyFont="1" applyFill="1" applyBorder="1" applyAlignment="1">
      <alignment horizontal="right" vertical="center" wrapText="1"/>
    </xf>
    <xf numFmtId="10" fontId="0" fillId="0" borderId="4" xfId="2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3000374</xdr:colOff>
      <xdr:row>0</xdr:row>
      <xdr:rowOff>19050</xdr:rowOff>
    </xdr:from>
    <xdr:to>
      <xdr:col>9</xdr:col>
      <xdr:colOff>990599</xdr:colOff>
      <xdr:row>0</xdr:row>
      <xdr:rowOff>638175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2874" y="904875"/>
          <a:ext cx="30765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4"/>
  <sheetViews>
    <sheetView showGridLines="0" tabSelected="1" workbookViewId="0">
      <selection activeCell="D169" sqref="D169"/>
    </sheetView>
  </sheetViews>
  <sheetFormatPr baseColWidth="10" defaultRowHeight="15" x14ac:dyDescent="0.25"/>
  <cols>
    <col min="1" max="1" width="5.7109375" style="11" customWidth="1"/>
    <col min="2" max="2" width="9.28515625" style="11" customWidth="1"/>
    <col min="3" max="3" width="8.140625" style="11" customWidth="1"/>
    <col min="4" max="4" width="16.140625" style="11" customWidth="1"/>
    <col min="5" max="5" width="17.140625" style="11" customWidth="1"/>
    <col min="6" max="6" width="12" style="11" customWidth="1"/>
    <col min="7" max="7" width="46.28515625" style="11" customWidth="1"/>
    <col min="8" max="8" width="20" style="12" customWidth="1"/>
    <col min="9" max="9" width="10" style="11" bestFit="1" customWidth="1"/>
    <col min="10" max="10" width="18.140625" style="11" customWidth="1"/>
    <col min="11" max="16384" width="11.42578125" style="11"/>
  </cols>
  <sheetData>
    <row r="1" spans="1:10" ht="64.5" customHeight="1" x14ac:dyDescent="0.25">
      <c r="A1"/>
      <c r="B1" s="113" t="s">
        <v>139</v>
      </c>
      <c r="C1" s="110"/>
      <c r="D1" s="110"/>
      <c r="E1" s="110"/>
      <c r="F1" s="110"/>
      <c r="G1" s="110"/>
      <c r="H1" s="110"/>
      <c r="I1" s="110"/>
      <c r="J1" s="110"/>
    </row>
    <row r="2" spans="1:10" ht="60" x14ac:dyDescent="0.25">
      <c r="B2" s="1" t="s">
        <v>68</v>
      </c>
      <c r="C2" s="1" t="s">
        <v>12</v>
      </c>
      <c r="D2" s="1" t="s">
        <v>11</v>
      </c>
      <c r="E2" s="1" t="s">
        <v>27</v>
      </c>
      <c r="F2" s="1" t="s">
        <v>10</v>
      </c>
      <c r="G2" s="1" t="s">
        <v>9</v>
      </c>
      <c r="H2" s="1" t="s">
        <v>7</v>
      </c>
      <c r="I2" s="1" t="s">
        <v>8</v>
      </c>
      <c r="J2" s="15" t="s">
        <v>6</v>
      </c>
    </row>
    <row r="3" spans="1:10" ht="45" x14ac:dyDescent="0.25">
      <c r="B3" s="81">
        <v>1</v>
      </c>
      <c r="C3" s="81" t="s">
        <v>5</v>
      </c>
      <c r="D3" s="81" t="s">
        <v>4</v>
      </c>
      <c r="E3" s="82" t="s">
        <v>3</v>
      </c>
      <c r="F3" s="81" t="s">
        <v>2</v>
      </c>
      <c r="G3" s="13" t="s">
        <v>17</v>
      </c>
      <c r="H3" s="40" t="s">
        <v>179</v>
      </c>
      <c r="I3" s="5">
        <v>3.78E-2</v>
      </c>
      <c r="J3" s="6">
        <v>732952000</v>
      </c>
    </row>
    <row r="4" spans="1:10" ht="60" x14ac:dyDescent="0.25">
      <c r="B4" s="81"/>
      <c r="C4" s="81"/>
      <c r="D4" s="81"/>
      <c r="E4" s="82"/>
      <c r="F4" s="81"/>
      <c r="G4" s="13" t="s">
        <v>22</v>
      </c>
      <c r="H4" s="40" t="s">
        <v>1</v>
      </c>
      <c r="I4" s="5">
        <v>1.46E-2</v>
      </c>
      <c r="J4" s="33">
        <v>372078000</v>
      </c>
    </row>
    <row r="5" spans="1:10" ht="75" x14ac:dyDescent="0.25">
      <c r="B5" s="81"/>
      <c r="C5" s="81"/>
      <c r="D5" s="81"/>
      <c r="E5" s="82"/>
      <c r="F5" s="81"/>
      <c r="G5" s="13" t="s">
        <v>23</v>
      </c>
      <c r="H5" s="40" t="s">
        <v>0</v>
      </c>
      <c r="I5" s="5">
        <v>1.46E-2</v>
      </c>
      <c r="J5" s="33">
        <v>392000000</v>
      </c>
    </row>
    <row r="6" spans="1:10" ht="60" x14ac:dyDescent="0.25">
      <c r="B6" s="81"/>
      <c r="C6" s="81"/>
      <c r="D6" s="81"/>
      <c r="E6" s="82"/>
      <c r="F6" s="81"/>
      <c r="G6" s="13" t="s">
        <v>24</v>
      </c>
      <c r="H6" s="40"/>
      <c r="I6" s="32" t="s">
        <v>90</v>
      </c>
      <c r="J6" s="33">
        <v>60000000</v>
      </c>
    </row>
    <row r="7" spans="1:10" x14ac:dyDescent="0.25">
      <c r="G7" s="80" t="s">
        <v>20</v>
      </c>
      <c r="H7" s="80"/>
      <c r="I7" s="31">
        <f>SUM(I3:I6)</f>
        <v>6.7000000000000004E-2</v>
      </c>
      <c r="J7" s="8">
        <f>SUM(J3:J6)</f>
        <v>1557030000</v>
      </c>
    </row>
    <row r="9" spans="1:10" ht="60.75" customHeight="1" x14ac:dyDescent="0.25">
      <c r="B9" s="77">
        <v>2</v>
      </c>
      <c r="C9" s="77" t="s">
        <v>5</v>
      </c>
      <c r="D9" s="77" t="s">
        <v>4</v>
      </c>
      <c r="E9" s="88" t="s">
        <v>13</v>
      </c>
      <c r="F9" s="77" t="s">
        <v>18</v>
      </c>
      <c r="G9" s="17" t="s">
        <v>14</v>
      </c>
      <c r="H9" s="42" t="s">
        <v>91</v>
      </c>
      <c r="I9" s="5">
        <v>5.8299999999999998E-2</v>
      </c>
      <c r="J9" s="77" t="s">
        <v>19</v>
      </c>
    </row>
    <row r="10" spans="1:10" ht="45" customHeight="1" x14ac:dyDescent="0.25">
      <c r="B10" s="78"/>
      <c r="C10" s="78"/>
      <c r="D10" s="78"/>
      <c r="E10" s="89"/>
      <c r="F10" s="78"/>
      <c r="G10" s="17" t="s">
        <v>15</v>
      </c>
      <c r="H10" s="86" t="s">
        <v>96</v>
      </c>
      <c r="I10" s="5">
        <v>7.0000000000000001E-3</v>
      </c>
      <c r="J10" s="78"/>
    </row>
    <row r="11" spans="1:10" ht="45" x14ac:dyDescent="0.25">
      <c r="B11" s="79"/>
      <c r="C11" s="79"/>
      <c r="D11" s="79"/>
      <c r="E11" s="85"/>
      <c r="F11" s="79"/>
      <c r="G11" s="17" t="s">
        <v>16</v>
      </c>
      <c r="H11" s="87"/>
      <c r="I11" s="5">
        <v>4.7000000000000002E-3</v>
      </c>
      <c r="J11" s="79"/>
    </row>
    <row r="12" spans="1:10" x14ac:dyDescent="0.25">
      <c r="G12" s="80" t="s">
        <v>20</v>
      </c>
      <c r="H12" s="80"/>
      <c r="I12" s="31">
        <f>SUM(I9:I11)</f>
        <v>6.9999999999999993E-2</v>
      </c>
    </row>
    <row r="14" spans="1:10" ht="98.25" customHeight="1" x14ac:dyDescent="0.25">
      <c r="B14" s="14">
        <v>3</v>
      </c>
      <c r="C14" s="13" t="s">
        <v>5</v>
      </c>
      <c r="D14" s="13" t="s">
        <v>74</v>
      </c>
      <c r="E14" s="51" t="s">
        <v>75</v>
      </c>
      <c r="F14" s="2" t="s">
        <v>76</v>
      </c>
      <c r="G14" s="51" t="s">
        <v>138</v>
      </c>
      <c r="H14" s="34" t="s">
        <v>110</v>
      </c>
      <c r="I14" s="5">
        <v>7.0000000000000007E-2</v>
      </c>
      <c r="J14" s="20" t="s">
        <v>19</v>
      </c>
    </row>
    <row r="15" spans="1:10" x14ac:dyDescent="0.25">
      <c r="E15" s="52"/>
      <c r="G15" s="80" t="s">
        <v>20</v>
      </c>
      <c r="H15" s="80"/>
      <c r="I15" s="31">
        <f>SUM(I14)</f>
        <v>7.0000000000000007E-2</v>
      </c>
      <c r="J15" s="4"/>
    </row>
    <row r="16" spans="1:10" x14ac:dyDescent="0.25">
      <c r="E16" s="52"/>
    </row>
    <row r="17" spans="2:12" ht="66" customHeight="1" x14ac:dyDescent="0.25">
      <c r="B17" s="43">
        <v>4</v>
      </c>
      <c r="C17" s="13" t="s">
        <v>5</v>
      </c>
      <c r="D17" s="13" t="s">
        <v>74</v>
      </c>
      <c r="E17" s="53" t="s">
        <v>126</v>
      </c>
      <c r="F17" s="44" t="s">
        <v>76</v>
      </c>
      <c r="G17" s="51" t="s">
        <v>151</v>
      </c>
      <c r="H17" s="34"/>
      <c r="I17" s="5">
        <v>1.866E-2</v>
      </c>
      <c r="J17" s="20" t="s">
        <v>19</v>
      </c>
    </row>
    <row r="18" spans="2:12" x14ac:dyDescent="0.25">
      <c r="E18" s="52"/>
      <c r="G18" s="80" t="s">
        <v>20</v>
      </c>
      <c r="H18" s="80"/>
      <c r="I18" s="7">
        <f>SUM(I17)</f>
        <v>1.866E-2</v>
      </c>
      <c r="J18" s="4"/>
    </row>
    <row r="19" spans="2:12" x14ac:dyDescent="0.25">
      <c r="E19" s="52"/>
    </row>
    <row r="20" spans="2:12" ht="90" customHeight="1" x14ac:dyDescent="0.25">
      <c r="B20" s="14">
        <v>5</v>
      </c>
      <c r="C20" s="13" t="s">
        <v>5</v>
      </c>
      <c r="D20" s="13" t="s">
        <v>74</v>
      </c>
      <c r="E20" s="51" t="s">
        <v>124</v>
      </c>
      <c r="F20" s="2" t="s">
        <v>76</v>
      </c>
      <c r="G20" s="51" t="s">
        <v>125</v>
      </c>
      <c r="H20" s="34" t="s">
        <v>110</v>
      </c>
      <c r="I20" s="5">
        <v>1.17E-2</v>
      </c>
      <c r="J20" s="20" t="s">
        <v>19</v>
      </c>
    </row>
    <row r="21" spans="2:12" x14ac:dyDescent="0.25">
      <c r="E21" s="52"/>
      <c r="G21" s="80" t="s">
        <v>20</v>
      </c>
      <c r="H21" s="80"/>
      <c r="I21" s="7">
        <f>SUM(I20)</f>
        <v>1.17E-2</v>
      </c>
      <c r="J21" s="4"/>
    </row>
    <row r="22" spans="2:12" x14ac:dyDescent="0.25">
      <c r="E22" s="52"/>
      <c r="G22" s="25"/>
      <c r="H22" s="25"/>
      <c r="I22" s="26"/>
      <c r="J22" s="4"/>
      <c r="L22" s="45"/>
    </row>
    <row r="23" spans="2:12" x14ac:dyDescent="0.25">
      <c r="E23" s="52"/>
    </row>
    <row r="24" spans="2:12" ht="75" x14ac:dyDescent="0.25">
      <c r="B24" s="14">
        <v>6</v>
      </c>
      <c r="C24" s="13" t="s">
        <v>5</v>
      </c>
      <c r="D24" s="13" t="s">
        <v>74</v>
      </c>
      <c r="E24" s="51" t="s">
        <v>77</v>
      </c>
      <c r="F24" s="2" t="s">
        <v>76</v>
      </c>
      <c r="G24" s="51" t="s">
        <v>153</v>
      </c>
      <c r="H24" s="34" t="s">
        <v>110</v>
      </c>
      <c r="I24" s="5">
        <v>2.3300000000000001E-2</v>
      </c>
      <c r="J24" s="20" t="s">
        <v>19</v>
      </c>
    </row>
    <row r="25" spans="2:12" x14ac:dyDescent="0.25">
      <c r="E25" s="52"/>
      <c r="G25" s="80" t="s">
        <v>20</v>
      </c>
      <c r="H25" s="80"/>
      <c r="I25" s="7">
        <f>SUM(I24)</f>
        <v>2.3300000000000001E-2</v>
      </c>
      <c r="J25" s="4" t="s">
        <v>26</v>
      </c>
    </row>
    <row r="26" spans="2:12" x14ac:dyDescent="0.25">
      <c r="E26" s="52"/>
    </row>
    <row r="27" spans="2:12" ht="75" x14ac:dyDescent="0.25">
      <c r="B27" s="14">
        <v>7</v>
      </c>
      <c r="C27" s="13" t="s">
        <v>5</v>
      </c>
      <c r="D27" s="13" t="s">
        <v>74</v>
      </c>
      <c r="E27" s="51" t="s">
        <v>78</v>
      </c>
      <c r="F27" s="2" t="s">
        <v>79</v>
      </c>
      <c r="G27" s="51" t="s">
        <v>127</v>
      </c>
      <c r="H27" s="34" t="s">
        <v>110</v>
      </c>
      <c r="I27" s="5">
        <v>1.166E-2</v>
      </c>
      <c r="J27" s="20" t="s">
        <v>19</v>
      </c>
    </row>
    <row r="28" spans="2:12" x14ac:dyDescent="0.25">
      <c r="E28" s="52"/>
      <c r="G28" s="80" t="s">
        <v>20</v>
      </c>
      <c r="H28" s="80"/>
      <c r="I28" s="7">
        <f>SUM(I27)</f>
        <v>1.166E-2</v>
      </c>
      <c r="J28" s="4" t="s">
        <v>26</v>
      </c>
    </row>
    <row r="29" spans="2:12" x14ac:dyDescent="0.25">
      <c r="E29" s="52"/>
    </row>
    <row r="30" spans="2:12" ht="75" x14ac:dyDescent="0.25">
      <c r="B30" s="14">
        <v>8</v>
      </c>
      <c r="C30" s="13" t="s">
        <v>5</v>
      </c>
      <c r="D30" s="13" t="s">
        <v>74</v>
      </c>
      <c r="E30" s="51" t="s">
        <v>128</v>
      </c>
      <c r="F30" s="2" t="s">
        <v>76</v>
      </c>
      <c r="G30" s="51" t="s">
        <v>154</v>
      </c>
      <c r="H30" s="34" t="s">
        <v>110</v>
      </c>
      <c r="I30" s="5">
        <v>1.166E-2</v>
      </c>
      <c r="J30" s="20" t="s">
        <v>19</v>
      </c>
    </row>
    <row r="31" spans="2:12" x14ac:dyDescent="0.25">
      <c r="E31" s="52"/>
      <c r="G31" s="80" t="s">
        <v>20</v>
      </c>
      <c r="H31" s="80"/>
      <c r="I31" s="7">
        <f>SUM(I30)</f>
        <v>1.166E-2</v>
      </c>
      <c r="J31" s="4" t="s">
        <v>26</v>
      </c>
    </row>
    <row r="32" spans="2:12" x14ac:dyDescent="0.25">
      <c r="E32" s="52"/>
    </row>
    <row r="33" spans="2:10" ht="75" x14ac:dyDescent="0.25">
      <c r="B33" s="14">
        <v>9</v>
      </c>
      <c r="C33" s="13" t="s">
        <v>5</v>
      </c>
      <c r="D33" s="13" t="s">
        <v>74</v>
      </c>
      <c r="E33" s="51" t="s">
        <v>80</v>
      </c>
      <c r="F33" s="2" t="s">
        <v>76</v>
      </c>
      <c r="G33" s="51" t="s">
        <v>152</v>
      </c>
      <c r="H33" s="34" t="s">
        <v>81</v>
      </c>
      <c r="I33" s="5">
        <v>1.4E-2</v>
      </c>
      <c r="J33" s="20" t="s">
        <v>19</v>
      </c>
    </row>
    <row r="34" spans="2:10" x14ac:dyDescent="0.25">
      <c r="E34" s="52"/>
      <c r="G34" s="80" t="s">
        <v>20</v>
      </c>
      <c r="H34" s="80"/>
      <c r="I34" s="7">
        <f>SUM(I33)</f>
        <v>1.4E-2</v>
      </c>
      <c r="J34" s="4" t="s">
        <v>26</v>
      </c>
    </row>
    <row r="35" spans="2:10" ht="137.25" customHeight="1" x14ac:dyDescent="0.25">
      <c r="B35" s="38">
        <v>10</v>
      </c>
      <c r="C35" s="13" t="s">
        <v>5</v>
      </c>
      <c r="D35" s="13" t="s">
        <v>74</v>
      </c>
      <c r="E35" s="51" t="s">
        <v>207</v>
      </c>
      <c r="F35" s="2" t="s">
        <v>76</v>
      </c>
      <c r="G35" s="51" t="s">
        <v>129</v>
      </c>
      <c r="H35" s="34" t="s">
        <v>111</v>
      </c>
      <c r="I35" s="5">
        <v>1.17E-2</v>
      </c>
      <c r="J35" s="20" t="s">
        <v>19</v>
      </c>
    </row>
    <row r="36" spans="2:10" s="24" customFormat="1" x14ac:dyDescent="0.25">
      <c r="E36" s="52"/>
      <c r="G36" s="80" t="s">
        <v>20</v>
      </c>
      <c r="H36" s="80"/>
      <c r="I36" s="7">
        <f>SUM(I35)</f>
        <v>1.17E-2</v>
      </c>
      <c r="J36" s="27"/>
    </row>
    <row r="37" spans="2:10" s="24" customFormat="1" x14ac:dyDescent="0.25">
      <c r="E37" s="52"/>
      <c r="G37" s="25"/>
      <c r="H37" s="25"/>
      <c r="I37" s="26"/>
      <c r="J37" s="27"/>
    </row>
    <row r="38" spans="2:10" s="24" customFormat="1" ht="27.75" customHeight="1" x14ac:dyDescent="0.2">
      <c r="B38" s="77">
        <v>11</v>
      </c>
      <c r="C38" s="77" t="s">
        <v>5</v>
      </c>
      <c r="D38" s="112" t="s">
        <v>56</v>
      </c>
      <c r="E38" s="84" t="s">
        <v>206</v>
      </c>
      <c r="F38" s="112" t="s">
        <v>85</v>
      </c>
      <c r="G38" s="57" t="s">
        <v>86</v>
      </c>
      <c r="H38" s="112" t="s">
        <v>171</v>
      </c>
      <c r="I38" s="5">
        <v>8.1661999999999985E-2</v>
      </c>
      <c r="J38" s="77" t="s">
        <v>19</v>
      </c>
    </row>
    <row r="39" spans="2:10" s="24" customFormat="1" ht="27.75" customHeight="1" x14ac:dyDescent="0.25">
      <c r="B39" s="78"/>
      <c r="C39" s="78"/>
      <c r="D39" s="78"/>
      <c r="E39" s="89"/>
      <c r="F39" s="78"/>
      <c r="G39" s="58" t="s">
        <v>87</v>
      </c>
      <c r="H39" s="78"/>
      <c r="I39" s="5">
        <v>3.4999999999999996E-2</v>
      </c>
      <c r="J39" s="78"/>
    </row>
    <row r="40" spans="2:10" s="24" customFormat="1" ht="27.75" customHeight="1" x14ac:dyDescent="0.25">
      <c r="B40" s="79"/>
      <c r="C40" s="79"/>
      <c r="D40" s="79"/>
      <c r="E40" s="85"/>
      <c r="F40" s="79"/>
      <c r="G40" s="58" t="s">
        <v>88</v>
      </c>
      <c r="H40" s="79"/>
      <c r="I40" s="5">
        <v>2.3338000000000001E-2</v>
      </c>
      <c r="J40" s="79"/>
    </row>
    <row r="41" spans="2:10" s="24" customFormat="1" x14ac:dyDescent="0.25">
      <c r="B41" s="11"/>
      <c r="C41" s="11"/>
      <c r="D41" s="11"/>
      <c r="E41" s="52"/>
      <c r="F41" s="11"/>
      <c r="G41" s="80" t="s">
        <v>20</v>
      </c>
      <c r="H41" s="80"/>
      <c r="I41" s="7">
        <f>SUM(I38:I40)</f>
        <v>0.13999999999999999</v>
      </c>
      <c r="J41" s="11"/>
    </row>
    <row r="42" spans="2:10" x14ac:dyDescent="0.25">
      <c r="E42" s="52"/>
    </row>
    <row r="43" spans="2:10" ht="30" customHeight="1" x14ac:dyDescent="0.25">
      <c r="B43" s="100">
        <v>12</v>
      </c>
      <c r="C43" s="81" t="s">
        <v>5</v>
      </c>
      <c r="D43" s="97" t="s">
        <v>69</v>
      </c>
      <c r="E43" s="99" t="s">
        <v>70</v>
      </c>
      <c r="F43" s="100" t="s">
        <v>71</v>
      </c>
      <c r="G43" s="59" t="s">
        <v>102</v>
      </c>
      <c r="H43" s="95" t="s">
        <v>72</v>
      </c>
      <c r="I43" s="5">
        <v>3.3E-3</v>
      </c>
      <c r="J43" s="6">
        <v>4300000</v>
      </c>
    </row>
    <row r="44" spans="2:10" x14ac:dyDescent="0.25">
      <c r="B44" s="100"/>
      <c r="C44" s="81"/>
      <c r="D44" s="97"/>
      <c r="E44" s="99"/>
      <c r="F44" s="100"/>
      <c r="G44" s="59" t="s">
        <v>103</v>
      </c>
      <c r="H44" s="96"/>
      <c r="I44" s="5">
        <v>1.0800000000000001E-2</v>
      </c>
      <c r="J44" s="6">
        <v>230000000</v>
      </c>
    </row>
    <row r="45" spans="2:10" x14ac:dyDescent="0.25">
      <c r="B45" s="81"/>
      <c r="C45" s="81"/>
      <c r="D45" s="98"/>
      <c r="E45" s="82"/>
      <c r="F45" s="81"/>
      <c r="G45" s="59" t="s">
        <v>104</v>
      </c>
      <c r="H45" s="16"/>
      <c r="I45" s="5">
        <v>1.5E-3</v>
      </c>
      <c r="J45" s="6">
        <v>20000000</v>
      </c>
    </row>
    <row r="46" spans="2:10" x14ac:dyDescent="0.25">
      <c r="B46" s="81"/>
      <c r="C46" s="81"/>
      <c r="D46" s="98"/>
      <c r="E46" s="82"/>
      <c r="F46" s="81"/>
      <c r="G46" s="59" t="s">
        <v>105</v>
      </c>
      <c r="H46" s="16"/>
      <c r="I46" s="5">
        <v>1.9E-3</v>
      </c>
      <c r="J46" s="6">
        <v>25000000</v>
      </c>
    </row>
    <row r="47" spans="2:10" ht="27.75" customHeight="1" x14ac:dyDescent="0.25">
      <c r="B47" s="81"/>
      <c r="C47" s="81"/>
      <c r="D47" s="98"/>
      <c r="E47" s="82"/>
      <c r="F47" s="81"/>
      <c r="G47" s="59" t="s">
        <v>106</v>
      </c>
      <c r="H47" s="95" t="s">
        <v>108</v>
      </c>
      <c r="I47" s="5">
        <v>3.0000000000000001E-3</v>
      </c>
      <c r="J47" s="6">
        <v>17000000</v>
      </c>
    </row>
    <row r="48" spans="2:10" x14ac:dyDescent="0.25">
      <c r="B48" s="81"/>
      <c r="C48" s="81"/>
      <c r="D48" s="98"/>
      <c r="E48" s="82"/>
      <c r="F48" s="81"/>
      <c r="G48" s="59" t="s">
        <v>107</v>
      </c>
      <c r="H48" s="96"/>
      <c r="I48" s="5">
        <v>9.4999999999999998E-3</v>
      </c>
      <c r="J48" s="6">
        <v>18000000</v>
      </c>
    </row>
    <row r="49" spans="2:10" x14ac:dyDescent="0.25">
      <c r="E49" s="52"/>
      <c r="G49" s="80" t="s">
        <v>20</v>
      </c>
      <c r="H49" s="80"/>
      <c r="I49" s="7">
        <f>SUM(I43:I48)</f>
        <v>0.03</v>
      </c>
      <c r="J49" s="8">
        <f>SUM(J43:J48)</f>
        <v>314300000</v>
      </c>
    </row>
    <row r="50" spans="2:10" x14ac:dyDescent="0.25">
      <c r="E50" s="52"/>
    </row>
    <row r="51" spans="2:10" ht="90" x14ac:dyDescent="0.25">
      <c r="B51" s="100">
        <v>13</v>
      </c>
      <c r="C51" s="81" t="s">
        <v>5</v>
      </c>
      <c r="D51" s="97" t="s">
        <v>69</v>
      </c>
      <c r="E51" s="99" t="s">
        <v>140</v>
      </c>
      <c r="F51" s="100" t="s">
        <v>73</v>
      </c>
      <c r="G51" s="59" t="s">
        <v>141</v>
      </c>
      <c r="H51" s="17" t="s">
        <v>142</v>
      </c>
      <c r="I51" s="5">
        <v>1E-3</v>
      </c>
      <c r="J51" s="72" t="s">
        <v>19</v>
      </c>
    </row>
    <row r="52" spans="2:10" ht="30" x14ac:dyDescent="0.25">
      <c r="B52" s="81"/>
      <c r="C52" s="81"/>
      <c r="D52" s="98"/>
      <c r="E52" s="82"/>
      <c r="F52" s="81"/>
      <c r="G52" s="59" t="s">
        <v>212</v>
      </c>
      <c r="H52" s="16"/>
      <c r="I52" s="5">
        <v>1E-3</v>
      </c>
      <c r="J52" s="73"/>
    </row>
    <row r="53" spans="2:10" ht="30" x14ac:dyDescent="0.25">
      <c r="B53" s="81"/>
      <c r="C53" s="81"/>
      <c r="D53" s="98"/>
      <c r="E53" s="82"/>
      <c r="F53" s="81"/>
      <c r="G53" s="59" t="s">
        <v>213</v>
      </c>
      <c r="H53" s="16"/>
      <c r="I53" s="5">
        <v>8.9999999999999998E-4</v>
      </c>
      <c r="J53" s="73"/>
    </row>
    <row r="54" spans="2:10" ht="30" x14ac:dyDescent="0.25">
      <c r="B54" s="81"/>
      <c r="C54" s="81"/>
      <c r="D54" s="98"/>
      <c r="E54" s="82"/>
      <c r="F54" s="81"/>
      <c r="G54" s="59" t="s">
        <v>214</v>
      </c>
      <c r="H54" s="16"/>
      <c r="I54" s="5">
        <v>8.9999999999999998E-4</v>
      </c>
      <c r="J54" s="74"/>
    </row>
    <row r="55" spans="2:10" x14ac:dyDescent="0.25">
      <c r="E55" s="52"/>
      <c r="G55" s="80" t="s">
        <v>20</v>
      </c>
      <c r="H55" s="80"/>
      <c r="I55" s="7">
        <f>SUM(I51:I54)</f>
        <v>3.7999999999999996E-3</v>
      </c>
      <c r="J55" s="4" t="s">
        <v>26</v>
      </c>
    </row>
    <row r="56" spans="2:10" x14ac:dyDescent="0.25">
      <c r="E56" s="52"/>
    </row>
    <row r="57" spans="2:10" ht="120" x14ac:dyDescent="0.25">
      <c r="B57" s="14">
        <v>14</v>
      </c>
      <c r="C57" s="13" t="s">
        <v>5</v>
      </c>
      <c r="D57" s="13" t="s">
        <v>29</v>
      </c>
      <c r="E57" s="51" t="s">
        <v>168</v>
      </c>
      <c r="F57" s="2" t="s">
        <v>169</v>
      </c>
      <c r="G57" s="51" t="s">
        <v>170</v>
      </c>
      <c r="H57" s="39" t="s">
        <v>120</v>
      </c>
      <c r="I57" s="5">
        <f>(30%/8)*80%</f>
        <v>0.03</v>
      </c>
      <c r="J57" s="6">
        <v>4000000000</v>
      </c>
    </row>
    <row r="58" spans="2:10" x14ac:dyDescent="0.25">
      <c r="E58" s="52"/>
      <c r="G58" s="80" t="s">
        <v>20</v>
      </c>
      <c r="H58" s="80"/>
      <c r="I58" s="7">
        <f>SUM(I56:I57)</f>
        <v>0.03</v>
      </c>
      <c r="J58" s="8">
        <f>SUM(J57)</f>
        <v>4000000000</v>
      </c>
    </row>
    <row r="59" spans="2:10" ht="15.75" thickBot="1" x14ac:dyDescent="0.3">
      <c r="E59" s="52"/>
    </row>
    <row r="60" spans="2:10" ht="39.75" customHeight="1" x14ac:dyDescent="0.25">
      <c r="B60" s="81">
        <v>15</v>
      </c>
      <c r="C60" s="81" t="s">
        <v>5</v>
      </c>
      <c r="D60" s="81" t="s">
        <v>61</v>
      </c>
      <c r="E60" s="99" t="s">
        <v>205</v>
      </c>
      <c r="F60" s="81" t="s">
        <v>62</v>
      </c>
      <c r="G60" s="60" t="s">
        <v>191</v>
      </c>
      <c r="H60" s="107" t="s">
        <v>63</v>
      </c>
      <c r="I60" s="5">
        <v>5.8999999999999999E-3</v>
      </c>
      <c r="J60" s="49">
        <v>1320000000</v>
      </c>
    </row>
    <row r="61" spans="2:10" ht="30" x14ac:dyDescent="0.25">
      <c r="B61" s="81"/>
      <c r="C61" s="81"/>
      <c r="D61" s="81"/>
      <c r="E61" s="82"/>
      <c r="F61" s="81"/>
      <c r="G61" s="61" t="s">
        <v>192</v>
      </c>
      <c r="H61" s="109"/>
      <c r="I61" s="5">
        <v>2.3999999999999998E-3</v>
      </c>
      <c r="J61" s="49">
        <v>530000000</v>
      </c>
    </row>
    <row r="62" spans="2:10" ht="39" customHeight="1" x14ac:dyDescent="0.25">
      <c r="B62" s="81"/>
      <c r="C62" s="81"/>
      <c r="D62" s="81"/>
      <c r="E62" s="82"/>
      <c r="F62" s="81"/>
      <c r="G62" s="61" t="s">
        <v>193</v>
      </c>
      <c r="H62" s="107" t="s">
        <v>202</v>
      </c>
      <c r="I62" s="5">
        <v>1.2999999999999999E-3</v>
      </c>
      <c r="J62" s="49">
        <v>290000000</v>
      </c>
    </row>
    <row r="63" spans="2:10" ht="30" x14ac:dyDescent="0.25">
      <c r="B63" s="81"/>
      <c r="C63" s="81"/>
      <c r="D63" s="81"/>
      <c r="E63" s="82"/>
      <c r="F63" s="81"/>
      <c r="G63" s="61" t="s">
        <v>194</v>
      </c>
      <c r="H63" s="108"/>
      <c r="I63" s="5">
        <v>3.7000000000000002E-3</v>
      </c>
      <c r="J63" s="49">
        <v>814028000</v>
      </c>
    </row>
    <row r="64" spans="2:10" ht="38.25" customHeight="1" x14ac:dyDescent="0.25">
      <c r="B64" s="81"/>
      <c r="C64" s="81"/>
      <c r="D64" s="81"/>
      <c r="E64" s="82"/>
      <c r="F64" s="81"/>
      <c r="G64" s="61" t="s">
        <v>195</v>
      </c>
      <c r="H64" s="109"/>
      <c r="I64" s="5">
        <v>6.7999999999999996E-3</v>
      </c>
      <c r="J64" s="49">
        <v>1500000000</v>
      </c>
    </row>
    <row r="65" spans="2:10" ht="36" customHeight="1" x14ac:dyDescent="0.25">
      <c r="B65" s="81"/>
      <c r="C65" s="81"/>
      <c r="D65" s="81"/>
      <c r="E65" s="82"/>
      <c r="F65" s="81"/>
      <c r="G65" s="61" t="s">
        <v>196</v>
      </c>
      <c r="H65" s="92" t="s">
        <v>203</v>
      </c>
      <c r="I65" s="5">
        <v>2.5000000000000001E-3</v>
      </c>
      <c r="J65" s="49">
        <v>565972000</v>
      </c>
    </row>
    <row r="66" spans="2:10" ht="30" x14ac:dyDescent="0.25">
      <c r="B66" s="81"/>
      <c r="C66" s="81"/>
      <c r="D66" s="81"/>
      <c r="E66" s="82"/>
      <c r="F66" s="81"/>
      <c r="G66" s="61" t="s">
        <v>197</v>
      </c>
      <c r="H66" s="93"/>
      <c r="I66" s="5">
        <v>2.7000000000000001E-3</v>
      </c>
      <c r="J66" s="49">
        <v>605000000</v>
      </c>
    </row>
    <row r="67" spans="2:10" ht="54" customHeight="1" x14ac:dyDescent="0.25">
      <c r="B67" s="81"/>
      <c r="C67" s="81"/>
      <c r="D67" s="81"/>
      <c r="E67" s="82"/>
      <c r="F67" s="81"/>
      <c r="G67" s="62" t="s">
        <v>198</v>
      </c>
      <c r="H67" s="93"/>
      <c r="I67" s="5">
        <v>3.0000000000000001E-3</v>
      </c>
      <c r="J67" s="49">
        <v>675000000</v>
      </c>
    </row>
    <row r="68" spans="2:10" ht="42.75" customHeight="1" x14ac:dyDescent="0.25">
      <c r="B68" s="81"/>
      <c r="C68" s="81"/>
      <c r="D68" s="81"/>
      <c r="E68" s="82"/>
      <c r="F68" s="81"/>
      <c r="G68" s="62" t="s">
        <v>199</v>
      </c>
      <c r="H68" s="93"/>
      <c r="I68" s="5">
        <v>1.8E-3</v>
      </c>
      <c r="J68" s="49">
        <v>391314000</v>
      </c>
    </row>
    <row r="69" spans="2:10" ht="38.25" customHeight="1" x14ac:dyDescent="0.25">
      <c r="B69" s="81"/>
      <c r="C69" s="81"/>
      <c r="D69" s="81"/>
      <c r="E69" s="82"/>
      <c r="F69" s="81"/>
      <c r="G69" s="62" t="s">
        <v>200</v>
      </c>
      <c r="H69" s="93"/>
      <c r="I69" s="5">
        <v>1.1000000000000001E-3</v>
      </c>
      <c r="J69" s="49">
        <v>235380000</v>
      </c>
    </row>
    <row r="70" spans="2:10" ht="42" customHeight="1" thickBot="1" x14ac:dyDescent="0.3">
      <c r="B70" s="81"/>
      <c r="C70" s="81"/>
      <c r="D70" s="81"/>
      <c r="E70" s="82"/>
      <c r="F70" s="81"/>
      <c r="G70" s="62" t="s">
        <v>201</v>
      </c>
      <c r="H70" s="94"/>
      <c r="I70" s="5">
        <v>1.1999999999999999E-3</v>
      </c>
      <c r="J70" s="50">
        <v>273306000</v>
      </c>
    </row>
    <row r="71" spans="2:10" x14ac:dyDescent="0.25">
      <c r="E71" s="52"/>
      <c r="G71" s="80" t="s">
        <v>20</v>
      </c>
      <c r="H71" s="80"/>
      <c r="I71" s="7">
        <v>3.2399999999999998E-2</v>
      </c>
      <c r="J71" s="8">
        <f>SUM(J60:J70)</f>
        <v>7200000000</v>
      </c>
    </row>
    <row r="72" spans="2:10" x14ac:dyDescent="0.25">
      <c r="E72" s="52"/>
    </row>
    <row r="73" spans="2:10" s="29" customFormat="1" ht="18.75" x14ac:dyDescent="0.25">
      <c r="C73" s="30"/>
      <c r="D73" s="30"/>
      <c r="E73" s="54"/>
      <c r="F73" s="30"/>
      <c r="G73" s="111" t="s">
        <v>209</v>
      </c>
      <c r="H73" s="111"/>
      <c r="I73" s="31">
        <f>SUM(I7,I12,I15,I18,I21,I25,I28,I31,I34,I36,I41,I49,I55,I58,I71)</f>
        <v>0.54588000000000003</v>
      </c>
      <c r="J73" s="8">
        <f>+J71+J58+J49+J7</f>
        <v>13071330000</v>
      </c>
    </row>
    <row r="74" spans="2:10" s="24" customFormat="1" x14ac:dyDescent="0.25">
      <c r="E74" s="52"/>
      <c r="G74" s="25"/>
      <c r="H74" s="25"/>
      <c r="I74" s="26"/>
      <c r="J74" s="28"/>
    </row>
    <row r="75" spans="2:10" x14ac:dyDescent="0.25">
      <c r="E75" s="52"/>
    </row>
    <row r="76" spans="2:10" ht="47.25" customHeight="1" x14ac:dyDescent="0.25">
      <c r="B76" s="81">
        <v>16</v>
      </c>
      <c r="C76" s="81" t="s">
        <v>28</v>
      </c>
      <c r="D76" s="81" t="s">
        <v>4</v>
      </c>
      <c r="E76" s="82" t="s">
        <v>4</v>
      </c>
      <c r="F76" s="77" t="s">
        <v>2</v>
      </c>
      <c r="G76" s="13" t="s">
        <v>32</v>
      </c>
      <c r="H76" s="41" t="s">
        <v>92</v>
      </c>
      <c r="I76" s="32">
        <v>9.7000000000000003E-3</v>
      </c>
      <c r="J76" s="77" t="s">
        <v>19</v>
      </c>
    </row>
    <row r="77" spans="2:10" ht="30" x14ac:dyDescent="0.25">
      <c r="B77" s="81"/>
      <c r="C77" s="81"/>
      <c r="D77" s="81"/>
      <c r="E77" s="82"/>
      <c r="F77" s="78"/>
      <c r="G77" s="13" t="s">
        <v>33</v>
      </c>
      <c r="H77" s="41" t="s">
        <v>25</v>
      </c>
      <c r="I77" s="5">
        <v>2.0299999999999999E-2</v>
      </c>
      <c r="J77" s="78"/>
    </row>
    <row r="78" spans="2:10" ht="30" x14ac:dyDescent="0.25">
      <c r="B78" s="81"/>
      <c r="C78" s="81"/>
      <c r="D78" s="81"/>
      <c r="E78" s="82"/>
      <c r="F78" s="78"/>
      <c r="G78" s="2" t="s">
        <v>175</v>
      </c>
      <c r="H78" s="84" t="s">
        <v>97</v>
      </c>
      <c r="I78" s="5">
        <v>3.3E-3</v>
      </c>
      <c r="J78" s="78"/>
    </row>
    <row r="79" spans="2:10" ht="45" x14ac:dyDescent="0.25">
      <c r="B79" s="81"/>
      <c r="C79" s="81"/>
      <c r="D79" s="81"/>
      <c r="E79" s="82"/>
      <c r="F79" s="78"/>
      <c r="G79" s="2" t="s">
        <v>176</v>
      </c>
      <c r="H79" s="85"/>
      <c r="I79" s="5">
        <v>0.01</v>
      </c>
      <c r="J79" s="78"/>
    </row>
    <row r="80" spans="2:10" ht="30" x14ac:dyDescent="0.25">
      <c r="B80" s="81"/>
      <c r="C80" s="81"/>
      <c r="D80" s="81"/>
      <c r="E80" s="82"/>
      <c r="F80" s="78"/>
      <c r="G80" s="2" t="s">
        <v>177</v>
      </c>
      <c r="H80" s="14"/>
      <c r="I80" s="5">
        <v>0.04</v>
      </c>
      <c r="J80" s="78"/>
    </row>
    <row r="81" spans="2:10" ht="30" x14ac:dyDescent="0.25">
      <c r="B81" s="81"/>
      <c r="C81" s="81"/>
      <c r="D81" s="81"/>
      <c r="E81" s="82"/>
      <c r="F81" s="78"/>
      <c r="G81" s="2" t="s">
        <v>100</v>
      </c>
      <c r="H81" s="36"/>
      <c r="I81" s="5">
        <v>2.5000000000000001E-3</v>
      </c>
      <c r="J81" s="78"/>
    </row>
    <row r="82" spans="2:10" x14ac:dyDescent="0.25">
      <c r="B82" s="81"/>
      <c r="C82" s="81"/>
      <c r="D82" s="81"/>
      <c r="E82" s="82"/>
      <c r="F82" s="78"/>
      <c r="G82" s="2" t="s">
        <v>101</v>
      </c>
      <c r="H82" s="46"/>
      <c r="I82" s="5">
        <v>2.5000000000000001E-3</v>
      </c>
      <c r="J82" s="78"/>
    </row>
    <row r="83" spans="2:10" ht="60" x14ac:dyDescent="0.25">
      <c r="B83" s="81"/>
      <c r="C83" s="81"/>
      <c r="D83" s="81"/>
      <c r="E83" s="82"/>
      <c r="F83" s="79"/>
      <c r="G83" s="2" t="s">
        <v>204</v>
      </c>
      <c r="H83" s="14" t="s">
        <v>26</v>
      </c>
      <c r="I83" s="5">
        <v>5.0000000000000001E-3</v>
      </c>
      <c r="J83" s="79"/>
    </row>
    <row r="84" spans="2:10" x14ac:dyDescent="0.25">
      <c r="E84" s="52"/>
      <c r="G84" s="80" t="s">
        <v>20</v>
      </c>
      <c r="H84" s="80"/>
      <c r="I84" s="7">
        <f>SUM(I76:I83)</f>
        <v>9.3300000000000008E-2</v>
      </c>
    </row>
    <row r="85" spans="2:10" s="19" customFormat="1" x14ac:dyDescent="0.25">
      <c r="E85" s="55"/>
    </row>
    <row r="86" spans="2:10" s="19" customFormat="1" ht="45" x14ac:dyDescent="0.25">
      <c r="B86" s="81">
        <v>17</v>
      </c>
      <c r="C86" s="83" t="s">
        <v>28</v>
      </c>
      <c r="D86" s="81" t="s">
        <v>56</v>
      </c>
      <c r="E86" s="82" t="s">
        <v>56</v>
      </c>
      <c r="F86" s="81" t="s">
        <v>57</v>
      </c>
      <c r="G86" s="63" t="s">
        <v>58</v>
      </c>
      <c r="H86" s="9" t="s">
        <v>174</v>
      </c>
      <c r="I86" s="23">
        <v>3.9899999999999998E-2</v>
      </c>
      <c r="J86" s="81" t="s">
        <v>19</v>
      </c>
    </row>
    <row r="87" spans="2:10" s="19" customFormat="1" ht="45" x14ac:dyDescent="0.25">
      <c r="B87" s="81"/>
      <c r="C87" s="83"/>
      <c r="D87" s="81"/>
      <c r="E87" s="82"/>
      <c r="F87" s="81"/>
      <c r="G87" s="51" t="s">
        <v>173</v>
      </c>
      <c r="H87" s="18"/>
      <c r="I87" s="23">
        <v>2.8000000000000001E-2</v>
      </c>
      <c r="J87" s="81"/>
    </row>
    <row r="88" spans="2:10" s="19" customFormat="1" ht="30" x14ac:dyDescent="0.25">
      <c r="B88" s="81"/>
      <c r="C88" s="83"/>
      <c r="D88" s="81"/>
      <c r="E88" s="82"/>
      <c r="F88" s="81"/>
      <c r="G88" s="63" t="s">
        <v>59</v>
      </c>
      <c r="H88" s="14" t="s">
        <v>26</v>
      </c>
      <c r="I88" s="23">
        <v>1.32E-2</v>
      </c>
      <c r="J88" s="81"/>
    </row>
    <row r="89" spans="2:10" s="19" customFormat="1" ht="60" x14ac:dyDescent="0.25">
      <c r="B89" s="81"/>
      <c r="C89" s="83"/>
      <c r="D89" s="81"/>
      <c r="E89" s="82"/>
      <c r="F89" s="81"/>
      <c r="G89" s="51" t="s">
        <v>172</v>
      </c>
      <c r="H89" s="39" t="s">
        <v>112</v>
      </c>
      <c r="I89" s="23">
        <v>2.7139072024849544E-3</v>
      </c>
      <c r="J89" s="81"/>
    </row>
    <row r="90" spans="2:10" s="19" customFormat="1" ht="45" x14ac:dyDescent="0.25">
      <c r="B90" s="81"/>
      <c r="C90" s="83"/>
      <c r="D90" s="81"/>
      <c r="E90" s="82"/>
      <c r="F90" s="81"/>
      <c r="G90" s="63" t="s">
        <v>60</v>
      </c>
      <c r="H90" s="14" t="s">
        <v>26</v>
      </c>
      <c r="I90" s="23">
        <v>9.4999999999999998E-3</v>
      </c>
      <c r="J90" s="81"/>
    </row>
    <row r="91" spans="2:10" s="19" customFormat="1" x14ac:dyDescent="0.25">
      <c r="B91" s="11"/>
      <c r="C91" s="11"/>
      <c r="D91" s="11"/>
      <c r="E91" s="52"/>
      <c r="F91" s="11"/>
      <c r="G91" s="80" t="s">
        <v>20</v>
      </c>
      <c r="H91" s="80"/>
      <c r="I91" s="7">
        <f>SUM(I86:I90)</f>
        <v>9.3313907202484961E-2</v>
      </c>
      <c r="J91" s="11"/>
    </row>
    <row r="92" spans="2:10" customFormat="1" x14ac:dyDescent="0.25">
      <c r="E92" s="56"/>
    </row>
    <row r="93" spans="2:10" customFormat="1" ht="15" customHeight="1" x14ac:dyDescent="0.25">
      <c r="B93" s="81">
        <v>18</v>
      </c>
      <c r="C93" s="83" t="s">
        <v>28</v>
      </c>
      <c r="D93" s="100" t="s">
        <v>74</v>
      </c>
      <c r="E93" s="99" t="s">
        <v>74</v>
      </c>
      <c r="F93" s="100" t="s">
        <v>21</v>
      </c>
      <c r="G93" s="58" t="s">
        <v>89</v>
      </c>
      <c r="H93" s="101" t="s">
        <v>215</v>
      </c>
      <c r="I93" s="21">
        <v>4.7000000000000002E-3</v>
      </c>
      <c r="J93" s="81" t="s">
        <v>19</v>
      </c>
    </row>
    <row r="94" spans="2:10" customFormat="1" x14ac:dyDescent="0.25">
      <c r="B94" s="81"/>
      <c r="C94" s="83"/>
      <c r="D94" s="81"/>
      <c r="E94" s="82"/>
      <c r="F94" s="81"/>
      <c r="G94" s="58" t="s">
        <v>130</v>
      </c>
      <c r="H94" s="102"/>
      <c r="I94" s="21">
        <v>1.8700000000000001E-2</v>
      </c>
      <c r="J94" s="81"/>
    </row>
    <row r="95" spans="2:10" customFormat="1" x14ac:dyDescent="0.25">
      <c r="B95" s="81"/>
      <c r="C95" s="83"/>
      <c r="D95" s="81"/>
      <c r="E95" s="82"/>
      <c r="F95" s="81"/>
      <c r="G95" s="58" t="s">
        <v>132</v>
      </c>
      <c r="H95" s="102"/>
      <c r="I95" s="21">
        <v>4.7000000000000002E-3</v>
      </c>
      <c r="J95" s="81"/>
    </row>
    <row r="96" spans="2:10" customFormat="1" x14ac:dyDescent="0.25">
      <c r="B96" s="81"/>
      <c r="C96" s="83"/>
      <c r="D96" s="81"/>
      <c r="E96" s="82"/>
      <c r="F96" s="81"/>
      <c r="G96" s="64" t="s">
        <v>131</v>
      </c>
      <c r="H96" s="102"/>
      <c r="I96" s="21">
        <v>9.2999999999999992E-3</v>
      </c>
      <c r="J96" s="81"/>
    </row>
    <row r="97" spans="2:10" customFormat="1" ht="30" x14ac:dyDescent="0.25">
      <c r="B97" s="81"/>
      <c r="C97" s="83"/>
      <c r="D97" s="81"/>
      <c r="E97" s="82"/>
      <c r="F97" s="81"/>
      <c r="G97" s="58" t="s">
        <v>133</v>
      </c>
      <c r="H97" s="102"/>
      <c r="I97" s="21">
        <v>4.7000000000000002E-3</v>
      </c>
      <c r="J97" s="81"/>
    </row>
    <row r="98" spans="2:10" customFormat="1" ht="30" x14ac:dyDescent="0.25">
      <c r="B98" s="81"/>
      <c r="C98" s="83"/>
      <c r="D98" s="81"/>
      <c r="E98" s="82"/>
      <c r="F98" s="81"/>
      <c r="G98" s="58" t="s">
        <v>134</v>
      </c>
      <c r="H98" s="102"/>
      <c r="I98" s="21">
        <v>4.7000000000000002E-3</v>
      </c>
      <c r="J98" s="81"/>
    </row>
    <row r="99" spans="2:10" customFormat="1" x14ac:dyDescent="0.25">
      <c r="B99" s="81"/>
      <c r="C99" s="83"/>
      <c r="D99" s="81"/>
      <c r="E99" s="82"/>
      <c r="F99" s="81"/>
      <c r="G99" s="58" t="s">
        <v>135</v>
      </c>
      <c r="H99" s="102"/>
      <c r="I99" s="21">
        <v>4.7000000000000002E-3</v>
      </c>
      <c r="J99" s="81"/>
    </row>
    <row r="100" spans="2:10" customFormat="1" x14ac:dyDescent="0.25">
      <c r="B100" s="81"/>
      <c r="C100" s="83"/>
      <c r="D100" s="81"/>
      <c r="E100" s="82"/>
      <c r="F100" s="81"/>
      <c r="G100" s="58" t="s">
        <v>136</v>
      </c>
      <c r="H100" s="102"/>
      <c r="I100" s="21">
        <v>2.33E-3</v>
      </c>
      <c r="J100" s="81"/>
    </row>
    <row r="101" spans="2:10" customFormat="1" x14ac:dyDescent="0.25">
      <c r="B101" s="81"/>
      <c r="C101" s="83"/>
      <c r="D101" s="81"/>
      <c r="E101" s="82"/>
      <c r="F101" s="81"/>
      <c r="G101" s="58" t="s">
        <v>137</v>
      </c>
      <c r="H101" s="102"/>
      <c r="I101" s="21">
        <v>4.7000000000000002E-3</v>
      </c>
      <c r="J101" s="81"/>
    </row>
    <row r="102" spans="2:10" customFormat="1" ht="60" x14ac:dyDescent="0.25">
      <c r="B102" s="81"/>
      <c r="C102" s="83"/>
      <c r="D102" s="81"/>
      <c r="E102" s="82"/>
      <c r="F102" s="81"/>
      <c r="G102" s="58" t="s">
        <v>109</v>
      </c>
      <c r="H102" s="103"/>
      <c r="I102" s="21">
        <v>2.33E-3</v>
      </c>
      <c r="J102" s="81"/>
    </row>
    <row r="103" spans="2:10" customFormat="1" x14ac:dyDescent="0.25">
      <c r="B103" s="11"/>
      <c r="C103" s="11"/>
      <c r="D103" s="11"/>
      <c r="E103" s="52"/>
      <c r="F103" s="11"/>
      <c r="G103" s="80" t="s">
        <v>20</v>
      </c>
      <c r="H103" s="80"/>
      <c r="I103" s="22">
        <f>SUM(I93:I102)</f>
        <v>6.0860000000000011E-2</v>
      </c>
      <c r="J103" s="11"/>
    </row>
    <row r="104" spans="2:10" x14ac:dyDescent="0.25">
      <c r="E104" s="52"/>
    </row>
    <row r="105" spans="2:10" ht="51" customHeight="1" x14ac:dyDescent="0.25">
      <c r="B105" s="81">
        <v>19</v>
      </c>
      <c r="C105" s="83" t="s">
        <v>28</v>
      </c>
      <c r="D105" s="81" t="s">
        <v>49</v>
      </c>
      <c r="E105" s="82" t="s">
        <v>49</v>
      </c>
      <c r="F105" s="81" t="s">
        <v>55</v>
      </c>
      <c r="G105" s="59" t="s">
        <v>98</v>
      </c>
      <c r="H105" s="10" t="s">
        <v>94</v>
      </c>
      <c r="I105" s="5">
        <v>4.8999999999999998E-3</v>
      </c>
      <c r="J105" s="81" t="s">
        <v>19</v>
      </c>
    </row>
    <row r="106" spans="2:10" ht="62.25" customHeight="1" x14ac:dyDescent="0.25">
      <c r="B106" s="81"/>
      <c r="C106" s="83"/>
      <c r="D106" s="81"/>
      <c r="E106" s="82"/>
      <c r="F106" s="81"/>
      <c r="G106" s="59" t="s">
        <v>50</v>
      </c>
      <c r="H106" s="10" t="s">
        <v>113</v>
      </c>
      <c r="I106" s="5">
        <v>5.2500000000000003E-3</v>
      </c>
      <c r="J106" s="81"/>
    </row>
    <row r="107" spans="2:10" ht="15" customHeight="1" x14ac:dyDescent="0.25">
      <c r="B107" s="81"/>
      <c r="C107" s="83"/>
      <c r="D107" s="81"/>
      <c r="E107" s="82"/>
      <c r="F107" s="81"/>
      <c r="G107" s="59" t="s">
        <v>51</v>
      </c>
      <c r="H107" s="10" t="s">
        <v>26</v>
      </c>
      <c r="I107" s="5">
        <v>5.5999999999999999E-3</v>
      </c>
      <c r="J107" s="81"/>
    </row>
    <row r="108" spans="2:10" ht="45.75" customHeight="1" x14ac:dyDescent="0.25">
      <c r="B108" s="81"/>
      <c r="C108" s="83"/>
      <c r="D108" s="81"/>
      <c r="E108" s="82"/>
      <c r="F108" s="81"/>
      <c r="G108" s="59" t="s">
        <v>52</v>
      </c>
      <c r="H108" s="10" t="s">
        <v>114</v>
      </c>
      <c r="I108" s="5">
        <v>5.5999999999999999E-3</v>
      </c>
      <c r="J108" s="81"/>
    </row>
    <row r="109" spans="2:10" ht="30" x14ac:dyDescent="0.25">
      <c r="B109" s="81"/>
      <c r="C109" s="83"/>
      <c r="D109" s="81"/>
      <c r="E109" s="82"/>
      <c r="F109" s="81"/>
      <c r="G109" s="59" t="s">
        <v>53</v>
      </c>
      <c r="H109" s="10" t="s">
        <v>95</v>
      </c>
      <c r="I109" s="5">
        <v>5.5999999999999999E-3</v>
      </c>
      <c r="J109" s="81"/>
    </row>
    <row r="110" spans="2:10" ht="30" x14ac:dyDescent="0.25">
      <c r="B110" s="81"/>
      <c r="C110" s="83"/>
      <c r="D110" s="81"/>
      <c r="E110" s="82"/>
      <c r="F110" s="81"/>
      <c r="G110" s="59" t="s">
        <v>54</v>
      </c>
      <c r="H110" s="47" t="s">
        <v>115</v>
      </c>
      <c r="I110" s="5">
        <v>5.5999999999999999E-3</v>
      </c>
      <c r="J110" s="81"/>
    </row>
    <row r="111" spans="2:10" x14ac:dyDescent="0.25">
      <c r="B111" s="81"/>
      <c r="C111" s="83"/>
      <c r="D111" s="81"/>
      <c r="E111" s="82"/>
      <c r="F111" s="81"/>
      <c r="G111" s="59" t="s">
        <v>178</v>
      </c>
      <c r="H111" s="39"/>
      <c r="I111" s="5">
        <v>4.8999999999999998E-3</v>
      </c>
      <c r="J111" s="81"/>
    </row>
    <row r="112" spans="2:10" x14ac:dyDescent="0.25">
      <c r="E112" s="52"/>
      <c r="G112" s="80" t="s">
        <v>20</v>
      </c>
      <c r="H112" s="80"/>
      <c r="I112" s="7">
        <f>SUM(I105:I111)</f>
        <v>3.7450000000000004E-2</v>
      </c>
    </row>
    <row r="113" spans="2:10" x14ac:dyDescent="0.25">
      <c r="E113" s="52"/>
    </row>
    <row r="114" spans="2:10" ht="30" x14ac:dyDescent="0.25">
      <c r="B114" s="81">
        <v>20</v>
      </c>
      <c r="C114" s="83" t="s">
        <v>28</v>
      </c>
      <c r="D114" s="81" t="s">
        <v>44</v>
      </c>
      <c r="E114" s="82" t="s">
        <v>44</v>
      </c>
      <c r="F114" s="81" t="s">
        <v>45</v>
      </c>
      <c r="G114" s="59" t="s">
        <v>46</v>
      </c>
      <c r="H114" s="10" t="s">
        <v>119</v>
      </c>
      <c r="I114" s="5">
        <v>9.3749999999999997E-3</v>
      </c>
      <c r="J114" s="81" t="s">
        <v>19</v>
      </c>
    </row>
    <row r="115" spans="2:10" ht="45" x14ac:dyDescent="0.25">
      <c r="B115" s="81"/>
      <c r="C115" s="83"/>
      <c r="D115" s="81"/>
      <c r="E115" s="82"/>
      <c r="F115" s="81"/>
      <c r="G115" s="59" t="s">
        <v>47</v>
      </c>
      <c r="H115" s="10" t="s">
        <v>118</v>
      </c>
      <c r="I115" s="5">
        <v>9.3749999999999997E-3</v>
      </c>
      <c r="J115" s="81"/>
    </row>
    <row r="116" spans="2:10" ht="45" x14ac:dyDescent="0.25">
      <c r="B116" s="81"/>
      <c r="C116" s="83"/>
      <c r="D116" s="81"/>
      <c r="E116" s="82"/>
      <c r="F116" s="81"/>
      <c r="G116" s="59" t="s">
        <v>48</v>
      </c>
      <c r="H116" s="69" t="s">
        <v>117</v>
      </c>
      <c r="I116" s="5">
        <v>9.3749999999999997E-3</v>
      </c>
      <c r="J116" s="81"/>
    </row>
    <row r="117" spans="2:10" x14ac:dyDescent="0.25">
      <c r="B117" s="81"/>
      <c r="C117" s="83"/>
      <c r="D117" s="81"/>
      <c r="E117" s="82"/>
      <c r="F117" s="81"/>
      <c r="G117" s="59" t="s">
        <v>211</v>
      </c>
      <c r="H117" s="39"/>
      <c r="I117" s="5">
        <v>9.3749999999999997E-3</v>
      </c>
      <c r="J117" s="81"/>
    </row>
    <row r="118" spans="2:10" x14ac:dyDescent="0.25">
      <c r="E118" s="52"/>
      <c r="G118" s="80" t="s">
        <v>20</v>
      </c>
      <c r="H118" s="80"/>
      <c r="I118" s="7">
        <f>SUM(I114:I117)</f>
        <v>3.7499999999999999E-2</v>
      </c>
    </row>
    <row r="119" spans="2:10" s="19" customFormat="1" x14ac:dyDescent="0.25">
      <c r="E119" s="55"/>
    </row>
    <row r="120" spans="2:10" ht="78.75" customHeight="1" x14ac:dyDescent="0.25">
      <c r="B120" s="81">
        <v>21</v>
      </c>
      <c r="C120" s="83" t="s">
        <v>28</v>
      </c>
      <c r="D120" s="81" t="s">
        <v>30</v>
      </c>
      <c r="E120" s="82" t="s">
        <v>30</v>
      </c>
      <c r="F120" s="81" t="s">
        <v>31</v>
      </c>
      <c r="G120" s="65" t="s">
        <v>164</v>
      </c>
      <c r="H120" s="40" t="s">
        <v>166</v>
      </c>
      <c r="I120" s="37">
        <v>3.7499999999999999E-3</v>
      </c>
      <c r="J120" s="81" t="s">
        <v>19</v>
      </c>
    </row>
    <row r="121" spans="2:10" ht="60" x14ac:dyDescent="0.25">
      <c r="B121" s="81"/>
      <c r="C121" s="83"/>
      <c r="D121" s="81"/>
      <c r="E121" s="82"/>
      <c r="F121" s="81"/>
      <c r="G121" s="65" t="s">
        <v>165</v>
      </c>
      <c r="H121" s="10" t="s">
        <v>116</v>
      </c>
      <c r="I121" s="37">
        <v>3.7499999999999999E-3</v>
      </c>
      <c r="J121" s="81"/>
    </row>
    <row r="122" spans="2:10" x14ac:dyDescent="0.25">
      <c r="E122" s="52"/>
      <c r="G122" s="80" t="s">
        <v>20</v>
      </c>
      <c r="H122" s="80"/>
      <c r="I122" s="7">
        <f>SUM(I120:I121)</f>
        <v>7.4999999999999997E-3</v>
      </c>
    </row>
    <row r="123" spans="2:10" s="19" customFormat="1" x14ac:dyDescent="0.25">
      <c r="E123" s="55"/>
    </row>
    <row r="124" spans="2:10" ht="45" customHeight="1" x14ac:dyDescent="0.25">
      <c r="B124" s="77">
        <v>22</v>
      </c>
      <c r="C124" s="104" t="s">
        <v>28</v>
      </c>
      <c r="D124" s="77" t="s">
        <v>34</v>
      </c>
      <c r="E124" s="88" t="s">
        <v>34</v>
      </c>
      <c r="F124" s="77" t="s">
        <v>35</v>
      </c>
      <c r="G124" s="65" t="s">
        <v>159</v>
      </c>
      <c r="H124" s="42" t="s">
        <v>121</v>
      </c>
      <c r="I124" s="5">
        <v>1.12E-2</v>
      </c>
      <c r="J124" s="77" t="s">
        <v>19</v>
      </c>
    </row>
    <row r="125" spans="2:10" ht="30" x14ac:dyDescent="0.25">
      <c r="B125" s="78"/>
      <c r="C125" s="105"/>
      <c r="D125" s="78"/>
      <c r="E125" s="89"/>
      <c r="F125" s="78"/>
      <c r="G125" s="65" t="s">
        <v>160</v>
      </c>
      <c r="H125" s="42" t="s">
        <v>163</v>
      </c>
      <c r="I125" s="5">
        <v>1.12E-2</v>
      </c>
      <c r="J125" s="78"/>
    </row>
    <row r="126" spans="2:10" ht="30" x14ac:dyDescent="0.25">
      <c r="B126" s="78"/>
      <c r="C126" s="105"/>
      <c r="D126" s="78"/>
      <c r="E126" s="89"/>
      <c r="F126" s="78"/>
      <c r="G126" s="65" t="s">
        <v>161</v>
      </c>
      <c r="H126" s="16"/>
      <c r="I126" s="5">
        <v>7.0000000000000001E-3</v>
      </c>
      <c r="J126" s="78"/>
    </row>
    <row r="127" spans="2:10" ht="30" x14ac:dyDescent="0.25">
      <c r="B127" s="78"/>
      <c r="C127" s="105"/>
      <c r="D127" s="78"/>
      <c r="E127" s="89"/>
      <c r="F127" s="78"/>
      <c r="G127" s="65" t="s">
        <v>162</v>
      </c>
      <c r="H127" s="14" t="s">
        <v>26</v>
      </c>
      <c r="I127" s="5">
        <v>2.0999999999999999E-3</v>
      </c>
      <c r="J127" s="78"/>
    </row>
    <row r="128" spans="2:10" x14ac:dyDescent="0.25">
      <c r="B128" s="79"/>
      <c r="C128" s="106"/>
      <c r="D128" s="79"/>
      <c r="E128" s="85"/>
      <c r="F128" s="79"/>
      <c r="G128" s="65" t="s">
        <v>99</v>
      </c>
      <c r="H128" s="14" t="s">
        <v>26</v>
      </c>
      <c r="I128" s="5">
        <v>6.0000000000000001E-3</v>
      </c>
      <c r="J128" s="79"/>
    </row>
    <row r="129" spans="2:10" x14ac:dyDescent="0.25">
      <c r="E129" s="52"/>
      <c r="G129" s="80" t="s">
        <v>20</v>
      </c>
      <c r="H129" s="80"/>
      <c r="I129" s="7">
        <f>SUM(I124:I128)</f>
        <v>3.7499999999999999E-2</v>
      </c>
    </row>
    <row r="130" spans="2:10" x14ac:dyDescent="0.25">
      <c r="E130" s="52"/>
    </row>
    <row r="131" spans="2:10" ht="75" x14ac:dyDescent="0.25">
      <c r="B131" s="81">
        <v>23</v>
      </c>
      <c r="C131" s="83" t="s">
        <v>28</v>
      </c>
      <c r="D131" s="81" t="s">
        <v>36</v>
      </c>
      <c r="E131" s="82" t="s">
        <v>36</v>
      </c>
      <c r="F131" s="81" t="s">
        <v>37</v>
      </c>
      <c r="G131" s="66" t="s">
        <v>38</v>
      </c>
      <c r="H131" s="41" t="s">
        <v>42</v>
      </c>
      <c r="I131" s="5">
        <f>(30%/8)*20%</f>
        <v>7.4999999999999997E-3</v>
      </c>
      <c r="J131" s="81" t="s">
        <v>19</v>
      </c>
    </row>
    <row r="132" spans="2:10" ht="45" x14ac:dyDescent="0.25">
      <c r="B132" s="81"/>
      <c r="C132" s="83"/>
      <c r="D132" s="81"/>
      <c r="E132" s="82"/>
      <c r="F132" s="81"/>
      <c r="G132" s="90" t="s">
        <v>155</v>
      </c>
      <c r="H132" s="34" t="s">
        <v>93</v>
      </c>
      <c r="I132" s="75">
        <v>1.12E-2</v>
      </c>
      <c r="J132" s="81"/>
    </row>
    <row r="133" spans="2:10" ht="45" x14ac:dyDescent="0.25">
      <c r="B133" s="81"/>
      <c r="C133" s="83"/>
      <c r="D133" s="81"/>
      <c r="E133" s="82"/>
      <c r="F133" s="81"/>
      <c r="G133" s="91"/>
      <c r="H133" s="48" t="s">
        <v>167</v>
      </c>
      <c r="I133" s="76"/>
      <c r="J133" s="81"/>
    </row>
    <row r="134" spans="2:10" ht="58.5" customHeight="1" x14ac:dyDescent="0.25">
      <c r="B134" s="81"/>
      <c r="C134" s="83"/>
      <c r="D134" s="81"/>
      <c r="E134" s="82"/>
      <c r="F134" s="81"/>
      <c r="G134" s="66" t="s">
        <v>39</v>
      </c>
      <c r="H134" s="42" t="s">
        <v>158</v>
      </c>
      <c r="I134" s="5">
        <v>3.7499999999999999E-3</v>
      </c>
      <c r="J134" s="81"/>
    </row>
    <row r="135" spans="2:10" ht="45" x14ac:dyDescent="0.25">
      <c r="B135" s="81"/>
      <c r="C135" s="83"/>
      <c r="D135" s="81"/>
      <c r="E135" s="82"/>
      <c r="F135" s="81"/>
      <c r="G135" s="66" t="s">
        <v>40</v>
      </c>
      <c r="H135" s="42" t="s">
        <v>156</v>
      </c>
      <c r="I135" s="5">
        <v>5.6299999999999996E-3</v>
      </c>
      <c r="J135" s="81"/>
    </row>
    <row r="136" spans="2:10" ht="60" x14ac:dyDescent="0.25">
      <c r="B136" s="81"/>
      <c r="C136" s="83"/>
      <c r="D136" s="81"/>
      <c r="E136" s="82"/>
      <c r="F136" s="81"/>
      <c r="G136" s="66" t="s">
        <v>41</v>
      </c>
      <c r="H136" s="42" t="s">
        <v>157</v>
      </c>
      <c r="I136" s="5">
        <f>(30%/8)*25%</f>
        <v>9.3749999999999997E-3</v>
      </c>
      <c r="J136" s="81"/>
    </row>
    <row r="137" spans="2:10" x14ac:dyDescent="0.25">
      <c r="E137" s="52"/>
      <c r="G137" s="80" t="s">
        <v>20</v>
      </c>
      <c r="H137" s="80"/>
      <c r="I137" s="7">
        <f>SUM(I131:I136)</f>
        <v>3.7455000000000002E-2</v>
      </c>
    </row>
    <row r="138" spans="2:10" s="19" customFormat="1" x14ac:dyDescent="0.25">
      <c r="E138" s="55"/>
    </row>
    <row r="139" spans="2:10" ht="30" x14ac:dyDescent="0.25">
      <c r="B139" s="81">
        <v>24</v>
      </c>
      <c r="C139" s="81" t="s">
        <v>28</v>
      </c>
      <c r="D139" s="100" t="s">
        <v>43</v>
      </c>
      <c r="E139" s="99" t="s">
        <v>43</v>
      </c>
      <c r="F139" s="100" t="s">
        <v>123</v>
      </c>
      <c r="G139" s="67" t="s">
        <v>184</v>
      </c>
      <c r="H139" s="10"/>
      <c r="I139" s="5">
        <v>7.5000000000000002E-4</v>
      </c>
      <c r="J139" s="81"/>
    </row>
    <row r="140" spans="2:10" x14ac:dyDescent="0.25">
      <c r="B140" s="81"/>
      <c r="C140" s="81"/>
      <c r="D140" s="100"/>
      <c r="E140" s="99"/>
      <c r="F140" s="100"/>
      <c r="G140" s="67" t="s">
        <v>182</v>
      </c>
      <c r="H140" s="10"/>
      <c r="I140" s="5">
        <v>7.4999999999999997E-3</v>
      </c>
      <c r="J140" s="81"/>
    </row>
    <row r="141" spans="2:10" x14ac:dyDescent="0.25">
      <c r="B141" s="81"/>
      <c r="C141" s="81"/>
      <c r="D141" s="81"/>
      <c r="E141" s="82"/>
      <c r="F141" s="81"/>
      <c r="G141" s="67" t="s">
        <v>183</v>
      </c>
      <c r="H141" s="10" t="s">
        <v>26</v>
      </c>
      <c r="I141" s="5">
        <v>5.5999999999999999E-3</v>
      </c>
      <c r="J141" s="81"/>
    </row>
    <row r="142" spans="2:10" ht="60" x14ac:dyDescent="0.25">
      <c r="B142" s="81"/>
      <c r="C142" s="81"/>
      <c r="D142" s="81"/>
      <c r="E142" s="82"/>
      <c r="F142" s="81"/>
      <c r="G142" s="67" t="s">
        <v>185</v>
      </c>
      <c r="H142" s="10" t="s">
        <v>189</v>
      </c>
      <c r="I142" s="5">
        <v>1.8749999999999999E-3</v>
      </c>
      <c r="J142" s="81"/>
    </row>
    <row r="143" spans="2:10" ht="60" x14ac:dyDescent="0.25">
      <c r="B143" s="81"/>
      <c r="C143" s="81"/>
      <c r="D143" s="81"/>
      <c r="E143" s="82"/>
      <c r="F143" s="81"/>
      <c r="G143" s="67" t="s">
        <v>186</v>
      </c>
      <c r="H143" s="10" t="s">
        <v>190</v>
      </c>
      <c r="I143" s="35">
        <v>1.8749999999999999E-2</v>
      </c>
      <c r="J143" s="81"/>
    </row>
    <row r="144" spans="2:10" ht="30" x14ac:dyDescent="0.25">
      <c r="B144" s="81"/>
      <c r="C144" s="81"/>
      <c r="D144" s="81"/>
      <c r="E144" s="82"/>
      <c r="F144" s="81"/>
      <c r="G144" s="67" t="s">
        <v>187</v>
      </c>
      <c r="H144" s="10" t="s">
        <v>26</v>
      </c>
      <c r="I144" s="5">
        <v>7.5000000000000002E-4</v>
      </c>
      <c r="J144" s="81"/>
    </row>
    <row r="145" spans="2:10" ht="30" x14ac:dyDescent="0.25">
      <c r="B145" s="81"/>
      <c r="C145" s="81"/>
      <c r="D145" s="81"/>
      <c r="E145" s="82"/>
      <c r="F145" s="81"/>
      <c r="G145" s="67" t="s">
        <v>188</v>
      </c>
      <c r="H145" s="10" t="s">
        <v>26</v>
      </c>
      <c r="I145" s="5">
        <v>2.2499999999999998E-3</v>
      </c>
      <c r="J145" s="81"/>
    </row>
    <row r="146" spans="2:10" x14ac:dyDescent="0.25">
      <c r="E146" s="52"/>
      <c r="G146" s="80" t="s">
        <v>20</v>
      </c>
      <c r="H146" s="80"/>
      <c r="I146" s="7">
        <f>SUM(I139:I145)</f>
        <v>3.7475000000000008E-2</v>
      </c>
    </row>
    <row r="147" spans="2:10" ht="15.75" thickBot="1" x14ac:dyDescent="0.3">
      <c r="E147" s="52"/>
    </row>
    <row r="148" spans="2:10" ht="168" customHeight="1" x14ac:dyDescent="0.25">
      <c r="B148" s="81">
        <v>25</v>
      </c>
      <c r="C148" s="81" t="s">
        <v>28</v>
      </c>
      <c r="D148" s="81" t="s">
        <v>61</v>
      </c>
      <c r="E148" s="82" t="s">
        <v>61</v>
      </c>
      <c r="F148" s="81" t="s">
        <v>62</v>
      </c>
      <c r="G148" s="60" t="s">
        <v>180</v>
      </c>
      <c r="H148" s="10" t="s">
        <v>181</v>
      </c>
      <c r="I148" s="5">
        <v>2.7000000000000001E-3</v>
      </c>
      <c r="J148" s="81" t="s">
        <v>19</v>
      </c>
    </row>
    <row r="149" spans="2:10" ht="60" customHeight="1" x14ac:dyDescent="0.25">
      <c r="B149" s="81"/>
      <c r="C149" s="81"/>
      <c r="D149" s="81"/>
      <c r="E149" s="82"/>
      <c r="F149" s="81"/>
      <c r="G149" s="62" t="s">
        <v>64</v>
      </c>
      <c r="H149" s="10" t="s">
        <v>66</v>
      </c>
      <c r="I149" s="5">
        <v>1.5E-3</v>
      </c>
      <c r="J149" s="81"/>
    </row>
    <row r="150" spans="2:10" ht="75" x14ac:dyDescent="0.25">
      <c r="B150" s="81"/>
      <c r="C150" s="81"/>
      <c r="D150" s="81"/>
      <c r="E150" s="82"/>
      <c r="F150" s="81"/>
      <c r="G150" s="68" t="s">
        <v>65</v>
      </c>
      <c r="H150" s="10" t="s">
        <v>67</v>
      </c>
      <c r="I150" s="5">
        <v>9.1799999999999998E-4</v>
      </c>
      <c r="J150" s="81"/>
    </row>
    <row r="151" spans="2:10" x14ac:dyDescent="0.25">
      <c r="E151" s="52"/>
      <c r="G151" s="80" t="s">
        <v>20</v>
      </c>
      <c r="H151" s="80"/>
      <c r="I151" s="7">
        <f>SUM(I148:I150)</f>
        <v>5.118000000000001E-3</v>
      </c>
    </row>
    <row r="152" spans="2:10" x14ac:dyDescent="0.25">
      <c r="E152" s="52"/>
    </row>
    <row r="153" spans="2:10" ht="75" x14ac:dyDescent="0.25">
      <c r="B153" s="81">
        <v>26</v>
      </c>
      <c r="C153" s="81" t="s">
        <v>28</v>
      </c>
      <c r="D153" s="100" t="s">
        <v>69</v>
      </c>
      <c r="E153" s="99" t="s">
        <v>69</v>
      </c>
      <c r="F153" s="100" t="s">
        <v>82</v>
      </c>
      <c r="G153" s="59" t="s">
        <v>143</v>
      </c>
      <c r="H153" s="3" t="s">
        <v>83</v>
      </c>
      <c r="I153" s="37">
        <v>4.8000000000000001E-4</v>
      </c>
      <c r="J153" s="81" t="s">
        <v>19</v>
      </c>
    </row>
    <row r="154" spans="2:10" ht="60" customHeight="1" x14ac:dyDescent="0.25">
      <c r="B154" s="81"/>
      <c r="C154" s="81"/>
      <c r="D154" s="81"/>
      <c r="E154" s="82"/>
      <c r="F154" s="81"/>
      <c r="G154" s="59" t="s">
        <v>144</v>
      </c>
      <c r="H154" s="70" t="s">
        <v>216</v>
      </c>
      <c r="I154" s="37">
        <v>4.8000000000000001E-4</v>
      </c>
      <c r="J154" s="81"/>
    </row>
    <row r="155" spans="2:10" ht="30" x14ac:dyDescent="0.25">
      <c r="B155" s="81"/>
      <c r="C155" s="81"/>
      <c r="D155" s="81"/>
      <c r="E155" s="82"/>
      <c r="F155" s="81"/>
      <c r="G155" s="59" t="s">
        <v>146</v>
      </c>
      <c r="H155" s="71"/>
      <c r="I155" s="37">
        <v>4.8000000000000001E-4</v>
      </c>
      <c r="J155" s="81"/>
    </row>
    <row r="156" spans="2:10" ht="60" x14ac:dyDescent="0.25">
      <c r="B156" s="81"/>
      <c r="C156" s="81"/>
      <c r="D156" s="81"/>
      <c r="E156" s="82"/>
      <c r="F156" s="81"/>
      <c r="G156" s="59" t="s">
        <v>145</v>
      </c>
      <c r="H156" s="3" t="s">
        <v>217</v>
      </c>
      <c r="I156" s="37">
        <v>4.8000000000000001E-4</v>
      </c>
      <c r="J156" s="81"/>
    </row>
    <row r="157" spans="2:10" x14ac:dyDescent="0.25">
      <c r="B157" s="81"/>
      <c r="C157" s="81"/>
      <c r="D157" s="81"/>
      <c r="E157" s="82"/>
      <c r="F157" s="81"/>
      <c r="G157" s="59" t="s">
        <v>147</v>
      </c>
      <c r="H157" s="3"/>
      <c r="I157" s="37">
        <v>4.8000000000000001E-4</v>
      </c>
      <c r="J157" s="81"/>
    </row>
    <row r="158" spans="2:10" ht="60" x14ac:dyDescent="0.25">
      <c r="B158" s="81"/>
      <c r="C158" s="81"/>
      <c r="D158" s="81"/>
      <c r="E158" s="82"/>
      <c r="F158" s="81"/>
      <c r="G158" s="59" t="s">
        <v>148</v>
      </c>
      <c r="H158" s="3" t="s">
        <v>84</v>
      </c>
      <c r="I158" s="37">
        <v>4.8000000000000001E-4</v>
      </c>
      <c r="J158" s="81"/>
    </row>
    <row r="159" spans="2:10" ht="30" x14ac:dyDescent="0.25">
      <c r="B159" s="81"/>
      <c r="C159" s="81"/>
      <c r="D159" s="81"/>
      <c r="E159" s="82"/>
      <c r="F159" s="81"/>
      <c r="G159" s="59" t="s">
        <v>149</v>
      </c>
      <c r="H159" s="3"/>
      <c r="I159" s="37">
        <v>4.8000000000000001E-4</v>
      </c>
      <c r="J159" s="81"/>
    </row>
    <row r="160" spans="2:10" ht="30" x14ac:dyDescent="0.25">
      <c r="B160" s="81"/>
      <c r="C160" s="81"/>
      <c r="D160" s="81"/>
      <c r="E160" s="82"/>
      <c r="F160" s="81"/>
      <c r="G160" s="59" t="s">
        <v>150</v>
      </c>
      <c r="H160" s="3" t="s">
        <v>122</v>
      </c>
      <c r="I160" s="37">
        <v>4.8000000000000001E-4</v>
      </c>
      <c r="J160" s="81"/>
    </row>
    <row r="161" spans="1:10" x14ac:dyDescent="0.25">
      <c r="G161" s="80" t="s">
        <v>20</v>
      </c>
      <c r="H161" s="80"/>
      <c r="I161" s="7">
        <f>SUM(I153:I160)</f>
        <v>3.8400000000000001E-3</v>
      </c>
    </row>
    <row r="163" spans="1:10" ht="18.75" x14ac:dyDescent="0.25">
      <c r="B163" s="115" t="s">
        <v>219</v>
      </c>
      <c r="G163" s="111" t="s">
        <v>210</v>
      </c>
      <c r="H163" s="111"/>
      <c r="I163" s="31">
        <f>+I161+I151+I146+I137+I129+I122+I118+I112+I103+I91+I84</f>
        <v>0.45131190720248499</v>
      </c>
      <c r="J163" s="4" t="s">
        <v>26</v>
      </c>
    </row>
    <row r="164" spans="1:10" ht="18.75" x14ac:dyDescent="0.25">
      <c r="A164" s="114"/>
      <c r="B164" s="116" t="s">
        <v>218</v>
      </c>
      <c r="G164" s="111" t="s">
        <v>208</v>
      </c>
      <c r="H164" s="111"/>
      <c r="I164" s="31">
        <f>+I163+I73</f>
        <v>0.99719190720248507</v>
      </c>
    </row>
  </sheetData>
  <mergeCells count="141">
    <mergeCell ref="B1:J1"/>
    <mergeCell ref="G163:H163"/>
    <mergeCell ref="G164:H164"/>
    <mergeCell ref="J153:J160"/>
    <mergeCell ref="G161:H161"/>
    <mergeCell ref="B38:B40"/>
    <mergeCell ref="C38:C40"/>
    <mergeCell ref="D38:D40"/>
    <mergeCell ref="E38:E40"/>
    <mergeCell ref="F38:F40"/>
    <mergeCell ref="H38:H40"/>
    <mergeCell ref="J38:J40"/>
    <mergeCell ref="G41:H41"/>
    <mergeCell ref="G73:H73"/>
    <mergeCell ref="B153:B160"/>
    <mergeCell ref="C153:C160"/>
    <mergeCell ref="D153:D160"/>
    <mergeCell ref="E153:E160"/>
    <mergeCell ref="F153:F160"/>
    <mergeCell ref="B93:B102"/>
    <mergeCell ref="C93:C102"/>
    <mergeCell ref="D93:D102"/>
    <mergeCell ref="G151:H151"/>
    <mergeCell ref="B3:B6"/>
    <mergeCell ref="H60:H61"/>
    <mergeCell ref="B9:B11"/>
    <mergeCell ref="B60:B70"/>
    <mergeCell ref="B76:B83"/>
    <mergeCell ref="B86:B90"/>
    <mergeCell ref="B105:B111"/>
    <mergeCell ref="B114:B117"/>
    <mergeCell ref="G55:H55"/>
    <mergeCell ref="E114:E117"/>
    <mergeCell ref="E93:E102"/>
    <mergeCell ref="F93:F102"/>
    <mergeCell ref="F114:F117"/>
    <mergeCell ref="C51:C54"/>
    <mergeCell ref="D51:D54"/>
    <mergeCell ref="E51:E54"/>
    <mergeCell ref="F51:F54"/>
    <mergeCell ref="G49:H49"/>
    <mergeCell ref="G18:H18"/>
    <mergeCell ref="B148:B150"/>
    <mergeCell ref="B43:B48"/>
    <mergeCell ref="C43:C48"/>
    <mergeCell ref="C148:C150"/>
    <mergeCell ref="D148:D150"/>
    <mergeCell ref="E148:E150"/>
    <mergeCell ref="F148:F150"/>
    <mergeCell ref="D124:D128"/>
    <mergeCell ref="C124:C128"/>
    <mergeCell ref="B51:B54"/>
    <mergeCell ref="B131:B136"/>
    <mergeCell ref="B120:B121"/>
    <mergeCell ref="B124:B128"/>
    <mergeCell ref="B139:B145"/>
    <mergeCell ref="D139:D145"/>
    <mergeCell ref="E139:E145"/>
    <mergeCell ref="F139:F145"/>
    <mergeCell ref="J148:J150"/>
    <mergeCell ref="C60:C70"/>
    <mergeCell ref="D60:D70"/>
    <mergeCell ref="E60:E70"/>
    <mergeCell ref="F60:F70"/>
    <mergeCell ref="J105:J111"/>
    <mergeCell ref="G112:H112"/>
    <mergeCell ref="C86:C90"/>
    <mergeCell ref="D86:D90"/>
    <mergeCell ref="E86:E90"/>
    <mergeCell ref="F86:F90"/>
    <mergeCell ref="J86:J90"/>
    <mergeCell ref="G91:H91"/>
    <mergeCell ref="J93:J102"/>
    <mergeCell ref="G103:H103"/>
    <mergeCell ref="H93:H102"/>
    <mergeCell ref="J139:J145"/>
    <mergeCell ref="G146:H146"/>
    <mergeCell ref="C114:C117"/>
    <mergeCell ref="D114:D117"/>
    <mergeCell ref="J131:J136"/>
    <mergeCell ref="J124:J128"/>
    <mergeCell ref="G137:H137"/>
    <mergeCell ref="C139:C145"/>
    <mergeCell ref="G129:H129"/>
    <mergeCell ref="C131:C136"/>
    <mergeCell ref="D131:D136"/>
    <mergeCell ref="E131:E136"/>
    <mergeCell ref="F131:F136"/>
    <mergeCell ref="G132:G133"/>
    <mergeCell ref="H65:H70"/>
    <mergeCell ref="G7:H7"/>
    <mergeCell ref="G12:H12"/>
    <mergeCell ref="G15:H15"/>
    <mergeCell ref="H43:H44"/>
    <mergeCell ref="G36:H36"/>
    <mergeCell ref="G21:H21"/>
    <mergeCell ref="G25:H25"/>
    <mergeCell ref="G28:H28"/>
    <mergeCell ref="G31:H31"/>
    <mergeCell ref="G34:H34"/>
    <mergeCell ref="D43:D48"/>
    <mergeCell ref="E43:E48"/>
    <mergeCell ref="F43:F48"/>
    <mergeCell ref="F124:F128"/>
    <mergeCell ref="E124:E128"/>
    <mergeCell ref="H47:H48"/>
    <mergeCell ref="H62:H64"/>
    <mergeCell ref="J9:J11"/>
    <mergeCell ref="C3:C6"/>
    <mergeCell ref="D3:D6"/>
    <mergeCell ref="E3:E6"/>
    <mergeCell ref="F3:F6"/>
    <mergeCell ref="H10:H11"/>
    <mergeCell ref="E9:E11"/>
    <mergeCell ref="F9:F11"/>
    <mergeCell ref="D9:D11"/>
    <mergeCell ref="C9:C11"/>
    <mergeCell ref="H154:H155"/>
    <mergeCell ref="J51:J54"/>
    <mergeCell ref="I132:I133"/>
    <mergeCell ref="J76:J83"/>
    <mergeCell ref="G58:H58"/>
    <mergeCell ref="G71:H71"/>
    <mergeCell ref="G84:H84"/>
    <mergeCell ref="C76:C83"/>
    <mergeCell ref="D76:D83"/>
    <mergeCell ref="E76:E83"/>
    <mergeCell ref="F76:F83"/>
    <mergeCell ref="G122:H122"/>
    <mergeCell ref="F120:F121"/>
    <mergeCell ref="E120:E121"/>
    <mergeCell ref="D120:D121"/>
    <mergeCell ref="G118:H118"/>
    <mergeCell ref="C120:C121"/>
    <mergeCell ref="J120:J121"/>
    <mergeCell ref="J114:J117"/>
    <mergeCell ref="E105:E111"/>
    <mergeCell ref="F105:F111"/>
    <mergeCell ref="C105:C111"/>
    <mergeCell ref="D105:D111"/>
    <mergeCell ref="H78:H79"/>
  </mergeCells>
  <pageMargins left="1.2736614173228347" right="0.70866141732283472" top="0.38" bottom="0.44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PLANES DE ACCION 2016</vt:lpstr>
      <vt:lpstr>'PLANES DE ACCION 2016'!Área_de_impresión</vt:lpstr>
      <vt:lpstr>'PLANES DE ACCION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Carlos Alberto Arias Arias</cp:lastModifiedBy>
  <cp:lastPrinted>2015-12-28T18:53:19Z</cp:lastPrinted>
  <dcterms:created xsi:type="dcterms:W3CDTF">2013-12-09T19:18:30Z</dcterms:created>
  <dcterms:modified xsi:type="dcterms:W3CDTF">2016-06-01T15:58:21Z</dcterms:modified>
</cp:coreProperties>
</file>