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obles.CONTADURIA\Desktop\D PASO\2019\Eliminar\BGN TODOS\"/>
    </mc:Choice>
  </mc:AlternateContent>
  <bookViews>
    <workbookView xWindow="0" yWindow="0" windowWidth="28800" windowHeight="12045"/>
  </bookViews>
  <sheets>
    <sheet name="tes no eliminados 2013 (2)" sheetId="1" r:id="rId1"/>
    <sheet name="RESULTADO 2013" sheetId="2" r:id="rId2"/>
    <sheet name="RESULTADO 2014" sheetId="3" r:id="rId3"/>
    <sheet name="Anexo 1 " sheetId="4" r:id="rId4"/>
    <sheet name="Anexo 1 2014" sheetId="5" r:id="rId5"/>
    <sheet name="Anexo 2 " sheetId="6" r:id="rId6"/>
    <sheet name="Anexo 2 2014" sheetId="7" r:id="rId7"/>
    <sheet name="Anexo 2 (2014)" sheetId="8" r:id="rId8"/>
    <sheet name="Anexo 4 2013" sheetId="9" r:id="rId9"/>
    <sheet name="Anexo 4A" sheetId="10" r:id="rId10"/>
    <sheet name="Anexo 4 2014" sheetId="11" r:id="rId11"/>
    <sheet name="Anexo 4A (2014)" sheetId="12" r:id="rId12"/>
    <sheet name="Anexo 5" sheetId="13" r:id="rId13"/>
    <sheet name="Rezago 2014" sheetId="14" r:id="rId14"/>
    <sheet name="tes no eliminados 2,014" sheetId="15" r:id="rId15"/>
    <sheet name="tes no eliminados 2014" sheetId="16" state="hidden" r:id="rId16"/>
    <sheet name="tes no eliminados 2013" sheetId="17" r:id="rId17"/>
    <sheet name="HDEW 2014" sheetId="18" r:id="rId18"/>
    <sheet name="HDEW 2013" sheetId="19" r:id="rId19"/>
    <sheet name="HDEW Anexo 2 Final" sheetId="20" state="hidden" r:id="rId20"/>
    <sheet name="HDEW Anexo 2" sheetId="21" r:id="rId21"/>
    <sheet name="Hoja1" sheetId="22" state="hidden" r:id="rId22"/>
    <sheet name="Hoja2" sheetId="23" state="hidden" r:id="rId23"/>
  </sheets>
  <definedNames>
    <definedName name="_xlnm._FilterDatabase" localSheetId="15" hidden="1">'tes no eliminados 2014'!$A$15:$H$495</definedName>
    <definedName name="Cuadro_No._1a">Hoja1!$B$3:$E$38</definedName>
    <definedName name="Cuadro_No._1b">Hoja2!$L$3:$O$23</definedName>
    <definedName name="Cuadro_No._1C">Hoja1!$B$50:$E$88</definedName>
    <definedName name="Z_37B389E0_91F0_11D6_9686_921DA925C92F_.wvu.PrintTitles" localSheetId="1">'RESULTADO 2013'!$6:$7</definedName>
    <definedName name="Z_37B389E0_91F0_11D6_9686_921DA925C92F_.wvu.PrintTitles" localSheetId="2">'RESULTADO 2014'!$6:$7</definedName>
    <definedName name="Z_880FD673_CE39_4037_BC8B_EB77C73D14E5_.wvu.PrintTitles" localSheetId="1">'RESULTADO 2013'!$6:$7</definedName>
    <definedName name="Z_880FD673_CE39_4037_BC8B_EB77C73D14E5_.wvu.PrintTitles" localSheetId="2">'RESULTADO 2014'!$6:$7</definedName>
  </definedNames>
  <calcPr calcId="152511"/>
  <fileRecoveryPr repairLoad="1"/>
</workbook>
</file>

<file path=xl/calcChain.xml><?xml version="1.0" encoding="utf-8"?>
<calcChain xmlns="http://schemas.openxmlformats.org/spreadsheetml/2006/main">
  <c r="AI1931" i="18" l="1"/>
  <c r="AI1930" i="18"/>
  <c r="AI1929" i="18"/>
  <c r="AI1928" i="18"/>
  <c r="AI1927" i="18"/>
  <c r="AI1926" i="18"/>
  <c r="AI1925" i="18"/>
  <c r="AI1924" i="18"/>
  <c r="AI1923" i="18"/>
  <c r="AI1922" i="18"/>
  <c r="AI1921" i="18"/>
  <c r="AI1920" i="18"/>
  <c r="AI1919" i="18"/>
  <c r="AI1918" i="18"/>
  <c r="AI1917" i="18"/>
  <c r="AI1916" i="18"/>
  <c r="AI1915" i="18"/>
  <c r="AI1914" i="18"/>
  <c r="AI1913" i="18"/>
  <c r="AI1912" i="18"/>
  <c r="AI1911" i="18"/>
  <c r="AI1910" i="18"/>
  <c r="AI1909" i="18"/>
  <c r="AI1908" i="18"/>
  <c r="AI1907" i="18"/>
  <c r="AI1906" i="18"/>
  <c r="AI1905" i="18"/>
  <c r="AI1904" i="18"/>
  <c r="AI1903" i="18"/>
  <c r="AI1902" i="18"/>
  <c r="AI1901" i="18"/>
  <c r="AI1900" i="18"/>
  <c r="AI1899" i="18"/>
  <c r="AI1898" i="18"/>
  <c r="AI1897" i="18"/>
  <c r="AI1896" i="18"/>
  <c r="AI1895" i="18"/>
  <c r="AI1894" i="18"/>
  <c r="AI1893" i="18"/>
  <c r="AI1892" i="18"/>
  <c r="AI1891" i="18"/>
  <c r="AI1890" i="18"/>
  <c r="AI1889" i="18"/>
  <c r="AI1888" i="18"/>
  <c r="AI1887" i="18"/>
  <c r="AI1886" i="18"/>
  <c r="AI1885" i="18"/>
  <c r="AI1884" i="18"/>
  <c r="AI1883" i="18"/>
  <c r="AI1882" i="18"/>
  <c r="AI1881" i="18"/>
  <c r="AI1880" i="18"/>
  <c r="AI1879" i="18"/>
  <c r="AI1878" i="18"/>
  <c r="AI1877" i="18"/>
  <c r="AI1876" i="18"/>
  <c r="AI1875" i="18"/>
  <c r="AI1874" i="18"/>
  <c r="AI1873" i="18"/>
  <c r="AI1872" i="18"/>
  <c r="AI1871" i="18"/>
  <c r="AI1870" i="18"/>
  <c r="AI1869" i="18"/>
  <c r="AI1868" i="18"/>
  <c r="AI1867" i="18"/>
  <c r="AI1866" i="18"/>
  <c r="AI1865" i="18"/>
  <c r="AI1864" i="18"/>
  <c r="AI1863" i="18"/>
  <c r="AI1862" i="18"/>
  <c r="AI1861" i="18"/>
  <c r="AI1860" i="18"/>
  <c r="AI1859" i="18"/>
  <c r="AI1858" i="18"/>
  <c r="AI1857" i="18"/>
  <c r="AI1856" i="18"/>
  <c r="AI1855" i="18"/>
  <c r="AI1854" i="18"/>
  <c r="AI1853" i="18"/>
  <c r="AI1852" i="18"/>
  <c r="AI1851" i="18"/>
  <c r="AI1850" i="18"/>
  <c r="AI1849" i="18"/>
  <c r="AI1848" i="18"/>
  <c r="AI1847" i="18"/>
  <c r="AI1846" i="18"/>
  <c r="AI1845" i="18"/>
  <c r="AI1844" i="18"/>
  <c r="AI1843" i="18"/>
  <c r="AI1842" i="18"/>
  <c r="AI1841" i="18"/>
  <c r="AI1840" i="18"/>
  <c r="AI1839" i="18"/>
  <c r="AI1838" i="18"/>
  <c r="AI1837" i="18"/>
  <c r="AI1836" i="18"/>
  <c r="AI1835" i="18"/>
  <c r="AI1834" i="18"/>
  <c r="AI1833" i="18"/>
  <c r="AI1832" i="18"/>
  <c r="AI1831" i="18"/>
  <c r="AI1830" i="18"/>
  <c r="AI1829" i="18"/>
  <c r="AI1828" i="18"/>
  <c r="AI1827" i="18"/>
  <c r="AI1826" i="18"/>
  <c r="AI1825" i="18"/>
  <c r="AI1824" i="18"/>
  <c r="AI1823" i="18"/>
  <c r="AI1822" i="18"/>
  <c r="AI1821" i="18"/>
  <c r="AI1820" i="18"/>
  <c r="AI1819" i="18"/>
  <c r="AI1818" i="18"/>
  <c r="AI1817" i="18"/>
  <c r="AI1816" i="18"/>
  <c r="AI1815" i="18"/>
  <c r="AI1814" i="18"/>
  <c r="AI1813" i="18"/>
  <c r="AI1812" i="18"/>
  <c r="AI1811" i="18"/>
  <c r="AI1810" i="18"/>
  <c r="AI1809" i="18"/>
  <c r="AI1808" i="18"/>
  <c r="AI1807" i="18"/>
  <c r="AI1806" i="18"/>
  <c r="AI1805" i="18"/>
  <c r="AI1804" i="18"/>
  <c r="AI1803" i="18"/>
  <c r="AI1802" i="18"/>
  <c r="AI1801" i="18"/>
  <c r="AI1800" i="18"/>
  <c r="AI1799" i="18"/>
  <c r="AI1798" i="18"/>
  <c r="AI1797" i="18"/>
  <c r="AI1796" i="18"/>
  <c r="AI1795" i="18"/>
  <c r="AI1794" i="18"/>
  <c r="AI1793" i="18"/>
  <c r="AI1792" i="18"/>
  <c r="AI1791" i="18"/>
  <c r="AI1790" i="18"/>
  <c r="AI1789" i="18"/>
  <c r="AI1788" i="18"/>
  <c r="AI1787" i="18"/>
  <c r="AI1786" i="18"/>
  <c r="AI1785" i="18"/>
  <c r="AI1784" i="18"/>
  <c r="AI1783" i="18"/>
  <c r="AI1782" i="18"/>
  <c r="AI1781" i="18"/>
  <c r="AI1780" i="18"/>
  <c r="AI1779" i="18"/>
  <c r="AI1778" i="18"/>
  <c r="AI1777" i="18"/>
  <c r="AI1776" i="18"/>
  <c r="AI1775" i="18"/>
  <c r="AI1774" i="18"/>
  <c r="AI1773" i="18"/>
  <c r="AI1772" i="18"/>
  <c r="AI1771" i="18"/>
  <c r="AI1770" i="18"/>
  <c r="AI1769" i="18"/>
  <c r="AI1768" i="18"/>
  <c r="AI1767" i="18"/>
  <c r="AI1766" i="18"/>
  <c r="AI1765" i="18"/>
  <c r="AI1764" i="18"/>
  <c r="AI1763" i="18"/>
  <c r="AI1762" i="18"/>
  <c r="AI1761" i="18"/>
  <c r="AI1760" i="18"/>
  <c r="AI1759" i="18"/>
  <c r="AI1758" i="18"/>
  <c r="AI1757" i="18"/>
  <c r="AI1756" i="18"/>
  <c r="AI1755" i="18"/>
  <c r="AI1754" i="18"/>
  <c r="AI1753" i="18"/>
  <c r="AI1752" i="18"/>
  <c r="AI1751" i="18"/>
  <c r="AI1750" i="18"/>
  <c r="AI1749" i="18"/>
  <c r="AI1748" i="18"/>
  <c r="AI1747" i="18"/>
  <c r="AI1746" i="18"/>
  <c r="AI1745" i="18"/>
  <c r="AI1744" i="18"/>
  <c r="AI1743" i="18"/>
  <c r="AI1742" i="18"/>
  <c r="AI1741" i="18"/>
  <c r="AI1740" i="18"/>
  <c r="AI1739" i="18"/>
  <c r="AI1738" i="18"/>
  <c r="AI1737" i="18"/>
  <c r="AI1736" i="18"/>
  <c r="AI1735" i="18"/>
  <c r="AI1734" i="18"/>
  <c r="AI1733" i="18"/>
  <c r="AI1732" i="18"/>
  <c r="AI1731" i="18"/>
  <c r="AI1730" i="18"/>
  <c r="AI1729" i="18"/>
  <c r="AI1728" i="18"/>
  <c r="AI1727" i="18"/>
  <c r="AI1726" i="18"/>
  <c r="AI1725" i="18"/>
  <c r="AI1724" i="18"/>
  <c r="AI1723" i="18"/>
  <c r="AI1722" i="18"/>
  <c r="AI1721" i="18"/>
  <c r="AI1720" i="18"/>
  <c r="AI1719" i="18"/>
  <c r="AI1718" i="18"/>
  <c r="AI1717" i="18"/>
  <c r="AI1716" i="18"/>
  <c r="AI1715" i="18"/>
  <c r="AI1714" i="18"/>
  <c r="AI1713" i="18"/>
  <c r="AI1712" i="18"/>
  <c r="AI1711" i="18"/>
  <c r="AI1710" i="18"/>
  <c r="AI1709" i="18"/>
  <c r="AI1708" i="18"/>
  <c r="AI1707" i="18"/>
  <c r="AI1706" i="18"/>
  <c r="AI1705" i="18"/>
  <c r="AI1704" i="18"/>
  <c r="AI1703" i="18"/>
  <c r="AI1702" i="18"/>
  <c r="AI1701" i="18"/>
  <c r="AI1700" i="18"/>
  <c r="AI1699" i="18"/>
  <c r="AI1698" i="18"/>
  <c r="AI1697" i="18"/>
  <c r="AI1696" i="18"/>
  <c r="AI1695" i="18"/>
  <c r="AI1694" i="18"/>
  <c r="AI1693" i="18"/>
  <c r="AI1692" i="18"/>
  <c r="AI1691" i="18"/>
  <c r="AI1690" i="18"/>
  <c r="AI1689" i="18"/>
  <c r="AI1688" i="18"/>
  <c r="AI1687" i="18"/>
  <c r="AI1686" i="18"/>
  <c r="AI1685" i="18"/>
  <c r="AI1684" i="18"/>
  <c r="AI1683" i="18"/>
  <c r="AI1682" i="18"/>
  <c r="AI1681" i="18"/>
  <c r="AI1680" i="18"/>
  <c r="AI1679" i="18"/>
  <c r="AI1678" i="18"/>
  <c r="AI1677" i="18"/>
  <c r="AI1676" i="18"/>
  <c r="AI1675" i="18"/>
  <c r="AI1674" i="18"/>
  <c r="AI1673" i="18"/>
  <c r="AI1672" i="18"/>
  <c r="AI1671" i="18"/>
  <c r="AI1670" i="18"/>
  <c r="AI1669" i="18"/>
  <c r="AI1668" i="18"/>
  <c r="AI1667" i="18"/>
  <c r="AI1666" i="18"/>
  <c r="AI1665" i="18"/>
  <c r="AI1664" i="18"/>
  <c r="AI1663" i="18"/>
  <c r="AI1662" i="18"/>
  <c r="AI1661" i="18"/>
  <c r="AI1660" i="18"/>
  <c r="AI1659" i="18"/>
  <c r="AI1658" i="18"/>
  <c r="AI1657" i="18"/>
  <c r="AI1656" i="18"/>
  <c r="AI1655" i="18"/>
  <c r="AI1654" i="18"/>
  <c r="AI1653" i="18"/>
  <c r="AI1652" i="18"/>
  <c r="AI1651" i="18"/>
  <c r="AI1650" i="18"/>
  <c r="AI1649" i="18"/>
  <c r="AI1648" i="18"/>
  <c r="AI1647" i="18"/>
  <c r="AI1646" i="18"/>
  <c r="AI1645" i="18"/>
  <c r="AI1644" i="18"/>
  <c r="AI1643" i="18"/>
  <c r="AI1642" i="18"/>
  <c r="AI1641" i="18"/>
  <c r="AI1640" i="18"/>
  <c r="AI1639" i="18"/>
  <c r="AI1638" i="18"/>
  <c r="AI1637" i="18"/>
  <c r="AI1636" i="18"/>
  <c r="AI1635" i="18"/>
  <c r="AI1634" i="18"/>
  <c r="AI1633" i="18"/>
  <c r="AI1632" i="18"/>
  <c r="AI1631" i="18"/>
  <c r="AI1630" i="18"/>
  <c r="AI1629" i="18"/>
  <c r="AI1628" i="18"/>
  <c r="AI1627" i="18"/>
  <c r="AI1626" i="18"/>
  <c r="AI1625" i="18"/>
  <c r="AI1624" i="18"/>
  <c r="AI1623" i="18"/>
  <c r="AI1622" i="18"/>
  <c r="AI1621" i="18"/>
  <c r="AI1620" i="18"/>
  <c r="AI1619" i="18"/>
  <c r="AI1618" i="18"/>
  <c r="AI1617" i="18"/>
  <c r="AI1616" i="18"/>
  <c r="AI1615" i="18"/>
  <c r="AI1614" i="18"/>
  <c r="AI1613" i="18"/>
  <c r="AI1612" i="18"/>
  <c r="AI1611" i="18"/>
  <c r="AI1610" i="18"/>
  <c r="AI1609" i="18"/>
  <c r="AI1608" i="18"/>
  <c r="AI1607" i="18"/>
  <c r="AI1606" i="18"/>
  <c r="AI1605" i="18"/>
  <c r="AI1604" i="18"/>
  <c r="AI1603" i="18"/>
  <c r="AI1602" i="18"/>
  <c r="AI1601" i="18"/>
  <c r="AI1600" i="18"/>
  <c r="AI1599" i="18"/>
  <c r="AI1598" i="18"/>
  <c r="AI1597" i="18"/>
  <c r="AI1596" i="18"/>
  <c r="AI1595" i="18"/>
  <c r="AI1594" i="18"/>
  <c r="AI1593" i="18"/>
  <c r="AI1592" i="18"/>
  <c r="AI1591" i="18"/>
  <c r="AI1590" i="18"/>
  <c r="AI1589" i="18"/>
  <c r="AI1588" i="18"/>
  <c r="AI1587" i="18"/>
  <c r="AI1586" i="18"/>
  <c r="AI1585" i="18"/>
  <c r="AI1584" i="18"/>
  <c r="AI1583" i="18"/>
  <c r="AI1582" i="18"/>
  <c r="AI1581" i="18"/>
  <c r="AI1580" i="18"/>
  <c r="AI1579" i="18"/>
  <c r="AI1578" i="18"/>
  <c r="AI1577" i="18"/>
  <c r="AI1576" i="18"/>
  <c r="AI1575" i="18"/>
  <c r="AI1574" i="18"/>
  <c r="AI1573" i="18"/>
  <c r="AI1572" i="18"/>
  <c r="AI1571" i="18"/>
  <c r="AI1570" i="18"/>
  <c r="AI1569" i="18"/>
  <c r="AI1568" i="18"/>
  <c r="AI1567" i="18"/>
  <c r="AI1566" i="18"/>
  <c r="AI1565" i="18"/>
  <c r="AI1564" i="18"/>
  <c r="AI1563" i="18"/>
  <c r="AI1562" i="18"/>
  <c r="AI1561" i="18"/>
  <c r="AI1560" i="18"/>
  <c r="AI1559" i="18"/>
  <c r="AI1558" i="18"/>
  <c r="AI1557" i="18"/>
  <c r="AI1556" i="18"/>
  <c r="AI1555" i="18"/>
  <c r="AI1554" i="18"/>
  <c r="AI1553" i="18"/>
  <c r="AI1552" i="18"/>
  <c r="AI1551" i="18"/>
  <c r="AI1550" i="18"/>
  <c r="AI1549" i="18"/>
  <c r="AI1548" i="18"/>
  <c r="AI1547" i="18"/>
  <c r="AI1546" i="18"/>
  <c r="AI1545" i="18"/>
  <c r="AI1544" i="18"/>
  <c r="AI1543" i="18"/>
  <c r="AI1542" i="18"/>
  <c r="AI1541" i="18"/>
  <c r="AI1540" i="18"/>
  <c r="AI1539" i="18"/>
  <c r="AI1538" i="18"/>
  <c r="AI1537" i="18"/>
  <c r="AI1536" i="18"/>
  <c r="AI1535" i="18"/>
  <c r="AI1534" i="18"/>
  <c r="AI1533" i="18"/>
  <c r="AI1532" i="18"/>
  <c r="AI1531" i="18"/>
  <c r="AI1530" i="18"/>
  <c r="AI1529" i="18"/>
  <c r="AI1528" i="18"/>
  <c r="AI1527" i="18"/>
  <c r="AI1526" i="18"/>
  <c r="AI1525" i="18"/>
  <c r="AI1524" i="18"/>
  <c r="AI1523" i="18"/>
  <c r="AI1522" i="18"/>
  <c r="AI1521" i="18"/>
  <c r="AI1520" i="18"/>
  <c r="AI1519" i="18"/>
  <c r="AI1518" i="18"/>
  <c r="AI1517" i="18"/>
  <c r="AI1516" i="18"/>
  <c r="AI1515" i="18"/>
  <c r="AI1514" i="18"/>
  <c r="AI1513" i="18"/>
  <c r="AI1512" i="18"/>
  <c r="AI1511" i="18"/>
  <c r="AI1510" i="18"/>
  <c r="AI1509" i="18"/>
  <c r="AI1508" i="18"/>
  <c r="AI1507" i="18"/>
  <c r="AI1506" i="18"/>
  <c r="AI1505" i="18"/>
  <c r="AI1504" i="18"/>
  <c r="AI1503" i="18"/>
  <c r="AI1502" i="18"/>
  <c r="AI1501" i="18"/>
  <c r="AI1500" i="18"/>
  <c r="AI1499" i="18"/>
  <c r="AI1498" i="18"/>
  <c r="AI1497" i="18"/>
  <c r="AI1496" i="18"/>
  <c r="AI1495" i="18"/>
  <c r="AI1494" i="18"/>
  <c r="AI1493" i="18"/>
  <c r="AI1492" i="18"/>
  <c r="AI1491" i="18"/>
  <c r="AI1490" i="18"/>
  <c r="AI1489" i="18"/>
  <c r="AI1488" i="18"/>
  <c r="AI1487" i="18"/>
  <c r="AI1486" i="18"/>
  <c r="AI1485" i="18"/>
  <c r="AI1484" i="18"/>
  <c r="AI1483" i="18"/>
  <c r="AI1482" i="18"/>
  <c r="AI1481" i="18"/>
  <c r="AI1480" i="18"/>
  <c r="AI1479" i="18"/>
  <c r="AI1478" i="18"/>
  <c r="AI1477" i="18"/>
  <c r="AI1476" i="18"/>
  <c r="AI1475" i="18"/>
  <c r="AI1474" i="18"/>
  <c r="AI1473" i="18"/>
  <c r="AI1472" i="18"/>
  <c r="AI1471" i="18"/>
  <c r="AI1470" i="18"/>
  <c r="AI1469" i="18"/>
  <c r="AI1468" i="18"/>
  <c r="AI1467" i="18"/>
  <c r="AI1466" i="18"/>
  <c r="AI1465" i="18"/>
  <c r="AI1464" i="18"/>
  <c r="AI1463" i="18"/>
  <c r="AI1462" i="18"/>
  <c r="AI1461" i="18"/>
  <c r="AI1460" i="18"/>
  <c r="AI1459" i="18"/>
  <c r="AI1458" i="18"/>
  <c r="AI1457" i="18"/>
  <c r="AI1456" i="18"/>
  <c r="AI1455" i="18"/>
  <c r="AI1454" i="18"/>
  <c r="AI1453" i="18"/>
  <c r="AI1452" i="18"/>
  <c r="AI1451" i="18"/>
  <c r="AI1450" i="18"/>
  <c r="AI1449" i="18"/>
  <c r="AI1448" i="18"/>
  <c r="AI1447" i="18"/>
  <c r="AI1446" i="18"/>
  <c r="AI1445" i="18"/>
  <c r="AI1444" i="18"/>
  <c r="AI1443" i="18"/>
  <c r="AI1442" i="18"/>
  <c r="AI1441" i="18"/>
  <c r="AI1440" i="18"/>
  <c r="AI1439" i="18"/>
  <c r="AI1438" i="18"/>
  <c r="AI1437" i="18"/>
  <c r="AI1436" i="18"/>
  <c r="AI1435" i="18"/>
  <c r="AI1434" i="18"/>
  <c r="AI1433" i="18"/>
  <c r="AI1432" i="18"/>
  <c r="AI1431" i="18"/>
  <c r="AI1430" i="18"/>
  <c r="AI1429" i="18"/>
  <c r="AI1428" i="18"/>
  <c r="AI1427" i="18"/>
  <c r="AI1426" i="18"/>
  <c r="AI1425" i="18"/>
  <c r="AI1424" i="18"/>
  <c r="AI1423" i="18"/>
  <c r="AI1422" i="18"/>
  <c r="AI1421" i="18"/>
  <c r="AI1420" i="18"/>
  <c r="AI1419" i="18"/>
  <c r="AI1418" i="18"/>
  <c r="AI1417" i="18"/>
  <c r="AI1416" i="18"/>
  <c r="AI1415" i="18"/>
  <c r="AI1414" i="18"/>
  <c r="AI1413" i="18"/>
  <c r="AI1412" i="18"/>
  <c r="AI1411" i="18"/>
  <c r="AI1410" i="18"/>
  <c r="AI1409" i="18"/>
  <c r="AI1408" i="18"/>
  <c r="AI1407" i="18"/>
  <c r="AI1406" i="18"/>
  <c r="AI1405" i="18"/>
  <c r="AI1404" i="18"/>
  <c r="AI1403" i="18"/>
  <c r="AI1402" i="18"/>
  <c r="AI1401" i="18"/>
  <c r="AI1400" i="18"/>
  <c r="AI1399" i="18"/>
  <c r="AI1398" i="18"/>
  <c r="AI1397" i="18"/>
  <c r="AI1396" i="18"/>
  <c r="AI1395" i="18"/>
  <c r="AI1394" i="18"/>
  <c r="AI1393" i="18"/>
  <c r="AI1392" i="18"/>
  <c r="AI1391" i="18"/>
  <c r="AI1390" i="18"/>
  <c r="AI1389" i="18"/>
  <c r="AI1388" i="18"/>
  <c r="AI1387" i="18"/>
  <c r="AI1386" i="18"/>
  <c r="AI1385" i="18"/>
  <c r="AI1384" i="18"/>
  <c r="AI1383" i="18"/>
  <c r="AI1382" i="18"/>
  <c r="AI1381" i="18"/>
  <c r="AI1380" i="18"/>
  <c r="AI1379" i="18"/>
  <c r="AI1378" i="18"/>
  <c r="AI1377" i="18"/>
  <c r="AI1376" i="18"/>
  <c r="AI1375" i="18"/>
  <c r="AI1374" i="18"/>
  <c r="AI1373" i="18"/>
  <c r="AI1372" i="18"/>
  <c r="AI1371" i="18"/>
  <c r="AI1370" i="18"/>
  <c r="AI1369" i="18"/>
  <c r="AI1368" i="18"/>
  <c r="AI1367" i="18"/>
  <c r="AI1366" i="18"/>
  <c r="AI1365" i="18"/>
  <c r="AI1364" i="18"/>
  <c r="AI1363" i="18"/>
  <c r="AI1362" i="18"/>
  <c r="AI1361" i="18"/>
  <c r="AI1360" i="18"/>
  <c r="AI1359" i="18"/>
  <c r="AI1358" i="18"/>
  <c r="AI1357" i="18"/>
  <c r="AI1356" i="18"/>
  <c r="AI1355" i="18"/>
  <c r="AI1354" i="18"/>
  <c r="AI1353" i="18"/>
  <c r="AI1352" i="18"/>
  <c r="AI1351" i="18"/>
  <c r="AI1350" i="18"/>
  <c r="AI1349" i="18"/>
  <c r="AI1348" i="18"/>
  <c r="AI1347" i="18"/>
  <c r="AI1346" i="18"/>
  <c r="AI1345" i="18"/>
  <c r="AI1344" i="18"/>
  <c r="AI1343" i="18"/>
  <c r="AI1342" i="18"/>
  <c r="AI1341" i="18"/>
  <c r="AI1340" i="18"/>
  <c r="AI1339" i="18"/>
  <c r="AI1338" i="18"/>
  <c r="AI1337" i="18"/>
  <c r="AI1336" i="18"/>
  <c r="AI1335" i="18"/>
  <c r="AI1334" i="18"/>
  <c r="AI1333" i="18"/>
  <c r="AI1332" i="18"/>
  <c r="AI1331" i="18"/>
  <c r="AI1330" i="18"/>
  <c r="AI1329" i="18"/>
  <c r="AI1328" i="18"/>
  <c r="AI1327" i="18"/>
  <c r="AI1326" i="18"/>
  <c r="AI1325" i="18"/>
  <c r="AI1324" i="18"/>
  <c r="AI1323" i="18"/>
  <c r="AI1322" i="18"/>
  <c r="AI1321" i="18"/>
  <c r="AI1320" i="18"/>
  <c r="AI1319" i="18"/>
  <c r="AI1318" i="18"/>
  <c r="AI1317" i="18"/>
  <c r="AI1316" i="18"/>
  <c r="AI1315" i="18"/>
  <c r="AI1314" i="18"/>
  <c r="AI1313" i="18"/>
  <c r="AI1312" i="18"/>
  <c r="AI1311" i="18"/>
  <c r="AI1310" i="18"/>
  <c r="AI1309" i="18"/>
  <c r="AI1308" i="18"/>
  <c r="AI1307" i="18"/>
  <c r="AI1306" i="18"/>
  <c r="AI1305" i="18"/>
  <c r="AI1304" i="18"/>
  <c r="AI1303" i="18"/>
  <c r="AI1302" i="18"/>
  <c r="AI1301" i="18"/>
  <c r="AI1300" i="18"/>
  <c r="AI1299" i="18"/>
  <c r="AI1298" i="18"/>
  <c r="AI1297" i="18"/>
  <c r="AI1296" i="18"/>
  <c r="AI1295" i="18"/>
  <c r="AI1294" i="18"/>
  <c r="AI1293" i="18"/>
  <c r="AI1292" i="18"/>
  <c r="AI1291" i="18"/>
  <c r="AI1290" i="18"/>
  <c r="AI1289" i="18"/>
  <c r="AI1288" i="18"/>
  <c r="AI1287" i="18"/>
  <c r="AI1286" i="18"/>
  <c r="AI1285" i="18"/>
  <c r="AI1284" i="18"/>
  <c r="AI1283" i="18"/>
  <c r="AI1282" i="18"/>
  <c r="AI1281" i="18"/>
  <c r="AI1280" i="18"/>
  <c r="AI1279" i="18"/>
  <c r="AI1278" i="18"/>
  <c r="AI1277" i="18"/>
  <c r="AI1276" i="18"/>
  <c r="AI1275" i="18"/>
  <c r="AI1274" i="18"/>
  <c r="AI1273" i="18"/>
  <c r="AI1272" i="18"/>
  <c r="AI1271" i="18"/>
  <c r="AI1270" i="18"/>
  <c r="AI1269" i="18"/>
  <c r="AI1268" i="18"/>
  <c r="AI1267" i="18"/>
  <c r="AI1266" i="18"/>
  <c r="AI1265" i="18"/>
  <c r="AI1264" i="18"/>
  <c r="AI1263" i="18"/>
  <c r="AI1262" i="18"/>
  <c r="AI1261" i="18"/>
  <c r="AI1260" i="18"/>
  <c r="AI1259" i="18"/>
  <c r="AI1258" i="18"/>
  <c r="AI1257" i="18"/>
  <c r="AI1256" i="18"/>
  <c r="AI1255" i="18"/>
  <c r="AI1254" i="18"/>
  <c r="AI1253" i="18"/>
  <c r="AI1252" i="18"/>
  <c r="AI1251" i="18"/>
  <c r="AI1250" i="18"/>
  <c r="AI1249" i="18"/>
  <c r="AI1248" i="18"/>
  <c r="AI1247" i="18"/>
  <c r="AI1246" i="18"/>
  <c r="AI1245" i="18"/>
  <c r="AI1244" i="18"/>
  <c r="AI1243" i="18"/>
  <c r="AI1242" i="18"/>
  <c r="AI1241" i="18"/>
  <c r="AI1240" i="18"/>
  <c r="AI1239" i="18"/>
  <c r="AI1238" i="18"/>
  <c r="AI1237" i="18"/>
  <c r="AI1236" i="18"/>
  <c r="AI1235" i="18"/>
  <c r="AI1234" i="18"/>
  <c r="AI1233" i="18"/>
  <c r="AI1232" i="18"/>
  <c r="AI1231" i="18"/>
  <c r="AI1230" i="18"/>
  <c r="AI1229" i="18"/>
  <c r="AI1228" i="18"/>
  <c r="AI1227" i="18"/>
  <c r="AI1226" i="18"/>
  <c r="AI1225" i="18"/>
  <c r="AI1224" i="18"/>
  <c r="AI1223" i="18"/>
  <c r="AI1222" i="18"/>
  <c r="AI1221" i="18"/>
  <c r="AI1220" i="18"/>
  <c r="AI1219" i="18"/>
  <c r="AI1218" i="18"/>
  <c r="AI1217" i="18"/>
  <c r="AI1216" i="18"/>
  <c r="AI1215" i="18"/>
  <c r="AI1214" i="18"/>
  <c r="AI1213" i="18"/>
  <c r="AI1212" i="18"/>
  <c r="AI1211" i="18"/>
  <c r="AI1210" i="18"/>
  <c r="AI1209" i="18"/>
  <c r="AI1208" i="18"/>
  <c r="AI1207" i="18"/>
  <c r="AI1206" i="18"/>
  <c r="AI1205" i="18"/>
  <c r="AI1204" i="18"/>
  <c r="AI1203" i="18"/>
  <c r="AI1202" i="18"/>
  <c r="AI1201" i="18"/>
  <c r="AI1200" i="18"/>
  <c r="AI1199" i="18"/>
  <c r="AI1198" i="18"/>
  <c r="AI1197" i="18"/>
  <c r="AI1196" i="18"/>
  <c r="AI1195" i="18"/>
  <c r="AI1194" i="18"/>
  <c r="AI1193" i="18"/>
  <c r="AI1192" i="18"/>
  <c r="AI1191" i="18"/>
  <c r="AI1190" i="18"/>
  <c r="AI1189" i="18"/>
  <c r="AI1188" i="18"/>
  <c r="AI1187" i="18"/>
  <c r="AI1186" i="18"/>
  <c r="AI1185" i="18"/>
  <c r="AI1184" i="18"/>
  <c r="AI1183" i="18"/>
  <c r="AI1182" i="18"/>
  <c r="AI1181" i="18"/>
  <c r="AI1180" i="18"/>
  <c r="AI1179" i="18"/>
  <c r="AI1178" i="18"/>
  <c r="AI1177" i="18"/>
  <c r="AI1176" i="18"/>
  <c r="AI1175" i="18"/>
  <c r="AI1174" i="18"/>
  <c r="AI1173" i="18"/>
  <c r="AI1172" i="18"/>
  <c r="AI1171" i="18"/>
  <c r="AI1170" i="18"/>
  <c r="AI1169" i="18"/>
  <c r="AI1168" i="18"/>
  <c r="AI1167" i="18"/>
  <c r="AI1166" i="18"/>
  <c r="AI1165" i="18"/>
  <c r="AI1164" i="18"/>
  <c r="AI1163" i="18"/>
  <c r="AI1162" i="18"/>
  <c r="AI1161" i="18"/>
  <c r="AI1160" i="18"/>
  <c r="AI1159" i="18"/>
  <c r="AI1158" i="18"/>
  <c r="AI1157" i="18"/>
  <c r="AI1156" i="18"/>
  <c r="AI1155" i="18"/>
  <c r="AI1154" i="18"/>
  <c r="AI1153" i="18"/>
  <c r="AI1152" i="18"/>
  <c r="AI1151" i="18"/>
  <c r="AI1150" i="18"/>
  <c r="AI1149" i="18"/>
  <c r="AI1148" i="18"/>
  <c r="AI1147" i="18"/>
  <c r="AI1146" i="18"/>
  <c r="AI1145" i="18"/>
  <c r="AI1144" i="18"/>
  <c r="AI1143" i="18"/>
  <c r="AI1142" i="18"/>
  <c r="AI1141" i="18"/>
  <c r="AI1140" i="18"/>
  <c r="AI1139" i="18"/>
  <c r="AI1138" i="18"/>
  <c r="AI1137" i="18"/>
  <c r="AI1136" i="18"/>
  <c r="AI1135" i="18"/>
  <c r="AI1134" i="18"/>
  <c r="AI1133" i="18"/>
  <c r="AI1132" i="18"/>
  <c r="AI1131" i="18"/>
  <c r="AI1130" i="18"/>
  <c r="AI1129" i="18"/>
  <c r="AI1128" i="18"/>
  <c r="AI1127" i="18"/>
  <c r="AI1126" i="18"/>
  <c r="AI1125" i="18"/>
  <c r="AI1124" i="18"/>
  <c r="AI1123" i="18"/>
  <c r="AI1122" i="18"/>
  <c r="AI1121" i="18"/>
  <c r="AI1120" i="18"/>
  <c r="AI1119" i="18"/>
  <c r="AI1118" i="18"/>
  <c r="AI1117" i="18"/>
  <c r="AI1116" i="18"/>
  <c r="AI1115" i="18"/>
  <c r="AI1114" i="18"/>
  <c r="AI1113" i="18"/>
  <c r="AI1112" i="18"/>
  <c r="AI1111" i="18"/>
  <c r="AI1110" i="18"/>
  <c r="AI1109" i="18"/>
  <c r="AI1108" i="18"/>
  <c r="AI1107" i="18"/>
  <c r="AI1106" i="18"/>
  <c r="AI1105" i="18"/>
  <c r="AI1104" i="18"/>
  <c r="AI1103" i="18"/>
  <c r="AI1102" i="18"/>
  <c r="AI1101" i="18"/>
  <c r="AI1100" i="18"/>
  <c r="AI1099" i="18"/>
  <c r="AI1098" i="18"/>
  <c r="AI1097" i="18"/>
  <c r="AI1096" i="18"/>
  <c r="AI1095" i="18"/>
  <c r="AI1094" i="18"/>
  <c r="AI1093" i="18"/>
  <c r="AI1092" i="18"/>
  <c r="AI1091" i="18"/>
  <c r="AI1090" i="18"/>
  <c r="AI1089" i="18"/>
  <c r="AI1088" i="18"/>
  <c r="AI1087" i="18"/>
  <c r="AI1086" i="18"/>
  <c r="AI1085" i="18"/>
  <c r="AI1084" i="18"/>
  <c r="AI1083" i="18"/>
  <c r="AI1082" i="18"/>
  <c r="AI1081" i="18"/>
  <c r="AI1080" i="18"/>
  <c r="AI1079" i="18"/>
  <c r="AI1078" i="18"/>
  <c r="AI1077" i="18"/>
  <c r="AI1076" i="18"/>
  <c r="AI1075" i="18"/>
  <c r="AI1074" i="18"/>
  <c r="AI1073" i="18"/>
  <c r="AI1072" i="18"/>
  <c r="AI1071" i="18"/>
  <c r="AI1070" i="18"/>
  <c r="AI1069" i="18"/>
  <c r="AI1068" i="18"/>
  <c r="AI1067" i="18"/>
  <c r="AI1066" i="18"/>
  <c r="AI1065" i="18"/>
  <c r="AI1064" i="18"/>
  <c r="AI1063" i="18"/>
  <c r="AI1062" i="18"/>
  <c r="AI1061" i="18"/>
  <c r="AI1060" i="18"/>
  <c r="AI1059" i="18"/>
  <c r="AI1058" i="18"/>
  <c r="AI1057" i="18"/>
  <c r="AI1056" i="18"/>
  <c r="AI1055" i="18"/>
  <c r="AI1054" i="18"/>
  <c r="AI1053" i="18"/>
  <c r="AI1052" i="18"/>
  <c r="AI1051" i="18"/>
  <c r="AI1050" i="18"/>
  <c r="AI1049" i="18"/>
  <c r="AI1048" i="18"/>
  <c r="AI1047" i="18"/>
  <c r="AI1046" i="18"/>
  <c r="AI1045" i="18"/>
  <c r="AI1044" i="18"/>
  <c r="AI1043" i="18"/>
  <c r="AI1042" i="18"/>
  <c r="AI1041" i="18"/>
  <c r="AI1040" i="18"/>
  <c r="AI1039" i="18"/>
  <c r="AI1038" i="18"/>
  <c r="AI1037" i="18"/>
  <c r="AI1036" i="18"/>
  <c r="AI1035" i="18"/>
  <c r="AI1034" i="18"/>
  <c r="AI1033" i="18"/>
  <c r="AI1032" i="18"/>
  <c r="AI1031" i="18"/>
  <c r="AI1030" i="18"/>
  <c r="AI1029" i="18"/>
  <c r="AI1028" i="18"/>
  <c r="AI1027" i="18"/>
  <c r="AI1026" i="18"/>
  <c r="AI1025" i="18"/>
  <c r="AI1024" i="18"/>
  <c r="AI1023" i="18"/>
  <c r="AI1022" i="18"/>
  <c r="AI1021" i="18"/>
  <c r="AI1020" i="18"/>
  <c r="AI1019" i="18"/>
  <c r="AI1018" i="18"/>
  <c r="AI1017" i="18"/>
  <c r="AI1016" i="18"/>
  <c r="AI1015" i="18"/>
  <c r="AI1014" i="18"/>
  <c r="AI1013" i="18"/>
  <c r="AI1012" i="18"/>
  <c r="AI1011" i="18"/>
  <c r="AI1010" i="18"/>
  <c r="AI1009" i="18"/>
  <c r="AI1008" i="18"/>
  <c r="AI1007" i="18"/>
  <c r="AI1006" i="18"/>
  <c r="AI1005" i="18"/>
  <c r="AI1004" i="18"/>
  <c r="AI1003" i="18"/>
  <c r="AI1002" i="18"/>
  <c r="AI1001" i="18"/>
  <c r="AI1000" i="18"/>
  <c r="AI999" i="18"/>
  <c r="AI998" i="18"/>
  <c r="AI997" i="18"/>
  <c r="AI996" i="18"/>
  <c r="AI995" i="18"/>
  <c r="AI994" i="18"/>
  <c r="AI993" i="18"/>
  <c r="AI992" i="18"/>
  <c r="AI991" i="18"/>
  <c r="AI990" i="18"/>
  <c r="AI989" i="18"/>
  <c r="AI988" i="18"/>
  <c r="AI987" i="18"/>
  <c r="AI986" i="18"/>
  <c r="AI985" i="18"/>
  <c r="AI984" i="18"/>
  <c r="AI983" i="18"/>
  <c r="AI982" i="18"/>
  <c r="AI981" i="18"/>
  <c r="AI980" i="18"/>
  <c r="AI979" i="18"/>
  <c r="AI978" i="18"/>
  <c r="AI977" i="18"/>
  <c r="AI976" i="18"/>
  <c r="AI975" i="18"/>
  <c r="AI974" i="18"/>
  <c r="AI973" i="18"/>
  <c r="AI972" i="18"/>
  <c r="AI971" i="18"/>
  <c r="AI970" i="18"/>
  <c r="AI969" i="18"/>
  <c r="AI968" i="18"/>
  <c r="AI967" i="18"/>
  <c r="AI966" i="18"/>
  <c r="AI965" i="18"/>
  <c r="AI964" i="18"/>
  <c r="AI963" i="18"/>
  <c r="AI962" i="18"/>
  <c r="AI961" i="18"/>
  <c r="AI960" i="18"/>
  <c r="AI959" i="18"/>
  <c r="AI958" i="18"/>
  <c r="AI957" i="18"/>
  <c r="AI956" i="18"/>
  <c r="AI955" i="18"/>
  <c r="AI954" i="18"/>
  <c r="AI953" i="18"/>
  <c r="AI952" i="18"/>
  <c r="AI951" i="18"/>
  <c r="AI950" i="18"/>
  <c r="AI949" i="18"/>
  <c r="AI948" i="18"/>
  <c r="AI947" i="18"/>
  <c r="AI946" i="18"/>
  <c r="AI945" i="18"/>
  <c r="AI944" i="18"/>
  <c r="AI943" i="18"/>
  <c r="AI942" i="18"/>
  <c r="AI941" i="18"/>
  <c r="AI940" i="18"/>
  <c r="AI939" i="18"/>
  <c r="AI938" i="18"/>
  <c r="AI937" i="18"/>
  <c r="AI936" i="18"/>
  <c r="AI935" i="18"/>
  <c r="AI934" i="18"/>
  <c r="AI933" i="18"/>
  <c r="AI932" i="18"/>
  <c r="AI931" i="18"/>
  <c r="AI930" i="18"/>
  <c r="AI929" i="18"/>
  <c r="AI928" i="18"/>
  <c r="AI927" i="18"/>
  <c r="AI926" i="18"/>
  <c r="AI925" i="18"/>
  <c r="AI924" i="18"/>
  <c r="AI923" i="18"/>
  <c r="AI922" i="18"/>
  <c r="AI921" i="18"/>
  <c r="AI920" i="18"/>
  <c r="AI919" i="18"/>
  <c r="AI918" i="18"/>
  <c r="AI917" i="18"/>
  <c r="AI916" i="18"/>
  <c r="AI915" i="18"/>
  <c r="AI914" i="18"/>
  <c r="AI913" i="18"/>
  <c r="AI912" i="18"/>
  <c r="AI911" i="18"/>
  <c r="AI910" i="18"/>
  <c r="AI909" i="18"/>
  <c r="AI908" i="18"/>
  <c r="AI907" i="18"/>
  <c r="AI906" i="18"/>
  <c r="AI905" i="18"/>
  <c r="AI904" i="18"/>
  <c r="AI903" i="18"/>
  <c r="AI902" i="18"/>
  <c r="AI901" i="18"/>
  <c r="AI900" i="18"/>
  <c r="AI899" i="18"/>
  <c r="AI898" i="18"/>
  <c r="AI897" i="18"/>
  <c r="AI896" i="18"/>
  <c r="AI895" i="18"/>
  <c r="AI894" i="18"/>
  <c r="AI893" i="18"/>
  <c r="AI892" i="18"/>
  <c r="AI891" i="18"/>
  <c r="AI890" i="18"/>
  <c r="AI889" i="18"/>
  <c r="AI888" i="18"/>
  <c r="AI887" i="18"/>
  <c r="AI886" i="18"/>
  <c r="AI885" i="18"/>
  <c r="AI884" i="18"/>
  <c r="AI883" i="18"/>
  <c r="AI882" i="18"/>
  <c r="AI881" i="18"/>
  <c r="AI880" i="18"/>
  <c r="AI879" i="18"/>
  <c r="AI878" i="18"/>
  <c r="AI877" i="18"/>
  <c r="AI876" i="18"/>
  <c r="AI875" i="18"/>
  <c r="AI874" i="18"/>
  <c r="AI873" i="18"/>
  <c r="AI872" i="18"/>
  <c r="AI871" i="18"/>
  <c r="AI870" i="18"/>
  <c r="AI869" i="18"/>
  <c r="AI868" i="18"/>
  <c r="AI867" i="18"/>
  <c r="AI866" i="18"/>
  <c r="AI865" i="18"/>
  <c r="AI864" i="18"/>
  <c r="AI863" i="18"/>
  <c r="AI862" i="18"/>
  <c r="AI861" i="18"/>
  <c r="AI860" i="18"/>
  <c r="AI859" i="18"/>
  <c r="AI858" i="18"/>
  <c r="AI857" i="18"/>
  <c r="AI856" i="18"/>
  <c r="AI855" i="18"/>
  <c r="AI854" i="18"/>
  <c r="AI853" i="18"/>
  <c r="AI852" i="18"/>
  <c r="AI851" i="18"/>
  <c r="AI850" i="18"/>
  <c r="AI849" i="18"/>
  <c r="AI848" i="18"/>
  <c r="AI847" i="18"/>
  <c r="AI846" i="18"/>
  <c r="AI845" i="18"/>
  <c r="AI844" i="18"/>
  <c r="AI843" i="18"/>
  <c r="AI842" i="18"/>
  <c r="AI841" i="18"/>
  <c r="AI840" i="18"/>
  <c r="AI839" i="18"/>
  <c r="AI838" i="18"/>
  <c r="AI837" i="18"/>
  <c r="AI836" i="18"/>
  <c r="AI835" i="18"/>
  <c r="AI834" i="18"/>
  <c r="AI833" i="18"/>
  <c r="AI832" i="18"/>
  <c r="AI831" i="18"/>
  <c r="AI830" i="18"/>
  <c r="AI829" i="18"/>
  <c r="AI828" i="18"/>
  <c r="AI827" i="18"/>
  <c r="AI826" i="18"/>
  <c r="AI825" i="18"/>
  <c r="AI824" i="18"/>
  <c r="AI823" i="18"/>
  <c r="AI822" i="18"/>
  <c r="AI821" i="18"/>
  <c r="AI820" i="18"/>
  <c r="AI819" i="18"/>
  <c r="AI818" i="18"/>
  <c r="AI817" i="18"/>
  <c r="AI816" i="18"/>
  <c r="AI815" i="18"/>
  <c r="AI814" i="18"/>
  <c r="AI813" i="18"/>
  <c r="AI812" i="18"/>
  <c r="AI811" i="18"/>
  <c r="AI810" i="18"/>
  <c r="AI809" i="18"/>
  <c r="AI808" i="18"/>
  <c r="AI807" i="18"/>
  <c r="AI806" i="18"/>
  <c r="AI805" i="18"/>
  <c r="AI804" i="18"/>
  <c r="AI803" i="18"/>
  <c r="AI802" i="18"/>
  <c r="AI801" i="18"/>
  <c r="AI800" i="18"/>
  <c r="AI799" i="18"/>
  <c r="AI798" i="18"/>
  <c r="AI797" i="18"/>
  <c r="AI796" i="18"/>
  <c r="AI795" i="18"/>
  <c r="AI794" i="18"/>
  <c r="AI793" i="18"/>
  <c r="AI792" i="18"/>
  <c r="AI791" i="18"/>
  <c r="AI790" i="18"/>
  <c r="AI789" i="18"/>
  <c r="AI788" i="18"/>
  <c r="AI787" i="18"/>
  <c r="AI786" i="18"/>
  <c r="AI785" i="18"/>
  <c r="AI784" i="18"/>
  <c r="AI783" i="18"/>
  <c r="AI782" i="18"/>
  <c r="AI781" i="18"/>
  <c r="AI780" i="18"/>
  <c r="AI779" i="18"/>
  <c r="AI778" i="18"/>
  <c r="AI777" i="18"/>
  <c r="AI776" i="18"/>
  <c r="AI775" i="18"/>
  <c r="AI774" i="18"/>
  <c r="AI773" i="18"/>
  <c r="AI772" i="18"/>
  <c r="AI771" i="18"/>
  <c r="AI770" i="18"/>
  <c r="AI769" i="18"/>
  <c r="AI768" i="18"/>
  <c r="AI767" i="18"/>
  <c r="AI766" i="18"/>
  <c r="AI765" i="18"/>
  <c r="AI764" i="18"/>
  <c r="AI763" i="18"/>
  <c r="AI762" i="18"/>
  <c r="AI761" i="18"/>
  <c r="AI760" i="18"/>
  <c r="AI759" i="18"/>
  <c r="AI758" i="18"/>
  <c r="AI757" i="18"/>
  <c r="AI756" i="18"/>
  <c r="AI755" i="18"/>
  <c r="AI754" i="18"/>
  <c r="AI753" i="18"/>
  <c r="AI752" i="18"/>
  <c r="AI751" i="18"/>
  <c r="AI750" i="18"/>
  <c r="AI749" i="18"/>
  <c r="AI748" i="18"/>
  <c r="AI747" i="18"/>
  <c r="AI746" i="18"/>
  <c r="AI745" i="18"/>
  <c r="AI744" i="18"/>
  <c r="AI743" i="18"/>
  <c r="AI742" i="18"/>
  <c r="AI741" i="18"/>
  <c r="AI740" i="18"/>
  <c r="AI739" i="18"/>
  <c r="AI738" i="18"/>
  <c r="AI737" i="18"/>
  <c r="AI736" i="18"/>
  <c r="AI735" i="18"/>
  <c r="AI734" i="18"/>
  <c r="AI733" i="18"/>
  <c r="AI732" i="18"/>
  <c r="AI731" i="18"/>
  <c r="AI730" i="18"/>
  <c r="AI729" i="18"/>
  <c r="AI728" i="18"/>
  <c r="AI727" i="18"/>
  <c r="AI726" i="18"/>
  <c r="AI725" i="18"/>
  <c r="AI724" i="18"/>
  <c r="AI723" i="18"/>
  <c r="AI722" i="18"/>
  <c r="AI721" i="18"/>
  <c r="AI720" i="18"/>
  <c r="AI719" i="18"/>
  <c r="AI718" i="18"/>
  <c r="AI717" i="18"/>
  <c r="AI716" i="18"/>
  <c r="AI715" i="18"/>
  <c r="AI714" i="18"/>
  <c r="AI713" i="18"/>
  <c r="AI712" i="18"/>
  <c r="AI711" i="18"/>
  <c r="AI710" i="18"/>
  <c r="AI709" i="18"/>
  <c r="AI708" i="18"/>
  <c r="AI707" i="18"/>
  <c r="AI706" i="18"/>
  <c r="AI705" i="18"/>
  <c r="AI704" i="18"/>
  <c r="AI703" i="18"/>
  <c r="AI702" i="18"/>
  <c r="AI701" i="18"/>
  <c r="AI700" i="18"/>
  <c r="AI699" i="18"/>
  <c r="AI698" i="18"/>
  <c r="AI697" i="18"/>
  <c r="AI696" i="18"/>
  <c r="AI695" i="18"/>
  <c r="AI694" i="18"/>
  <c r="AI693" i="18"/>
  <c r="AI692" i="18"/>
  <c r="AI691" i="18"/>
  <c r="AI690" i="18"/>
  <c r="AI689" i="18"/>
  <c r="AI688" i="18"/>
  <c r="AI687" i="18"/>
  <c r="AI686" i="18"/>
  <c r="AI685" i="18"/>
  <c r="AI684" i="18"/>
  <c r="AI683" i="18"/>
  <c r="AI682" i="18"/>
  <c r="AI681" i="18"/>
  <c r="AI680" i="18"/>
  <c r="AI679" i="18"/>
  <c r="AI678" i="18"/>
  <c r="AI677" i="18"/>
  <c r="AI676" i="18"/>
  <c r="AI675" i="18"/>
  <c r="AI674" i="18"/>
  <c r="AI673" i="18"/>
  <c r="AI672" i="18"/>
  <c r="AI671" i="18"/>
  <c r="AI670" i="18"/>
  <c r="AI669" i="18"/>
  <c r="AI668" i="18"/>
  <c r="AI667" i="18"/>
  <c r="AI666" i="18"/>
  <c r="AI665" i="18"/>
  <c r="AI664" i="18"/>
  <c r="AI663" i="18"/>
  <c r="AI662" i="18"/>
  <c r="AI661" i="18"/>
  <c r="AI660" i="18"/>
  <c r="AI659" i="18"/>
  <c r="AI658" i="18"/>
  <c r="AI657" i="18"/>
  <c r="AI656" i="18"/>
  <c r="AI655" i="18"/>
  <c r="AI654" i="18"/>
  <c r="AI653" i="18"/>
  <c r="AI652" i="18"/>
  <c r="AI651" i="18"/>
  <c r="AI650" i="18"/>
  <c r="AI649" i="18"/>
  <c r="AI648" i="18"/>
  <c r="AI647" i="18"/>
  <c r="AI646" i="18"/>
  <c r="AI645" i="18"/>
  <c r="AI644" i="18"/>
  <c r="AI643" i="18"/>
  <c r="AI642" i="18"/>
  <c r="AI641" i="18"/>
  <c r="AI640" i="18"/>
  <c r="AI639" i="18"/>
  <c r="AI638" i="18"/>
  <c r="AI637" i="18"/>
  <c r="AI636" i="18"/>
  <c r="AI635" i="18"/>
  <c r="AI634" i="18"/>
  <c r="AI633" i="18"/>
  <c r="AI632" i="18"/>
  <c r="AI631" i="18"/>
  <c r="AI630" i="18"/>
  <c r="AI629" i="18"/>
  <c r="AI628" i="18"/>
  <c r="AI627" i="18"/>
  <c r="AI626" i="18"/>
  <c r="AI625" i="18"/>
  <c r="AI624" i="18"/>
  <c r="AI623" i="18"/>
  <c r="AI622" i="18"/>
  <c r="AI621" i="18"/>
  <c r="AI620" i="18"/>
  <c r="AI619" i="18"/>
  <c r="AI618" i="18"/>
  <c r="AI617" i="18"/>
  <c r="AI616" i="18"/>
  <c r="AI615" i="18"/>
  <c r="AI614" i="18"/>
  <c r="AI613" i="18"/>
  <c r="AI612" i="18"/>
  <c r="AI611" i="18"/>
  <c r="AI610" i="18"/>
  <c r="AI609" i="18"/>
  <c r="AI608" i="18"/>
  <c r="AI607" i="18"/>
  <c r="AI606" i="18"/>
  <c r="AI605" i="18"/>
  <c r="AI604" i="18"/>
  <c r="AI603" i="18"/>
  <c r="AI602" i="18"/>
  <c r="AI601" i="18"/>
  <c r="AI600" i="18"/>
  <c r="AI599" i="18"/>
  <c r="AI598" i="18"/>
  <c r="AI597" i="18"/>
  <c r="AI596" i="18"/>
  <c r="AI595" i="18"/>
  <c r="AI594" i="18"/>
  <c r="AI593" i="18"/>
  <c r="AI592" i="18"/>
  <c r="AI591" i="18"/>
  <c r="AI590" i="18"/>
  <c r="AI589" i="18"/>
  <c r="AI588" i="18"/>
  <c r="AI587" i="18"/>
  <c r="AI586" i="18"/>
  <c r="AI585" i="18"/>
  <c r="AI584" i="18"/>
  <c r="AI583" i="18"/>
  <c r="AI582" i="18"/>
  <c r="AI581" i="18"/>
  <c r="AI580" i="18"/>
  <c r="AI579" i="18"/>
  <c r="AI578" i="18"/>
  <c r="AI577" i="18"/>
  <c r="AI576" i="18"/>
  <c r="AI575" i="18"/>
  <c r="AI574" i="18"/>
  <c r="AI573" i="18"/>
  <c r="AI572" i="18"/>
  <c r="AI571" i="18"/>
  <c r="AI570" i="18"/>
  <c r="AI569" i="18"/>
  <c r="AI568" i="18"/>
  <c r="AI567" i="18"/>
  <c r="AI566" i="18"/>
  <c r="AI565" i="18"/>
  <c r="AI564" i="18"/>
  <c r="AI563" i="18"/>
  <c r="AI562" i="18"/>
  <c r="AI561" i="18"/>
  <c r="AI560" i="18"/>
  <c r="AI559" i="18"/>
  <c r="AI558" i="18"/>
  <c r="AI557" i="18"/>
  <c r="AI556" i="18"/>
  <c r="AI555" i="18"/>
  <c r="AI554" i="18"/>
  <c r="AI553" i="18"/>
  <c r="AI552" i="18"/>
  <c r="AI551" i="18"/>
  <c r="AI550" i="18"/>
  <c r="AI549" i="18"/>
  <c r="AI548" i="18"/>
  <c r="AI547" i="18"/>
  <c r="AI546" i="18"/>
  <c r="AI545" i="18"/>
  <c r="AI544" i="18"/>
  <c r="AI543" i="18"/>
  <c r="AI542" i="18"/>
  <c r="AI541" i="18"/>
  <c r="AI540" i="18"/>
  <c r="AI539" i="18"/>
  <c r="AI538" i="18"/>
  <c r="AI537" i="18"/>
  <c r="AI536" i="18"/>
  <c r="AI535" i="18"/>
  <c r="AI534" i="18"/>
  <c r="AI533" i="18"/>
  <c r="AI532" i="18"/>
  <c r="AI531" i="18"/>
  <c r="AI530" i="18"/>
  <c r="AI529" i="18"/>
  <c r="AI528" i="18"/>
  <c r="AI527" i="18"/>
  <c r="AI526" i="18"/>
  <c r="AI525" i="18"/>
  <c r="AI524" i="18"/>
  <c r="AI523" i="18"/>
  <c r="AI522" i="18"/>
  <c r="AI521" i="18"/>
  <c r="AI520" i="18"/>
  <c r="AI519" i="18"/>
  <c r="AI518" i="18"/>
  <c r="AI517" i="18"/>
  <c r="AI516" i="18"/>
  <c r="AI515" i="18"/>
  <c r="AI514" i="18"/>
  <c r="AI513" i="18"/>
  <c r="AI512" i="18"/>
  <c r="AI511" i="18"/>
  <c r="AI510" i="18"/>
  <c r="AI509" i="18"/>
  <c r="AI508" i="18"/>
  <c r="AI507" i="18"/>
  <c r="AI506" i="18"/>
  <c r="AI505" i="18"/>
  <c r="AI504" i="18"/>
  <c r="AI503" i="18"/>
  <c r="AI502" i="18"/>
  <c r="AI501" i="18"/>
  <c r="AI500" i="18"/>
  <c r="AI499" i="18"/>
  <c r="AI498" i="18"/>
  <c r="AI497" i="18"/>
  <c r="AI496" i="18"/>
  <c r="AI495" i="18"/>
  <c r="AI494" i="18"/>
  <c r="AI493" i="18"/>
  <c r="AI492" i="18"/>
  <c r="AI491" i="18"/>
  <c r="AI490" i="18"/>
  <c r="AI489" i="18"/>
  <c r="AI488" i="18"/>
  <c r="AI487" i="18"/>
  <c r="AI486" i="18"/>
  <c r="AI485" i="18"/>
  <c r="AI484" i="18"/>
  <c r="AI483" i="18"/>
  <c r="AI482" i="18"/>
  <c r="AI481" i="18"/>
  <c r="AI480" i="18"/>
  <c r="AI479" i="18"/>
  <c r="AI478" i="18"/>
  <c r="AI477" i="18"/>
  <c r="AI476" i="18"/>
  <c r="AI475" i="18"/>
  <c r="AI474" i="18"/>
  <c r="AI473" i="18"/>
  <c r="AI472" i="18"/>
  <c r="AI471" i="18"/>
  <c r="AI470" i="18"/>
  <c r="AI469" i="18"/>
  <c r="AI468" i="18"/>
  <c r="AI467" i="18"/>
  <c r="AI466" i="18"/>
  <c r="AI465" i="18"/>
  <c r="AI464" i="18"/>
  <c r="AI463" i="18"/>
  <c r="AI462" i="18"/>
  <c r="AI461" i="18"/>
  <c r="AI460" i="18"/>
  <c r="AI459" i="18"/>
  <c r="AI458" i="18"/>
  <c r="AI457" i="18"/>
  <c r="AI456" i="18"/>
  <c r="AI455" i="18"/>
  <c r="AI454" i="18"/>
  <c r="AI453" i="18"/>
  <c r="AI452" i="18"/>
  <c r="AI451" i="18"/>
  <c r="AI450" i="18"/>
  <c r="AI449" i="18"/>
  <c r="AI448" i="18"/>
  <c r="AI447" i="18"/>
  <c r="AI446" i="18"/>
  <c r="AI445" i="18"/>
  <c r="AI444" i="18"/>
  <c r="AI443" i="18"/>
  <c r="AI442" i="18"/>
  <c r="AI441" i="18"/>
  <c r="AI440" i="18"/>
  <c r="AI439" i="18"/>
  <c r="AI438" i="18"/>
  <c r="AI437" i="18"/>
  <c r="AI436" i="18"/>
  <c r="AI435" i="18"/>
  <c r="AI434" i="18"/>
  <c r="AI433" i="18"/>
  <c r="AI432" i="18"/>
  <c r="AI431" i="18"/>
  <c r="AI430" i="18"/>
  <c r="AI429" i="18"/>
  <c r="AI428" i="18"/>
  <c r="AI427" i="18"/>
  <c r="AI426" i="18"/>
  <c r="AI425" i="18"/>
  <c r="AI424" i="18"/>
  <c r="AI423" i="18"/>
  <c r="AI422" i="18"/>
  <c r="AI421" i="18"/>
  <c r="AI420" i="18"/>
  <c r="AI419" i="18"/>
  <c r="AI418" i="18"/>
  <c r="AI417" i="18"/>
  <c r="AI416" i="18"/>
  <c r="AI415" i="18"/>
  <c r="AI414" i="18"/>
  <c r="AI413" i="18"/>
  <c r="AI412" i="18"/>
  <c r="AI411" i="18"/>
  <c r="AI410" i="18"/>
  <c r="AI409" i="18"/>
  <c r="AI408" i="18"/>
  <c r="AI407" i="18"/>
  <c r="AI406" i="18"/>
  <c r="AI405" i="18"/>
  <c r="AI404" i="18"/>
  <c r="AI403" i="18"/>
  <c r="AI402" i="18"/>
  <c r="AI401" i="18"/>
  <c r="AI400" i="18"/>
  <c r="AI399" i="18"/>
  <c r="AI398" i="18"/>
  <c r="AI397" i="18"/>
  <c r="AI396" i="18"/>
  <c r="AI395" i="18"/>
  <c r="AI394" i="18"/>
  <c r="AI393" i="18"/>
  <c r="AI392" i="18"/>
  <c r="AI391" i="18"/>
  <c r="AI390" i="18"/>
  <c r="AI389" i="18"/>
  <c r="AI388" i="18"/>
  <c r="AI387" i="18"/>
  <c r="AI386" i="18"/>
  <c r="AI385" i="18"/>
  <c r="AI384" i="18"/>
  <c r="AI383" i="18"/>
  <c r="AI382" i="18"/>
  <c r="AI381" i="18"/>
  <c r="AI380" i="18"/>
  <c r="AI379" i="18"/>
  <c r="AI378" i="18"/>
  <c r="AI377" i="18"/>
  <c r="AI376" i="18"/>
  <c r="AI375" i="18"/>
  <c r="AI374" i="18"/>
  <c r="AI373" i="18"/>
  <c r="AI372" i="18"/>
  <c r="AI371" i="18"/>
  <c r="AI370" i="18"/>
  <c r="AI369" i="18"/>
  <c r="AI368" i="18"/>
  <c r="AI367" i="18"/>
  <c r="AI366" i="18"/>
  <c r="AI365" i="18"/>
  <c r="AI364" i="18"/>
  <c r="AI363" i="18"/>
  <c r="AI362" i="18"/>
  <c r="AI361" i="18"/>
  <c r="AI360" i="18"/>
  <c r="AI359" i="18"/>
  <c r="AI358" i="18"/>
  <c r="AI357" i="18"/>
  <c r="AI356" i="18"/>
  <c r="AI355" i="18"/>
  <c r="AI354" i="18"/>
  <c r="AI353" i="18"/>
  <c r="AI352" i="18"/>
  <c r="AI351" i="18"/>
  <c r="AI350" i="18"/>
  <c r="AI349" i="18"/>
  <c r="AI348" i="18"/>
  <c r="AI347" i="18"/>
  <c r="AI346" i="18"/>
  <c r="AI345" i="18"/>
  <c r="AI344" i="18"/>
  <c r="AI343" i="18"/>
  <c r="AI342" i="18"/>
  <c r="AI341" i="18"/>
  <c r="AI340" i="18"/>
  <c r="AI339" i="18"/>
  <c r="AI338" i="18"/>
  <c r="AI337" i="18"/>
  <c r="AI336" i="18"/>
  <c r="AI335" i="18"/>
  <c r="AI334" i="18"/>
  <c r="AI333" i="18"/>
  <c r="AI332" i="18"/>
  <c r="AI331" i="18"/>
  <c r="AI330" i="18"/>
  <c r="AI329" i="18"/>
  <c r="AI328" i="18"/>
  <c r="AI327" i="18"/>
  <c r="AI326" i="18"/>
  <c r="AI325" i="18"/>
  <c r="AI324" i="18"/>
  <c r="AI323" i="18"/>
  <c r="AI322" i="18"/>
  <c r="AI321" i="18"/>
  <c r="AI320" i="18"/>
  <c r="AI319" i="18"/>
  <c r="AI318" i="18"/>
  <c r="AI317" i="18"/>
  <c r="AI316" i="18"/>
  <c r="AI315" i="18"/>
  <c r="AI314" i="18"/>
  <c r="AI313" i="18"/>
  <c r="AI312" i="18"/>
  <c r="AI311" i="18"/>
  <c r="AI310" i="18"/>
  <c r="AI309" i="18"/>
  <c r="AI308" i="18"/>
  <c r="AI307" i="18"/>
  <c r="AI306" i="18"/>
  <c r="AI305" i="18"/>
  <c r="AI304" i="18"/>
  <c r="AI303" i="18"/>
  <c r="AI302" i="18"/>
  <c r="AI301" i="18"/>
  <c r="AI300" i="18"/>
  <c r="AI299" i="18"/>
  <c r="AI298" i="18"/>
  <c r="AI297" i="18"/>
  <c r="AI296" i="18"/>
  <c r="AI295" i="18"/>
  <c r="AI294" i="18"/>
  <c r="AI293" i="18"/>
  <c r="AI292" i="18"/>
  <c r="AI291" i="18"/>
  <c r="AI290" i="18"/>
  <c r="AI289" i="18"/>
  <c r="AI288" i="18"/>
  <c r="AI287" i="18"/>
  <c r="AI286" i="18"/>
  <c r="AI285" i="18"/>
  <c r="AI284" i="18"/>
  <c r="AI283" i="18"/>
  <c r="AI282" i="18"/>
  <c r="AI281" i="18"/>
  <c r="AI280" i="18"/>
  <c r="AI279" i="18"/>
  <c r="AI278" i="18"/>
  <c r="AI277" i="18"/>
  <c r="AI276" i="18"/>
  <c r="AI275" i="18"/>
  <c r="AI274" i="18"/>
  <c r="AI273" i="18"/>
  <c r="AI272" i="18"/>
  <c r="AI271" i="18"/>
  <c r="AI270" i="18"/>
  <c r="AI269" i="18"/>
  <c r="AI268" i="18"/>
  <c r="AI267" i="18"/>
  <c r="AI266" i="18"/>
  <c r="AI265" i="18"/>
  <c r="AI264" i="18"/>
  <c r="AI263" i="18"/>
  <c r="AI262" i="18"/>
  <c r="AI261" i="18"/>
  <c r="AI260" i="18"/>
  <c r="AI259" i="18"/>
  <c r="AI258" i="18"/>
  <c r="AI257" i="18"/>
  <c r="AI256" i="18"/>
  <c r="AI255" i="18"/>
  <c r="AI254" i="18"/>
  <c r="AI253" i="18"/>
  <c r="AI252" i="18"/>
  <c r="AI251" i="18"/>
  <c r="AI250" i="18"/>
  <c r="AI249" i="18"/>
  <c r="AI248" i="18"/>
  <c r="AI247" i="18"/>
  <c r="AI246" i="18"/>
  <c r="AI245" i="18"/>
  <c r="AI244" i="18"/>
  <c r="AI243" i="18"/>
  <c r="AI242" i="18"/>
  <c r="AI241" i="18"/>
  <c r="AI240" i="18"/>
  <c r="AI239" i="18"/>
  <c r="AI238" i="18"/>
  <c r="AI237" i="18"/>
  <c r="AI236" i="18"/>
  <c r="AI235" i="18"/>
  <c r="AI234" i="18"/>
  <c r="AI233" i="18"/>
  <c r="AI232" i="18"/>
  <c r="AI231" i="18"/>
  <c r="AI230" i="18"/>
  <c r="AI229" i="18"/>
  <c r="AI228" i="18"/>
  <c r="AI227" i="18"/>
  <c r="AI226" i="18"/>
  <c r="AI225" i="18"/>
  <c r="AI224" i="18"/>
  <c r="AI223" i="18"/>
  <c r="AI222" i="18"/>
  <c r="AI221" i="18"/>
  <c r="AI220" i="18"/>
  <c r="AI219" i="18"/>
  <c r="AI218" i="18"/>
  <c r="AI217" i="18"/>
  <c r="AI216" i="18"/>
  <c r="AI215" i="18"/>
  <c r="AI214" i="18"/>
  <c r="AI213" i="18"/>
  <c r="AI212" i="18"/>
  <c r="AI211" i="18"/>
  <c r="AI210" i="18"/>
  <c r="AI209" i="18"/>
  <c r="AI208" i="18"/>
  <c r="AI207" i="18"/>
  <c r="AI206" i="18"/>
  <c r="AI205" i="18"/>
  <c r="AI204" i="18"/>
  <c r="AI203" i="18"/>
  <c r="AI202" i="18"/>
  <c r="AI201" i="18"/>
  <c r="AI200" i="18"/>
  <c r="AI199" i="18"/>
  <c r="AI198" i="18"/>
  <c r="AI197" i="18"/>
  <c r="AI196" i="18"/>
  <c r="AI195" i="18"/>
  <c r="AI194" i="18"/>
  <c r="AI193" i="18"/>
  <c r="AI192" i="18"/>
  <c r="AI191" i="18"/>
  <c r="AI190" i="18"/>
  <c r="AI189" i="18"/>
  <c r="AI188" i="18"/>
  <c r="AI187" i="18"/>
  <c r="AI186" i="18"/>
  <c r="AI185" i="18"/>
  <c r="AI184" i="18"/>
  <c r="AI183" i="18"/>
  <c r="AI182" i="18"/>
  <c r="AI181" i="18"/>
  <c r="AI180" i="18"/>
  <c r="AI179" i="18"/>
  <c r="AI178" i="18"/>
  <c r="AI177" i="18"/>
  <c r="AI176" i="18"/>
  <c r="AI175" i="18"/>
  <c r="AI174" i="18"/>
  <c r="AI173" i="18"/>
  <c r="AI172" i="18"/>
  <c r="AI171" i="18"/>
  <c r="AI170" i="18"/>
  <c r="AI169" i="18"/>
  <c r="AI168" i="18"/>
  <c r="AI167" i="18"/>
  <c r="AI166" i="18"/>
  <c r="AI165" i="18"/>
  <c r="AI164" i="18"/>
  <c r="AI163" i="18"/>
  <c r="AI162" i="18"/>
  <c r="AI161" i="18"/>
  <c r="AI160" i="18"/>
  <c r="AI159" i="18"/>
  <c r="AI158" i="18"/>
  <c r="AI157" i="18"/>
  <c r="AI156" i="18"/>
  <c r="AI155" i="18"/>
  <c r="AI154" i="18"/>
  <c r="AI153" i="18"/>
  <c r="AI152" i="18"/>
  <c r="AI151" i="18"/>
  <c r="AI150" i="18"/>
  <c r="AI149" i="18"/>
  <c r="AI148" i="18"/>
  <c r="AI147" i="18"/>
  <c r="AI146" i="18"/>
  <c r="AI145" i="18"/>
  <c r="AI144" i="18"/>
  <c r="AI143" i="18"/>
  <c r="AI142" i="18"/>
  <c r="AI141" i="18"/>
  <c r="AI140" i="18"/>
  <c r="AI139" i="18"/>
  <c r="AI138" i="18"/>
  <c r="AI137" i="18"/>
  <c r="AI136" i="18"/>
  <c r="AI135" i="18"/>
  <c r="AI134" i="18"/>
  <c r="AI133" i="18"/>
  <c r="AI132" i="18"/>
  <c r="AI131" i="18"/>
  <c r="AI130" i="18"/>
  <c r="AI129" i="18"/>
  <c r="AI128" i="18"/>
  <c r="AI127" i="18"/>
  <c r="AI126" i="18"/>
  <c r="AI125" i="18"/>
  <c r="AI124" i="18"/>
  <c r="AI123" i="18"/>
  <c r="AI122" i="18"/>
  <c r="AI121" i="18"/>
  <c r="AI120" i="18"/>
  <c r="AI119" i="18"/>
  <c r="AI118" i="18"/>
  <c r="AI117" i="18"/>
  <c r="AI116" i="18"/>
  <c r="AI115" i="18"/>
  <c r="AI114" i="18"/>
  <c r="AI113" i="18"/>
  <c r="AI112" i="18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I88" i="18"/>
  <c r="AI87" i="18"/>
  <c r="AI86" i="18"/>
  <c r="AI85" i="18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I59" i="18"/>
  <c r="AI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I31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J86" i="17"/>
  <c r="F86" i="17"/>
  <c r="E86" i="17"/>
  <c r="D86" i="17"/>
  <c r="L37" i="17"/>
  <c r="G37" i="17"/>
  <c r="L35" i="17"/>
  <c r="K35" i="17"/>
  <c r="K37" i="17" s="1"/>
  <c r="G35" i="17"/>
  <c r="J24" i="15"/>
  <c r="J22" i="15"/>
  <c r="N16" i="15"/>
  <c r="N15" i="15"/>
  <c r="N14" i="15"/>
  <c r="N12" i="15"/>
  <c r="N17" i="15" s="1"/>
  <c r="E135" i="14"/>
  <c r="E137" i="14" s="1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29" i="14"/>
  <c r="D29" i="14"/>
  <c r="C29" i="14"/>
  <c r="E27" i="14"/>
  <c r="E26" i="14"/>
  <c r="D19" i="14"/>
  <c r="D17" i="14"/>
  <c r="C17" i="14"/>
  <c r="C19" i="14" s="1"/>
  <c r="D42" i="5" s="1"/>
  <c r="D15" i="14"/>
  <c r="C15" i="14"/>
  <c r="E13" i="14"/>
  <c r="E12" i="14"/>
  <c r="E11" i="14"/>
  <c r="E17" i="14" s="1"/>
  <c r="E19" i="14" s="1"/>
  <c r="E139" i="13"/>
  <c r="E141" i="13" s="1"/>
  <c r="D32" i="13"/>
  <c r="C32" i="13"/>
  <c r="B32" i="13"/>
  <c r="D21" i="13"/>
  <c r="B21" i="13"/>
  <c r="D42" i="4" s="1"/>
  <c r="D19" i="13"/>
  <c r="C19" i="13"/>
  <c r="C21" i="13" s="1"/>
  <c r="B19" i="13"/>
  <c r="D16" i="13"/>
  <c r="C16" i="13"/>
  <c r="B16" i="13"/>
  <c r="W182" i="12"/>
  <c r="O182" i="12"/>
  <c r="G182" i="12"/>
  <c r="AB178" i="12"/>
  <c r="AB182" i="12" s="1"/>
  <c r="AA178" i="12"/>
  <c r="AA182" i="12" s="1"/>
  <c r="Z178" i="12"/>
  <c r="Z182" i="12" s="1"/>
  <c r="Y178" i="12"/>
  <c r="Y182" i="12" s="1"/>
  <c r="X178" i="12"/>
  <c r="X182" i="12" s="1"/>
  <c r="W178" i="12"/>
  <c r="V178" i="12"/>
  <c r="V182" i="12" s="1"/>
  <c r="U178" i="12"/>
  <c r="U182" i="12" s="1"/>
  <c r="T178" i="12"/>
  <c r="T182" i="12" s="1"/>
  <c r="S178" i="12"/>
  <c r="S182" i="12" s="1"/>
  <c r="R178" i="12"/>
  <c r="R182" i="12" s="1"/>
  <c r="Q178" i="12"/>
  <c r="Q182" i="12" s="1"/>
  <c r="P178" i="12"/>
  <c r="P182" i="12" s="1"/>
  <c r="O178" i="12"/>
  <c r="N178" i="12"/>
  <c r="N182" i="12" s="1"/>
  <c r="M178" i="12"/>
  <c r="M182" i="12" s="1"/>
  <c r="L178" i="12"/>
  <c r="L182" i="12" s="1"/>
  <c r="K178" i="12"/>
  <c r="K182" i="12" s="1"/>
  <c r="J178" i="12"/>
  <c r="J182" i="12" s="1"/>
  <c r="I178" i="12"/>
  <c r="I182" i="12" s="1"/>
  <c r="H178" i="12"/>
  <c r="H182" i="12" s="1"/>
  <c r="G178" i="12"/>
  <c r="F178" i="12"/>
  <c r="F182" i="12" s="1"/>
  <c r="E178" i="12"/>
  <c r="E182" i="12" s="1"/>
  <c r="D178" i="12"/>
  <c r="D182" i="12" s="1"/>
  <c r="C178" i="12"/>
  <c r="C182" i="12" s="1"/>
  <c r="B178" i="12"/>
  <c r="B182" i="12" s="1"/>
  <c r="T174" i="12"/>
  <c r="X172" i="12"/>
  <c r="W172" i="12"/>
  <c r="P172" i="12"/>
  <c r="O172" i="12"/>
  <c r="H172" i="12"/>
  <c r="G172" i="12"/>
  <c r="AB170" i="12"/>
  <c r="AA170" i="12"/>
  <c r="Z170" i="12"/>
  <c r="Z172" i="12" s="1"/>
  <c r="Y170" i="12"/>
  <c r="X170" i="12"/>
  <c r="W170" i="12"/>
  <c r="V170" i="12"/>
  <c r="U170" i="12"/>
  <c r="T170" i="12"/>
  <c r="S170" i="12"/>
  <c r="R170" i="12"/>
  <c r="R172" i="12" s="1"/>
  <c r="Q170" i="12"/>
  <c r="P170" i="12"/>
  <c r="O170" i="12"/>
  <c r="N170" i="12"/>
  <c r="M170" i="12"/>
  <c r="L170" i="12"/>
  <c r="K170" i="12"/>
  <c r="J170" i="12"/>
  <c r="J172" i="12" s="1"/>
  <c r="I170" i="12"/>
  <c r="H170" i="12"/>
  <c r="G170" i="12"/>
  <c r="F170" i="12"/>
  <c r="E170" i="12"/>
  <c r="D170" i="12"/>
  <c r="C170" i="12"/>
  <c r="B170" i="12"/>
  <c r="B172" i="12" s="1"/>
  <c r="AB148" i="12"/>
  <c r="AB172" i="12" s="1"/>
  <c r="AA148" i="12"/>
  <c r="Z148" i="12"/>
  <c r="Y148" i="12"/>
  <c r="Y172" i="12" s="1"/>
  <c r="X148" i="12"/>
  <c r="W148" i="12"/>
  <c r="V148" i="12"/>
  <c r="V172" i="12" s="1"/>
  <c r="U148" i="12"/>
  <c r="U172" i="12" s="1"/>
  <c r="T148" i="12"/>
  <c r="T172" i="12" s="1"/>
  <c r="S148" i="12"/>
  <c r="R148" i="12"/>
  <c r="Q148" i="12"/>
  <c r="Q172" i="12" s="1"/>
  <c r="P148" i="12"/>
  <c r="O148" i="12"/>
  <c r="N148" i="12"/>
  <c r="N172" i="12" s="1"/>
  <c r="M148" i="12"/>
  <c r="M172" i="12" s="1"/>
  <c r="L148" i="12"/>
  <c r="L172" i="12" s="1"/>
  <c r="K148" i="12"/>
  <c r="J148" i="12"/>
  <c r="I148" i="12"/>
  <c r="I172" i="12" s="1"/>
  <c r="H148" i="12"/>
  <c r="G148" i="12"/>
  <c r="F148" i="12"/>
  <c r="F172" i="12" s="1"/>
  <c r="E148" i="12"/>
  <c r="E172" i="12" s="1"/>
  <c r="D148" i="12"/>
  <c r="D172" i="12" s="1"/>
  <c r="C148" i="12"/>
  <c r="B148" i="12"/>
  <c r="W115" i="12"/>
  <c r="W174" i="12" s="1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Z64" i="12"/>
  <c r="Y64" i="12"/>
  <c r="Y115" i="12" s="1"/>
  <c r="Y174" i="12" s="1"/>
  <c r="X64" i="12"/>
  <c r="X115" i="12" s="1"/>
  <c r="X174" i="12" s="1"/>
  <c r="R64" i="12"/>
  <c r="Q64" i="12"/>
  <c r="Q115" i="12" s="1"/>
  <c r="Q174" i="12" s="1"/>
  <c r="J64" i="12"/>
  <c r="I64" i="12"/>
  <c r="I115" i="12" s="1"/>
  <c r="I174" i="12" s="1"/>
  <c r="B64" i="12"/>
  <c r="AB62" i="12"/>
  <c r="AB64" i="12" s="1"/>
  <c r="AB115" i="12" s="1"/>
  <c r="AB174" i="12" s="1"/>
  <c r="AA62" i="12"/>
  <c r="Z62" i="12"/>
  <c r="Y62" i="12"/>
  <c r="X62" i="12"/>
  <c r="W62" i="12"/>
  <c r="V62" i="12"/>
  <c r="U62" i="12"/>
  <c r="T62" i="12"/>
  <c r="T64" i="12" s="1"/>
  <c r="T115" i="12" s="1"/>
  <c r="S62" i="12"/>
  <c r="R62" i="12"/>
  <c r="Q62" i="12"/>
  <c r="P62" i="12"/>
  <c r="O62" i="12"/>
  <c r="N62" i="12"/>
  <c r="M62" i="12"/>
  <c r="L62" i="12"/>
  <c r="L64" i="12" s="1"/>
  <c r="L115" i="12" s="1"/>
  <c r="L174" i="12" s="1"/>
  <c r="K62" i="12"/>
  <c r="J62" i="12"/>
  <c r="I62" i="12"/>
  <c r="H62" i="12"/>
  <c r="G62" i="12"/>
  <c r="F62" i="12"/>
  <c r="E62" i="12"/>
  <c r="D62" i="12"/>
  <c r="D64" i="12" s="1"/>
  <c r="D115" i="12" s="1"/>
  <c r="D174" i="12" s="1"/>
  <c r="C62" i="12"/>
  <c r="B62" i="12"/>
  <c r="AB44" i="12"/>
  <c r="AA44" i="12"/>
  <c r="Z44" i="12"/>
  <c r="Y44" i="12"/>
  <c r="X44" i="12"/>
  <c r="W44" i="12"/>
  <c r="W64" i="12" s="1"/>
  <c r="V44" i="12"/>
  <c r="V64" i="12" s="1"/>
  <c r="V115" i="12" s="1"/>
  <c r="U44" i="12"/>
  <c r="U64" i="12" s="1"/>
  <c r="U115" i="12" s="1"/>
  <c r="U174" i="12" s="1"/>
  <c r="T44" i="12"/>
  <c r="S44" i="12"/>
  <c r="R44" i="12"/>
  <c r="Q44" i="12"/>
  <c r="P44" i="12"/>
  <c r="P64" i="12" s="1"/>
  <c r="P115" i="12" s="1"/>
  <c r="P174" i="12" s="1"/>
  <c r="O44" i="12"/>
  <c r="O64" i="12" s="1"/>
  <c r="O115" i="12" s="1"/>
  <c r="O174" i="12" s="1"/>
  <c r="N44" i="12"/>
  <c r="N64" i="12" s="1"/>
  <c r="N115" i="12" s="1"/>
  <c r="M44" i="12"/>
  <c r="M64" i="12" s="1"/>
  <c r="M115" i="12" s="1"/>
  <c r="M174" i="12" s="1"/>
  <c r="L44" i="12"/>
  <c r="K44" i="12"/>
  <c r="J44" i="12"/>
  <c r="I44" i="12"/>
  <c r="H44" i="12"/>
  <c r="H64" i="12" s="1"/>
  <c r="H115" i="12" s="1"/>
  <c r="H174" i="12" s="1"/>
  <c r="G44" i="12"/>
  <c r="G64" i="12" s="1"/>
  <c r="G115" i="12" s="1"/>
  <c r="G174" i="12" s="1"/>
  <c r="F44" i="12"/>
  <c r="F64" i="12" s="1"/>
  <c r="F115" i="12" s="1"/>
  <c r="E44" i="12"/>
  <c r="E64" i="12" s="1"/>
  <c r="E115" i="12" s="1"/>
  <c r="E174" i="12" s="1"/>
  <c r="D44" i="12"/>
  <c r="C44" i="12"/>
  <c r="B44" i="12"/>
  <c r="W182" i="11"/>
  <c r="V182" i="11"/>
  <c r="U182" i="11"/>
  <c r="O182" i="11"/>
  <c r="N182" i="11"/>
  <c r="M182" i="11"/>
  <c r="G182" i="11"/>
  <c r="F182" i="11"/>
  <c r="E182" i="11"/>
  <c r="AB178" i="11"/>
  <c r="AB182" i="11" s="1"/>
  <c r="AA178" i="11"/>
  <c r="AA182" i="11" s="1"/>
  <c r="Z178" i="11"/>
  <c r="Z182" i="11" s="1"/>
  <c r="AC183" i="11" s="1"/>
  <c r="Y178" i="11"/>
  <c r="Y182" i="11" s="1"/>
  <c r="X178" i="11"/>
  <c r="X182" i="11" s="1"/>
  <c r="X184" i="11" s="1"/>
  <c r="W178" i="11"/>
  <c r="V178" i="11"/>
  <c r="U178" i="11"/>
  <c r="T178" i="11"/>
  <c r="T182" i="11" s="1"/>
  <c r="S178" i="11"/>
  <c r="S182" i="11" s="1"/>
  <c r="R178" i="11"/>
  <c r="R182" i="11" s="1"/>
  <c r="Q178" i="11"/>
  <c r="Q182" i="11" s="1"/>
  <c r="P178" i="11"/>
  <c r="P182" i="11" s="1"/>
  <c r="O178" i="11"/>
  <c r="N178" i="11"/>
  <c r="M178" i="11"/>
  <c r="L178" i="11"/>
  <c r="L182" i="11" s="1"/>
  <c r="K178" i="11"/>
  <c r="K182" i="11" s="1"/>
  <c r="J178" i="11"/>
  <c r="J182" i="11" s="1"/>
  <c r="I178" i="11"/>
  <c r="I182" i="11" s="1"/>
  <c r="H178" i="11"/>
  <c r="H182" i="11" s="1"/>
  <c r="H184" i="11" s="1"/>
  <c r="G178" i="11"/>
  <c r="F178" i="11"/>
  <c r="E178" i="11"/>
  <c r="D178" i="11"/>
  <c r="D182" i="11" s="1"/>
  <c r="C178" i="11"/>
  <c r="C182" i="11" s="1"/>
  <c r="B178" i="11"/>
  <c r="B182" i="11" s="1"/>
  <c r="AC182" i="11" s="1"/>
  <c r="AB174" i="11"/>
  <c r="AA174" i="11"/>
  <c r="E174" i="11"/>
  <c r="D174" i="11"/>
  <c r="X172" i="11"/>
  <c r="W172" i="11"/>
  <c r="P172" i="11"/>
  <c r="O172" i="11"/>
  <c r="N172" i="11"/>
  <c r="H172" i="11"/>
  <c r="G172" i="11"/>
  <c r="AB170" i="11"/>
  <c r="AA170" i="11"/>
  <c r="Z170" i="11"/>
  <c r="Z172" i="11" s="1"/>
  <c r="Y170" i="11"/>
  <c r="X170" i="11"/>
  <c r="W170" i="11"/>
  <c r="V170" i="11"/>
  <c r="U170" i="11"/>
  <c r="T170" i="11"/>
  <c r="S170" i="11"/>
  <c r="R170" i="11"/>
  <c r="R172" i="11" s="1"/>
  <c r="Q170" i="11"/>
  <c r="P170" i="11"/>
  <c r="O170" i="11"/>
  <c r="N170" i="11"/>
  <c r="M170" i="11"/>
  <c r="L170" i="11"/>
  <c r="K170" i="11"/>
  <c r="J170" i="11"/>
  <c r="J172" i="11" s="1"/>
  <c r="I170" i="11"/>
  <c r="H170" i="11"/>
  <c r="G170" i="11"/>
  <c r="F170" i="11"/>
  <c r="E170" i="11"/>
  <c r="D170" i="11"/>
  <c r="C170" i="11"/>
  <c r="B170" i="11"/>
  <c r="B172" i="11" s="1"/>
  <c r="AB148" i="11"/>
  <c r="AB172" i="11" s="1"/>
  <c r="AA148" i="11"/>
  <c r="AA172" i="11" s="1"/>
  <c r="Z148" i="11"/>
  <c r="Y148" i="11"/>
  <c r="X148" i="11"/>
  <c r="W148" i="11"/>
  <c r="V148" i="11"/>
  <c r="V172" i="11" s="1"/>
  <c r="U148" i="11"/>
  <c r="U172" i="11" s="1"/>
  <c r="T148" i="11"/>
  <c r="T172" i="11" s="1"/>
  <c r="S148" i="11"/>
  <c r="S172" i="11" s="1"/>
  <c r="R148" i="11"/>
  <c r="Q148" i="11"/>
  <c r="P148" i="11"/>
  <c r="O148" i="11"/>
  <c r="N148" i="11"/>
  <c r="M148" i="11"/>
  <c r="M172" i="11" s="1"/>
  <c r="L148" i="11"/>
  <c r="L172" i="11" s="1"/>
  <c r="L174" i="11" s="1"/>
  <c r="K148" i="11"/>
  <c r="K172" i="11" s="1"/>
  <c r="J148" i="11"/>
  <c r="I148" i="11"/>
  <c r="H148" i="11"/>
  <c r="G148" i="11"/>
  <c r="F148" i="11"/>
  <c r="F172" i="11" s="1"/>
  <c r="E148" i="11"/>
  <c r="E172" i="11" s="1"/>
  <c r="D148" i="11"/>
  <c r="D172" i="11" s="1"/>
  <c r="C148" i="11"/>
  <c r="C172" i="11" s="1"/>
  <c r="B148" i="11"/>
  <c r="O115" i="11"/>
  <c r="O174" i="11" s="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C114" i="11"/>
  <c r="B114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Z64" i="11"/>
  <c r="Z115" i="11" s="1"/>
  <c r="Z174" i="11" s="1"/>
  <c r="Z184" i="11" s="1"/>
  <c r="Y64" i="11"/>
  <c r="Y115" i="11" s="1"/>
  <c r="Q64" i="11"/>
  <c r="Q115" i="11" s="1"/>
  <c r="P64" i="11"/>
  <c r="P115" i="11" s="1"/>
  <c r="P174" i="11" s="1"/>
  <c r="I64" i="11"/>
  <c r="I115" i="11" s="1"/>
  <c r="H64" i="11"/>
  <c r="H115" i="11" s="1"/>
  <c r="H174" i="11" s="1"/>
  <c r="AB62" i="11"/>
  <c r="AB64" i="11" s="1"/>
  <c r="AB115" i="11" s="1"/>
  <c r="AA62" i="11"/>
  <c r="Z62" i="11"/>
  <c r="Y62" i="11"/>
  <c r="X62" i="11"/>
  <c r="W62" i="11"/>
  <c r="V62" i="11"/>
  <c r="U62" i="11"/>
  <c r="T62" i="11"/>
  <c r="T64" i="11" s="1"/>
  <c r="T115" i="11" s="1"/>
  <c r="T174" i="11" s="1"/>
  <c r="S62" i="11"/>
  <c r="R62" i="11"/>
  <c r="Q62" i="11"/>
  <c r="P62" i="11"/>
  <c r="O62" i="11"/>
  <c r="N62" i="11"/>
  <c r="M62" i="11"/>
  <c r="L62" i="11"/>
  <c r="L64" i="11" s="1"/>
  <c r="L115" i="11" s="1"/>
  <c r="K62" i="11"/>
  <c r="J62" i="11"/>
  <c r="I62" i="11"/>
  <c r="H62" i="11"/>
  <c r="G62" i="11"/>
  <c r="F62" i="11"/>
  <c r="E62" i="11"/>
  <c r="D62" i="11"/>
  <c r="D64" i="11" s="1"/>
  <c r="D115" i="11" s="1"/>
  <c r="C62" i="11"/>
  <c r="B62" i="11"/>
  <c r="AB44" i="11"/>
  <c r="AA44" i="11"/>
  <c r="AA64" i="11" s="1"/>
  <c r="AA115" i="11" s="1"/>
  <c r="Z44" i="11"/>
  <c r="Y44" i="11"/>
  <c r="X44" i="11"/>
  <c r="X64" i="11" s="1"/>
  <c r="X115" i="11" s="1"/>
  <c r="X174" i="11" s="1"/>
  <c r="W44" i="11"/>
  <c r="W64" i="11" s="1"/>
  <c r="W115" i="11" s="1"/>
  <c r="W174" i="11" s="1"/>
  <c r="V44" i="11"/>
  <c r="V64" i="11" s="1"/>
  <c r="V115" i="11" s="1"/>
  <c r="U44" i="11"/>
  <c r="U64" i="11" s="1"/>
  <c r="U115" i="11" s="1"/>
  <c r="U174" i="11" s="1"/>
  <c r="T44" i="11"/>
  <c r="S44" i="11"/>
  <c r="S64" i="11" s="1"/>
  <c r="S115" i="11" s="1"/>
  <c r="S174" i="11" s="1"/>
  <c r="R44" i="11"/>
  <c r="R64" i="11" s="1"/>
  <c r="R115" i="11" s="1"/>
  <c r="R174" i="11" s="1"/>
  <c r="Q44" i="11"/>
  <c r="P44" i="11"/>
  <c r="O44" i="11"/>
  <c r="O64" i="11" s="1"/>
  <c r="N44" i="11"/>
  <c r="N64" i="11" s="1"/>
  <c r="N115" i="11" s="1"/>
  <c r="M44" i="11"/>
  <c r="M64" i="11" s="1"/>
  <c r="M115" i="11" s="1"/>
  <c r="M174" i="11" s="1"/>
  <c r="L44" i="11"/>
  <c r="K44" i="11"/>
  <c r="K64" i="11" s="1"/>
  <c r="K115" i="11" s="1"/>
  <c r="K174" i="11" s="1"/>
  <c r="J44" i="11"/>
  <c r="J64" i="11" s="1"/>
  <c r="J115" i="11" s="1"/>
  <c r="J174" i="11" s="1"/>
  <c r="I44" i="11"/>
  <c r="H44" i="11"/>
  <c r="G44" i="11"/>
  <c r="F44" i="11"/>
  <c r="F64" i="11" s="1"/>
  <c r="F115" i="11" s="1"/>
  <c r="E44" i="11"/>
  <c r="E64" i="11" s="1"/>
  <c r="E115" i="11" s="1"/>
  <c r="D44" i="11"/>
  <c r="C44" i="11"/>
  <c r="C64" i="11" s="1"/>
  <c r="C115" i="11" s="1"/>
  <c r="C174" i="11" s="1"/>
  <c r="B44" i="11"/>
  <c r="B64" i="11" s="1"/>
  <c r="B115" i="11" s="1"/>
  <c r="B174" i="11" s="1"/>
  <c r="B184" i="11" s="1"/>
  <c r="Y162" i="10"/>
  <c r="W162" i="10"/>
  <c r="V162" i="10"/>
  <c r="U162" i="10"/>
  <c r="O162" i="10"/>
  <c r="N162" i="10"/>
  <c r="M162" i="10"/>
  <c r="I162" i="10"/>
  <c r="G162" i="10"/>
  <c r="F162" i="10"/>
  <c r="E162" i="10"/>
  <c r="AB158" i="10"/>
  <c r="AB162" i="10" s="1"/>
  <c r="AA158" i="10"/>
  <c r="AA162" i="10" s="1"/>
  <c r="Z158" i="10"/>
  <c r="Z162" i="10" s="1"/>
  <c r="Z164" i="10" s="1"/>
  <c r="Y158" i="10"/>
  <c r="X158" i="10"/>
  <c r="X162" i="10" s="1"/>
  <c r="W158" i="10"/>
  <c r="V158" i="10"/>
  <c r="U158" i="10"/>
  <c r="T158" i="10"/>
  <c r="T162" i="10" s="1"/>
  <c r="S158" i="10"/>
  <c r="S162" i="10" s="1"/>
  <c r="R158" i="10"/>
  <c r="R162" i="10" s="1"/>
  <c r="Q158" i="10"/>
  <c r="Q162" i="10" s="1"/>
  <c r="Q164" i="10" s="1"/>
  <c r="P158" i="10"/>
  <c r="P162" i="10" s="1"/>
  <c r="O158" i="10"/>
  <c r="N158" i="10"/>
  <c r="M158" i="10"/>
  <c r="L158" i="10"/>
  <c r="L162" i="10" s="1"/>
  <c r="K158" i="10"/>
  <c r="K162" i="10" s="1"/>
  <c r="J158" i="10"/>
  <c r="J162" i="10" s="1"/>
  <c r="J164" i="10" s="1"/>
  <c r="I158" i="10"/>
  <c r="H158" i="10"/>
  <c r="H162" i="10" s="1"/>
  <c r="G158" i="10"/>
  <c r="F158" i="10"/>
  <c r="E158" i="10"/>
  <c r="D158" i="10"/>
  <c r="D162" i="10" s="1"/>
  <c r="C158" i="10"/>
  <c r="C162" i="10" s="1"/>
  <c r="B158" i="10"/>
  <c r="B162" i="10" s="1"/>
  <c r="Z152" i="10"/>
  <c r="W152" i="10"/>
  <c r="V152" i="10"/>
  <c r="R152" i="10"/>
  <c r="O152" i="10"/>
  <c r="J152" i="10"/>
  <c r="G152" i="10"/>
  <c r="F152" i="10"/>
  <c r="B152" i="10"/>
  <c r="AB150" i="10"/>
  <c r="AA150" i="10"/>
  <c r="Z150" i="10"/>
  <c r="Y150" i="10"/>
  <c r="X150" i="10"/>
  <c r="W150" i="10"/>
  <c r="V150" i="10"/>
  <c r="U150" i="10"/>
  <c r="T150" i="10"/>
  <c r="S150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E150" i="10"/>
  <c r="D150" i="10"/>
  <c r="C150" i="10"/>
  <c r="B150" i="10"/>
  <c r="AB131" i="10"/>
  <c r="AB152" i="10" s="1"/>
  <c r="AA131" i="10"/>
  <c r="AA152" i="10" s="1"/>
  <c r="Z131" i="10"/>
  <c r="Y131" i="10"/>
  <c r="Y152" i="10" s="1"/>
  <c r="X131" i="10"/>
  <c r="X152" i="10" s="1"/>
  <c r="W131" i="10"/>
  <c r="V131" i="10"/>
  <c r="U131" i="10"/>
  <c r="T131" i="10"/>
  <c r="T152" i="10" s="1"/>
  <c r="S131" i="10"/>
  <c r="S152" i="10" s="1"/>
  <c r="R131" i="10"/>
  <c r="Q131" i="10"/>
  <c r="Q152" i="10" s="1"/>
  <c r="P131" i="10"/>
  <c r="P152" i="10" s="1"/>
  <c r="O131" i="10"/>
  <c r="N131" i="10"/>
  <c r="N152" i="10" s="1"/>
  <c r="M131" i="10"/>
  <c r="L131" i="10"/>
  <c r="L152" i="10" s="1"/>
  <c r="K131" i="10"/>
  <c r="K152" i="10" s="1"/>
  <c r="J131" i="10"/>
  <c r="I131" i="10"/>
  <c r="I152" i="10" s="1"/>
  <c r="H131" i="10"/>
  <c r="H152" i="10" s="1"/>
  <c r="G131" i="10"/>
  <c r="F131" i="10"/>
  <c r="E131" i="10"/>
  <c r="D131" i="10"/>
  <c r="D152" i="10" s="1"/>
  <c r="C131" i="10"/>
  <c r="C152" i="10" s="1"/>
  <c r="B131" i="10"/>
  <c r="AA101" i="10"/>
  <c r="AA154" i="10" s="1"/>
  <c r="Y101" i="10"/>
  <c r="Y154" i="10" s="1"/>
  <c r="K101" i="10"/>
  <c r="K154" i="10" s="1"/>
  <c r="I101" i="10"/>
  <c r="I154" i="10" s="1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Y58" i="10"/>
  <c r="R58" i="10"/>
  <c r="R101" i="10" s="1"/>
  <c r="Q58" i="10"/>
  <c r="Q101" i="10" s="1"/>
  <c r="Q154" i="10" s="1"/>
  <c r="I58" i="10"/>
  <c r="B58" i="10"/>
  <c r="B101" i="10" s="1"/>
  <c r="AB56" i="10"/>
  <c r="AB58" i="10" s="1"/>
  <c r="AB101" i="10" s="1"/>
  <c r="AB154" i="10" s="1"/>
  <c r="AB164" i="10" s="1"/>
  <c r="AA56" i="10"/>
  <c r="Z56" i="10"/>
  <c r="Y56" i="10"/>
  <c r="X56" i="10"/>
  <c r="W56" i="10"/>
  <c r="V56" i="10"/>
  <c r="U56" i="10"/>
  <c r="T56" i="10"/>
  <c r="T58" i="10" s="1"/>
  <c r="T101" i="10" s="1"/>
  <c r="T154" i="10" s="1"/>
  <c r="T164" i="10" s="1"/>
  <c r="S56" i="10"/>
  <c r="R56" i="10"/>
  <c r="Q56" i="10"/>
  <c r="P56" i="10"/>
  <c r="O56" i="10"/>
  <c r="N56" i="10"/>
  <c r="M56" i="10"/>
  <c r="L56" i="10"/>
  <c r="L58" i="10" s="1"/>
  <c r="L101" i="10" s="1"/>
  <c r="L154" i="10" s="1"/>
  <c r="L164" i="10" s="1"/>
  <c r="K56" i="10"/>
  <c r="J56" i="10"/>
  <c r="I56" i="10"/>
  <c r="H56" i="10"/>
  <c r="G56" i="10"/>
  <c r="F56" i="10"/>
  <c r="E56" i="10"/>
  <c r="D56" i="10"/>
  <c r="D58" i="10" s="1"/>
  <c r="D101" i="10" s="1"/>
  <c r="D154" i="10" s="1"/>
  <c r="D164" i="10" s="1"/>
  <c r="C56" i="10"/>
  <c r="B56" i="10"/>
  <c r="AB41" i="10"/>
  <c r="AA41" i="10"/>
  <c r="AA58" i="10" s="1"/>
  <c r="Z41" i="10"/>
  <c r="Z58" i="10" s="1"/>
  <c r="Z101" i="10" s="1"/>
  <c r="Z154" i="10" s="1"/>
  <c r="Y41" i="10"/>
  <c r="X41" i="10"/>
  <c r="X58" i="10" s="1"/>
  <c r="X101" i="10" s="1"/>
  <c r="W41" i="10"/>
  <c r="W58" i="10" s="1"/>
  <c r="W101" i="10" s="1"/>
  <c r="W154" i="10" s="1"/>
  <c r="V41" i="10"/>
  <c r="V58" i="10" s="1"/>
  <c r="U41" i="10"/>
  <c r="T41" i="10"/>
  <c r="S41" i="10"/>
  <c r="S58" i="10" s="1"/>
  <c r="S101" i="10" s="1"/>
  <c r="S154" i="10" s="1"/>
  <c r="S164" i="10" s="1"/>
  <c r="R41" i="10"/>
  <c r="Q41" i="10"/>
  <c r="P41" i="10"/>
  <c r="P58" i="10" s="1"/>
  <c r="P101" i="10" s="1"/>
  <c r="O41" i="10"/>
  <c r="O58" i="10" s="1"/>
  <c r="O101" i="10" s="1"/>
  <c r="O154" i="10" s="1"/>
  <c r="N41" i="10"/>
  <c r="N58" i="10" s="1"/>
  <c r="M41" i="10"/>
  <c r="L41" i="10"/>
  <c r="K41" i="10"/>
  <c r="K58" i="10" s="1"/>
  <c r="J41" i="10"/>
  <c r="J58" i="10" s="1"/>
  <c r="J101" i="10" s="1"/>
  <c r="J154" i="10" s="1"/>
  <c r="I41" i="10"/>
  <c r="H41" i="10"/>
  <c r="H58" i="10" s="1"/>
  <c r="H101" i="10" s="1"/>
  <c r="G41" i="10"/>
  <c r="G58" i="10" s="1"/>
  <c r="G101" i="10" s="1"/>
  <c r="G154" i="10" s="1"/>
  <c r="F41" i="10"/>
  <c r="F58" i="10" s="1"/>
  <c r="E41" i="10"/>
  <c r="D41" i="10"/>
  <c r="C41" i="10"/>
  <c r="C58" i="10" s="1"/>
  <c r="C101" i="10" s="1"/>
  <c r="C154" i="10" s="1"/>
  <c r="C164" i="10" s="1"/>
  <c r="B41" i="10"/>
  <c r="Z193" i="9"/>
  <c r="AB192" i="9"/>
  <c r="AC188" i="9"/>
  <c r="AC187" i="9"/>
  <c r="AC186" i="9"/>
  <c r="AC189" i="9" s="1"/>
  <c r="AC190" i="9" s="1"/>
  <c r="H11" i="8"/>
  <c r="H10" i="8"/>
  <c r="H9" i="8"/>
  <c r="H8" i="8"/>
  <c r="H7" i="8"/>
  <c r="H6" i="8"/>
  <c r="H5" i="8"/>
  <c r="H11" i="7"/>
  <c r="G10" i="7"/>
  <c r="F10" i="7"/>
  <c r="E10" i="7"/>
  <c r="D10" i="7"/>
  <c r="C10" i="7"/>
  <c r="B10" i="7"/>
  <c r="G9" i="7"/>
  <c r="F9" i="7"/>
  <c r="E9" i="7"/>
  <c r="D9" i="7"/>
  <c r="C9" i="7"/>
  <c r="B9" i="7"/>
  <c r="F8" i="7"/>
  <c r="E8" i="7"/>
  <c r="D8" i="7"/>
  <c r="C8" i="7"/>
  <c r="H8" i="7" s="1"/>
  <c r="B8" i="7"/>
  <c r="G7" i="7"/>
  <c r="F7" i="7"/>
  <c r="E7" i="7"/>
  <c r="D7" i="7"/>
  <c r="C7" i="7"/>
  <c r="B7" i="7"/>
  <c r="H7" i="7" s="1"/>
  <c r="H12" i="6"/>
  <c r="H13" i="6" s="1"/>
  <c r="H11" i="6"/>
  <c r="H10" i="6"/>
  <c r="H9" i="6"/>
  <c r="H8" i="6"/>
  <c r="H7" i="6"/>
  <c r="F44" i="5"/>
  <c r="B22" i="3" s="1"/>
  <c r="D41" i="5"/>
  <c r="F40" i="5"/>
  <c r="B39" i="5"/>
  <c r="B38" i="5"/>
  <c r="B37" i="5"/>
  <c r="B36" i="5"/>
  <c r="B35" i="5"/>
  <c r="D34" i="5" s="1"/>
  <c r="B31" i="5"/>
  <c r="B30" i="5"/>
  <c r="B29" i="5"/>
  <c r="D28" i="5" s="1"/>
  <c r="F19" i="5" s="1"/>
  <c r="B17" i="3" s="1"/>
  <c r="D16" i="3" s="1"/>
  <c r="F16" i="3" s="1"/>
  <c r="B26" i="5"/>
  <c r="B25" i="5"/>
  <c r="B24" i="5"/>
  <c r="B23" i="5"/>
  <c r="B22" i="5"/>
  <c r="D21" i="5"/>
  <c r="B16" i="5"/>
  <c r="B15" i="5"/>
  <c r="B12" i="5"/>
  <c r="B11" i="5"/>
  <c r="D10" i="5"/>
  <c r="F44" i="4"/>
  <c r="D41" i="4"/>
  <c r="F40" i="4" s="1"/>
  <c r="B39" i="4"/>
  <c r="B38" i="4"/>
  <c r="B37" i="4"/>
  <c r="B36" i="4"/>
  <c r="B35" i="4"/>
  <c r="D34" i="4" s="1"/>
  <c r="B31" i="4"/>
  <c r="B30" i="4"/>
  <c r="B29" i="4"/>
  <c r="D28" i="4" s="1"/>
  <c r="F19" i="4" s="1"/>
  <c r="B26" i="4"/>
  <c r="B25" i="4"/>
  <c r="B24" i="4"/>
  <c r="B23" i="4"/>
  <c r="B22" i="4"/>
  <c r="D21" i="4" s="1"/>
  <c r="B16" i="4"/>
  <c r="B15" i="4"/>
  <c r="B12" i="4"/>
  <c r="B11" i="4"/>
  <c r="D10" i="4"/>
  <c r="D12" i="3"/>
  <c r="D8" i="3"/>
  <c r="F7" i="3" s="1"/>
  <c r="D29" i="2"/>
  <c r="F28" i="2" s="1"/>
  <c r="F20" i="2"/>
  <c r="D20" i="2"/>
  <c r="D16" i="2"/>
  <c r="F16" i="2" s="1"/>
  <c r="F10" i="2"/>
  <c r="F7" i="2"/>
  <c r="I86" i="1"/>
  <c r="F86" i="1"/>
  <c r="E86" i="1"/>
  <c r="D86" i="1"/>
  <c r="G37" i="1"/>
  <c r="K35" i="1"/>
  <c r="K37" i="1" s="1"/>
  <c r="J35" i="1"/>
  <c r="J37" i="1" s="1"/>
  <c r="G35" i="1"/>
  <c r="P184" i="11" l="1"/>
  <c r="K164" i="10"/>
  <c r="AA164" i="10"/>
  <c r="AC191" i="9"/>
  <c r="Q174" i="11"/>
  <c r="Q184" i="11" s="1"/>
  <c r="H154" i="10"/>
  <c r="P154" i="10"/>
  <c r="X154" i="10"/>
  <c r="AC185" i="11"/>
  <c r="AC186" i="11" s="1"/>
  <c r="J184" i="11"/>
  <c r="R184" i="11"/>
  <c r="AB197" i="9"/>
  <c r="AB191" i="9"/>
  <c r="AB194" i="9" s="1"/>
  <c r="B17" i="4" s="1"/>
  <c r="D14" i="4" s="1"/>
  <c r="F9" i="4" s="1"/>
  <c r="G10" i="4" s="1"/>
  <c r="M184" i="11"/>
  <c r="R154" i="10"/>
  <c r="R164" i="10" s="1"/>
  <c r="P164" i="10"/>
  <c r="Y164" i="10"/>
  <c r="V174" i="12"/>
  <c r="W184" i="12"/>
  <c r="P184" i="12"/>
  <c r="AB166" i="10"/>
  <c r="U184" i="11"/>
  <c r="B115" i="12"/>
  <c r="B174" i="12" s="1"/>
  <c r="B184" i="12" s="1"/>
  <c r="Q184" i="12"/>
  <c r="O164" i="10"/>
  <c r="L184" i="11"/>
  <c r="AB184" i="11"/>
  <c r="Z115" i="12"/>
  <c r="Z174" i="12" s="1"/>
  <c r="Z184" i="12"/>
  <c r="B21" i="3"/>
  <c r="E152" i="10"/>
  <c r="M152" i="10"/>
  <c r="U152" i="10"/>
  <c r="F174" i="11"/>
  <c r="F184" i="11" s="1"/>
  <c r="N174" i="11"/>
  <c r="V174" i="11"/>
  <c r="V184" i="11" s="1"/>
  <c r="E184" i="11"/>
  <c r="W184" i="11"/>
  <c r="C172" i="12"/>
  <c r="K172" i="12"/>
  <c r="S172" i="12"/>
  <c r="AA172" i="12"/>
  <c r="C184" i="12"/>
  <c r="K184" i="12"/>
  <c r="S184" i="12"/>
  <c r="AB187" i="12"/>
  <c r="G164" i="10"/>
  <c r="O184" i="12"/>
  <c r="B154" i="10"/>
  <c r="B164" i="10" s="1"/>
  <c r="X164" i="10"/>
  <c r="N184" i="11"/>
  <c r="N174" i="12"/>
  <c r="N184" i="12" s="1"/>
  <c r="O184" i="11"/>
  <c r="AB187" i="11"/>
  <c r="H184" i="12"/>
  <c r="C184" i="11"/>
  <c r="S184" i="11"/>
  <c r="I184" i="12"/>
  <c r="Y184" i="12"/>
  <c r="D184" i="11"/>
  <c r="H9" i="7"/>
  <c r="H12" i="7" s="1"/>
  <c r="H13" i="7" s="1"/>
  <c r="B31" i="3" s="1"/>
  <c r="D29" i="3" s="1"/>
  <c r="F28" i="3" s="1"/>
  <c r="E58" i="10"/>
  <c r="E101" i="10" s="1"/>
  <c r="E154" i="10" s="1"/>
  <c r="U58" i="10"/>
  <c r="U101" i="10" s="1"/>
  <c r="U154" i="10" s="1"/>
  <c r="E164" i="10"/>
  <c r="U164" i="10"/>
  <c r="G64" i="11"/>
  <c r="G115" i="11" s="1"/>
  <c r="G174" i="11" s="1"/>
  <c r="G184" i="11" s="1"/>
  <c r="C64" i="12"/>
  <c r="C115" i="12" s="1"/>
  <c r="C174" i="12" s="1"/>
  <c r="K64" i="12"/>
  <c r="K115" i="12" s="1"/>
  <c r="K174" i="12" s="1"/>
  <c r="S64" i="12"/>
  <c r="S115" i="12" s="1"/>
  <c r="S174" i="12" s="1"/>
  <c r="AA64" i="12"/>
  <c r="AA115" i="12" s="1"/>
  <c r="AA174" i="12" s="1"/>
  <c r="AA184" i="12" s="1"/>
  <c r="J115" i="12"/>
  <c r="J174" i="12" s="1"/>
  <c r="J184" i="12" s="1"/>
  <c r="D184" i="12"/>
  <c r="L184" i="12"/>
  <c r="T184" i="12"/>
  <c r="AB184" i="12"/>
  <c r="W164" i="10"/>
  <c r="V184" i="12"/>
  <c r="H164" i="10"/>
  <c r="I164" i="10"/>
  <c r="F174" i="12"/>
  <c r="F184" i="12" s="1"/>
  <c r="R115" i="12"/>
  <c r="R174" i="12" s="1"/>
  <c r="R184" i="12" s="1"/>
  <c r="X184" i="12"/>
  <c r="K184" i="11"/>
  <c r="AA184" i="11"/>
  <c r="AC184" i="11"/>
  <c r="H10" i="7"/>
  <c r="T184" i="11"/>
  <c r="M58" i="10"/>
  <c r="M101" i="10" s="1"/>
  <c r="M154" i="10" s="1"/>
  <c r="M164" i="10" s="1"/>
  <c r="F13" i="2"/>
  <c r="F26" i="2" s="1"/>
  <c r="F34" i="2" s="1"/>
  <c r="F101" i="10"/>
  <c r="F154" i="10" s="1"/>
  <c r="F164" i="10" s="1"/>
  <c r="N101" i="10"/>
  <c r="N154" i="10" s="1"/>
  <c r="N164" i="10" s="1"/>
  <c r="V101" i="10"/>
  <c r="V154" i="10" s="1"/>
  <c r="V164" i="10" s="1"/>
  <c r="I172" i="11"/>
  <c r="I174" i="11" s="1"/>
  <c r="I184" i="11" s="1"/>
  <c r="Q172" i="11"/>
  <c r="Y172" i="11"/>
  <c r="Y174" i="11" s="1"/>
  <c r="Y184" i="11" s="1"/>
  <c r="E184" i="12"/>
  <c r="M184" i="12"/>
  <c r="U184" i="12"/>
  <c r="G184" i="12"/>
  <c r="E15" i="14"/>
  <c r="F20" i="3" l="1"/>
  <c r="D20" i="3"/>
  <c r="AB189" i="11"/>
  <c r="AB193" i="11" s="1"/>
  <c r="B17" i="5" s="1"/>
  <c r="D14" i="5" s="1"/>
  <c r="F9" i="5" s="1"/>
  <c r="AB191" i="11"/>
  <c r="F36" i="3"/>
  <c r="F38" i="2"/>
  <c r="D11" i="3" l="1"/>
  <c r="F10" i="3" s="1"/>
  <c r="F13" i="3" s="1"/>
  <c r="F26" i="3" s="1"/>
  <c r="F34" i="3" s="1"/>
  <c r="F38" i="3" s="1"/>
  <c r="G10" i="5"/>
</calcChain>
</file>

<file path=xl/comments1.xml><?xml version="1.0" encoding="utf-8"?>
<comments xmlns="http://schemas.openxmlformats.org/spreadsheetml/2006/main">
  <authors>
    <author/>
  </authors>
  <commentList>
    <comment ref="V6" authorId="0" shapeId="0">
      <text>
        <r>
          <rPr>
            <sz val="10"/>
            <color rgb="FF000000"/>
            <rFont val="Arial"/>
          </rPr>
          <t xml:space="preserve">mcgomez:
Este portafolio inicio en Octubre/2008
</t>
        </r>
      </text>
    </comment>
    <comment ref="W6" authorId="0" shapeId="0">
      <text>
        <r>
          <rPr>
            <sz val="10"/>
            <color rgb="FF000000"/>
            <rFont val="Arial"/>
          </rPr>
          <t xml:space="preserve">mcgomez:
Este portafolio inicio en Octubre
/2008
</t>
        </r>
      </text>
    </comment>
    <comment ref="X6" authorId="0" shapeId="0">
      <text>
        <r>
          <rPr>
            <sz val="10"/>
            <color rgb="FF000000"/>
            <rFont val="Arial"/>
          </rPr>
          <t xml:space="preserve">mcgomez:
Este portafolio inicio en Julio/2008
</t>
        </r>
      </text>
    </comment>
    <comment ref="Y6" authorId="0" shapeId="0">
      <text>
        <r>
          <rPr>
            <sz val="10"/>
            <color rgb="FF000000"/>
            <rFont val="Arial"/>
          </rPr>
          <t xml:space="preserve">mcgomez:
Este portafolio inicio en Sept 2009
</t>
        </r>
      </text>
    </comment>
    <comment ref="Z6" authorId="0" shapeId="0">
      <text>
        <r>
          <rPr>
            <sz val="10"/>
            <color rgb="FF000000"/>
            <rFont val="Arial"/>
          </rPr>
          <t xml:space="preserve">mcgomez:
Este portafolio inicio en JUN/2010
</t>
        </r>
      </text>
    </comment>
    <comment ref="AA6" authorId="0" shapeId="0">
      <text>
        <r>
          <rPr>
            <sz val="10"/>
            <color rgb="FF000000"/>
            <rFont val="Arial"/>
          </rPr>
          <t xml:space="preserve">mcgomez:
Este portafolio inicio en SEPT/2010
</t>
        </r>
      </text>
    </comment>
    <comment ref="AB6" authorId="0" shapeId="0">
      <text>
        <r>
          <rPr>
            <sz val="10"/>
            <color rgb="FF000000"/>
            <rFont val="Arial"/>
          </rPr>
          <t xml:space="preserve">mcgomez:
Este portafolio inicio en Feb 16/11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S6" authorId="0" shapeId="0">
      <text>
        <r>
          <rPr>
            <sz val="10"/>
            <color rgb="FF000000"/>
            <rFont val="Arial"/>
          </rPr>
          <t xml:space="preserve">mcgomez:
Este portafolio inicio en Octubre/2008
</t>
        </r>
      </text>
    </comment>
    <comment ref="T6" authorId="0" shapeId="0">
      <text>
        <r>
          <rPr>
            <sz val="10"/>
            <color rgb="FF000000"/>
            <rFont val="Arial"/>
          </rPr>
          <t xml:space="preserve">mcgomez:
Este portafolio inicio en Octubre
/2008
</t>
        </r>
      </text>
    </comment>
    <comment ref="U6" authorId="0" shapeId="0">
      <text>
        <r>
          <rPr>
            <sz val="10"/>
            <color rgb="FF000000"/>
            <rFont val="Arial"/>
          </rPr>
          <t xml:space="preserve">mcgomez:
Este portafolio inicio en Julio/2008
</t>
        </r>
      </text>
    </comment>
    <comment ref="V6" authorId="0" shapeId="0">
      <text>
        <r>
          <rPr>
            <sz val="10"/>
            <color rgb="FF000000"/>
            <rFont val="Arial"/>
          </rPr>
          <t xml:space="preserve">mcgomez:
Este portafolio inicio en Sept 2009
</t>
        </r>
      </text>
    </comment>
    <comment ref="W6" authorId="0" shapeId="0">
      <text>
        <r>
          <rPr>
            <sz val="10"/>
            <color rgb="FF000000"/>
            <rFont val="Arial"/>
          </rPr>
          <t xml:space="preserve">mcgomez:
Este portafolio inicio en JUN/2010
</t>
        </r>
      </text>
    </comment>
    <comment ref="X6" authorId="0" shapeId="0">
      <text>
        <r>
          <rPr>
            <sz val="10"/>
            <color rgb="FF000000"/>
            <rFont val="Arial"/>
          </rPr>
          <t xml:space="preserve">mcgomez:
Este portafolio inicio en SEPT/2010
</t>
        </r>
      </text>
    </comment>
    <comment ref="Y6" authorId="0" shapeId="0">
      <text>
        <r>
          <rPr>
            <sz val="10"/>
            <color rgb="FF000000"/>
            <rFont val="Arial"/>
          </rPr>
          <t xml:space="preserve">mcgomez:
Este portafolio inicio en Feb 17/12
</t>
        </r>
      </text>
    </comment>
    <comment ref="Z6" authorId="0" shapeId="0">
      <text>
        <r>
          <rPr>
            <sz val="10"/>
            <color rgb="FF000000"/>
            <rFont val="Arial"/>
          </rPr>
          <t xml:space="preserve">mcgomez:
Este portafolio inicio en Feb 17/12
</t>
        </r>
      </text>
    </comment>
    <comment ref="AA6" authorId="0" shapeId="0">
      <text>
        <r>
          <rPr>
            <sz val="10"/>
            <color rgb="FF000000"/>
            <rFont val="Arial"/>
          </rPr>
          <t>mcgomez:
Este portafolio inicio en Nov/12</t>
        </r>
      </text>
    </comment>
    <comment ref="AB6" authorId="0" shapeId="0">
      <text>
        <r>
          <rPr>
            <sz val="10"/>
            <color rgb="FF000000"/>
            <rFont val="Arial"/>
          </rPr>
          <t xml:space="preserve">mcgomez:
Este portafolio inicio en Jun/2013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S6" authorId="0" shapeId="0">
      <text>
        <r>
          <rPr>
            <sz val="10"/>
            <color rgb="FF000000"/>
            <rFont val="Arial"/>
          </rPr>
          <t xml:space="preserve">mcgomez:
Este portafolio inicio en Octubre/2008
</t>
        </r>
      </text>
    </comment>
    <comment ref="T6" authorId="0" shapeId="0">
      <text>
        <r>
          <rPr>
            <sz val="10"/>
            <color rgb="FF000000"/>
            <rFont val="Arial"/>
          </rPr>
          <t xml:space="preserve">mcgomez:
Este portafolio inicio en Octubre
/2008
</t>
        </r>
      </text>
    </comment>
    <comment ref="U6" authorId="0" shapeId="0">
      <text>
        <r>
          <rPr>
            <sz val="10"/>
            <color rgb="FF000000"/>
            <rFont val="Arial"/>
          </rPr>
          <t xml:space="preserve">mcgomez:
Este portafolio inicio en Julio/2008
</t>
        </r>
      </text>
    </comment>
    <comment ref="V6" authorId="0" shapeId="0">
      <text>
        <r>
          <rPr>
            <sz val="10"/>
            <color rgb="FF000000"/>
            <rFont val="Arial"/>
          </rPr>
          <t xml:space="preserve">mcgomez:
Este portafolio inicio en Sept 2009
</t>
        </r>
      </text>
    </comment>
    <comment ref="W6" authorId="0" shapeId="0">
      <text>
        <r>
          <rPr>
            <sz val="10"/>
            <color rgb="FF000000"/>
            <rFont val="Arial"/>
          </rPr>
          <t xml:space="preserve">mcgomez:
Este portafolio inicio en JUN/2010
</t>
        </r>
      </text>
    </comment>
    <comment ref="X6" authorId="0" shapeId="0">
      <text>
        <r>
          <rPr>
            <sz val="10"/>
            <color rgb="FF000000"/>
            <rFont val="Arial"/>
          </rPr>
          <t xml:space="preserve">mcgomez:
Este portafolio inicio en SEPT/2010
</t>
        </r>
      </text>
    </comment>
    <comment ref="Y6" authorId="0" shapeId="0">
      <text>
        <r>
          <rPr>
            <sz val="10"/>
            <color rgb="FF000000"/>
            <rFont val="Arial"/>
          </rPr>
          <t xml:space="preserve">mcgomez:
Este portafolio inicio en Feb 17/12
</t>
        </r>
      </text>
    </comment>
    <comment ref="Z6" authorId="0" shapeId="0">
      <text>
        <r>
          <rPr>
            <sz val="10"/>
            <color rgb="FF000000"/>
            <rFont val="Arial"/>
          </rPr>
          <t xml:space="preserve">mcgomez:
Este portafolio inicio en Feb 17/12
</t>
        </r>
      </text>
    </comment>
    <comment ref="AA6" authorId="0" shapeId="0">
      <text>
        <r>
          <rPr>
            <sz val="10"/>
            <color rgb="FF000000"/>
            <rFont val="Arial"/>
          </rPr>
          <t>mcgomez:
Este portafolio inicio en Nov/12</t>
        </r>
      </text>
    </comment>
    <comment ref="AB6" authorId="0" shapeId="0">
      <text>
        <r>
          <rPr>
            <sz val="10"/>
            <color rgb="FF000000"/>
            <rFont val="Arial"/>
          </rPr>
          <t xml:space="preserve">mcgomez:
Este portafolio inicio en Jun/2013
</t>
        </r>
      </text>
    </comment>
  </commentList>
</comments>
</file>

<file path=xl/sharedStrings.xml><?xml version="1.0" encoding="utf-8"?>
<sst xmlns="http://schemas.openxmlformats.org/spreadsheetml/2006/main" count="20853" uniqueCount="3982">
  <si>
    <t>CONTADURIA GENERAL DE LA NACIÓN</t>
  </si>
  <si>
    <t>CORRIENTE</t>
  </si>
  <si>
    <t xml:space="preserve"> </t>
  </si>
  <si>
    <t>CORR</t>
  </si>
  <si>
    <t xml:space="preserve">C24 - OPERACIONES RECÍPROCAS REPORTADAS </t>
  </si>
  <si>
    <t>923272429 | DIRECCIÓN DE ADMINISTRACIÓN DE FONDOS DE LA PROTECCION SOCIAL</t>
  </si>
  <si>
    <t>Periodo:31-12-2013 | -</t>
  </si>
  <si>
    <t>Periodo:</t>
  </si>
  <si>
    <t>31-12-2013 | -</t>
  </si>
  <si>
    <t>Entidad:</t>
  </si>
  <si>
    <t>Versión De Datos Fuente:</t>
  </si>
  <si>
    <t>31-12-2013 | 12-03-2014 | 923272429 | DIRECCIÓN DE ADMINISTRACIÓN DE FONDOS DE LA PROTECCION SOCIAL</t>
  </si>
  <si>
    <t xml:space="preserve">Cifras en miles de pesos </t>
  </si>
  <si>
    <t>Código</t>
  </si>
  <si>
    <t>Nombre</t>
  </si>
  <si>
    <t>Naturaleza</t>
  </si>
  <si>
    <t>Entidad Destino</t>
  </si>
  <si>
    <t>Valor</t>
  </si>
  <si>
    <t>Analista Categoría</t>
  </si>
  <si>
    <t>1.2.01.01</t>
  </si>
  <si>
    <t>TÍTULOS DE TESORERÍA -TES</t>
  </si>
  <si>
    <t>DB</t>
  </si>
  <si>
    <t>CONTADURÍA GENERAL DE LA NACIÓN</t>
  </si>
  <si>
    <t>ADMINISTRACIÓN CENTRAL NACIONAL</t>
  </si>
  <si>
    <t>DEUDA PÚBLICA NACIÓN</t>
  </si>
  <si>
    <t>MCUERVO</t>
  </si>
  <si>
    <t>C24 - OPERACIONES RECÍPROCAS REPORTADAS</t>
  </si>
  <si>
    <t>ANEXO 1</t>
  </si>
  <si>
    <t>DEPURACION DE CUENTAS Y RECURSOS ADMINISTRADOS POR LA DTN</t>
  </si>
  <si>
    <t xml:space="preserve">CÓMPUTO DE  LOS RECURSOS DEL BALANCE </t>
  </si>
  <si>
    <t>A 31 DE DICIEMBRE DE 2013</t>
  </si>
  <si>
    <t>Millones de pesos</t>
  </si>
  <si>
    <t>RESULTADO AÑO 2014</t>
  </si>
  <si>
    <t>RESULTADO AÑO 2013</t>
  </si>
  <si>
    <t xml:space="preserve"> (En millones de pesos)</t>
  </si>
  <si>
    <t>A 31 DE DICIEMBRE DE 2014</t>
  </si>
  <si>
    <t>Página1 de 1</t>
  </si>
  <si>
    <t>12/05/2014 11:49:00</t>
  </si>
  <si>
    <t>INVERSIONES</t>
  </si>
  <si>
    <t>I. EFECTIVO</t>
  </si>
  <si>
    <t xml:space="preserve">   Efectivo de la Administración Central (11)</t>
  </si>
  <si>
    <t>Anexo No. 2</t>
  </si>
  <si>
    <t xml:space="preserve">     Disponibilidad Neta - Entes consolidados directamente con cometido social especial</t>
  </si>
  <si>
    <t>923272395 | DEUDA PÚBLICA NACIÓN</t>
  </si>
  <si>
    <t>31-12-2013 | 28-02-2014 | 923272395 | DEUDA PÚBLICA NACIÓN</t>
  </si>
  <si>
    <t xml:space="preserve">        o recursos restringidos  a diciembre de 2011</t>
  </si>
  <si>
    <t>Miles de pesos</t>
  </si>
  <si>
    <t>Código contable</t>
  </si>
  <si>
    <t>NO CORRIENTE</t>
  </si>
  <si>
    <t>COMISION DE REGULACION DE ENERGIA Y GAS</t>
  </si>
  <si>
    <t>2.2.08.35</t>
  </si>
  <si>
    <t>2.2.08.36</t>
  </si>
  <si>
    <t>1.1 - EFECTIVO</t>
  </si>
  <si>
    <t>FONDO NACIONAL DE ESTUPEFACIENTES</t>
  </si>
  <si>
    <t>SUPERINTENDENCIA GENERAL DE PUERTOS</t>
  </si>
  <si>
    <t>COMISION REGULADORA DE AGUA POTABLE Y SANEAMIENTO BASICO</t>
  </si>
  <si>
    <t>COMISION DE REGULACION DE COMUNICACIONES</t>
  </si>
  <si>
    <t>SUPERINTENDENCIA DE SUBSIDIO FAMILIAR</t>
  </si>
  <si>
    <t>TOTAL</t>
  </si>
  <si>
    <t>TÍTULOS TES</t>
  </si>
  <si>
    <t>OTROS BONOS Y TÍTULOS EMITIDOS</t>
  </si>
  <si>
    <t>MINISTERIO DE EDUCACION NACIONAL</t>
  </si>
  <si>
    <t>*</t>
  </si>
  <si>
    <t>MINISTERIO DE HACIENDA Y CREDITO PUBLICO</t>
  </si>
  <si>
    <t>FONDO DE COBERTURA DE TASAS - FOGAFIN</t>
  </si>
  <si>
    <t>ESCUELA SUPERIOR DE ADMINISTRACION PUBLICA</t>
  </si>
  <si>
    <t>INSTITUTO COLOMBIANO DE BIENESTAR FAMILIAR</t>
  </si>
  <si>
    <t>SERVICIO NACIONAL DE APRENDIZAJE</t>
  </si>
  <si>
    <t>SUPERINTENDENCIA DE NOTARIADO Y REGISTRO</t>
  </si>
  <si>
    <t>ECOPETROL S.A.</t>
  </si>
  <si>
    <t>CAJA DE RETIRO DE LAS FUERZAS MILITARES</t>
  </si>
  <si>
    <t>CAJA DE SUELDOS DE RETIRO DE LA POLICIA NACIONAL</t>
  </si>
  <si>
    <t>CAJA PROMOTORA DE VIVIENDA MILITAR Y DE POLICIA</t>
  </si>
  <si>
    <t>POSITIVA COMPAÑIA DE SEGUROS S.A.</t>
  </si>
  <si>
    <t>BANCO DE COMERCIO EXTERIOR DE COLOMBIA S. A.</t>
  </si>
  <si>
    <t>FONDO NACIONAL DE AHORRO</t>
  </si>
  <si>
    <t>LA PREVISORA S. A. (COMPA-IA DE SEGUROS GENERALES)</t>
  </si>
  <si>
    <t>BANCO DE LA REPUBLICA</t>
  </si>
  <si>
    <t>FINANCIERA DE DESARROLLO NACIONAL S. A.</t>
  </si>
  <si>
    <t>FONDO DE GARANTIAS DE INSTITUCIONES FINANCIERAS</t>
  </si>
  <si>
    <t>FONDO NACIONAL DE GARANTIAS S. A.</t>
  </si>
  <si>
    <t>FONDO PARA EL FINANCIAMIENTO DEL SECTOR AGROPECUARIO</t>
  </si>
  <si>
    <t>FIDUCIARIA LA PREVISORA S. A.</t>
  </si>
  <si>
    <t>FIDEICOMISO PROEXPORT</t>
  </si>
  <si>
    <t>LEASING BANCOLDEX S.A. COMPAÑIA DE FINANCIAMIENTO COMERCIAL</t>
  </si>
  <si>
    <t>FIDUCIARIA AGRARIA S. A.</t>
  </si>
  <si>
    <t>FIDUCIARIA COLOMBIANA DE COMERCIO EXTERIOR S. A.</t>
  </si>
  <si>
    <t>FONDO DE GARANTIAS DE ENTIDADES COOPERATIVAS</t>
  </si>
  <si>
    <t>BANCO AGRARIO DE COLOMBIA</t>
  </si>
  <si>
    <t>CAJA DE PREVISION SOCIAL DE COMUNICACIONES</t>
  </si>
  <si>
    <t>FONDO DE PASIVO SOCIAL DE FERROCARRILES NACIONALES DE COLOMBIA</t>
  </si>
  <si>
    <t>FONDO DE EMERGENCIA ECONOMICA - FOGAFIN</t>
  </si>
  <si>
    <t>FONDO BONOS Y TITULOS GARANTIZADOS LEY 546 - FOGAFIN</t>
  </si>
  <si>
    <t>ENTIDAD ADMINISTRADORA DE PENSIONES DE ANTIOQUIA</t>
  </si>
  <si>
    <t>CAJA DE PREVISION SOCIAL DE LA UNIVERSIDAD INDUSTRIAL DE SANTANDER</t>
  </si>
  <si>
    <t>PAR - PATRIMONIO AUTONOMO DE REMANENTES DE TELECOMUNICACIONES</t>
  </si>
  <si>
    <t>ADMINISTRADORA COLOMBIANA DE PENSIONES</t>
  </si>
  <si>
    <t>TESORO NACIONAL</t>
  </si>
  <si>
    <t>INVERSIONES CORRIENTES DEPURADAS</t>
  </si>
  <si>
    <t>ANEXO 4</t>
  </si>
  <si>
    <t>Inversiones corrientes (12)</t>
  </si>
  <si>
    <t>No se incluyen las inversiones patrimoniales no controlantes (1207)</t>
  </si>
  <si>
    <t>Inversiones renta fija no corrientes</t>
  </si>
  <si>
    <t>Inversiones administración de liquidez en títulos de deuda (1201)</t>
  </si>
  <si>
    <t>Con fines de política (1203)</t>
  </si>
  <si>
    <t>Inversiones fondos administrados DTN (Anexo 4)</t>
  </si>
  <si>
    <t xml:space="preserve">MINISTERIO DE HACIENDA Y CREDITO PUBLICO </t>
  </si>
  <si>
    <t>II. INVERSIONES</t>
  </si>
  <si>
    <t>INVERSIONES (Anexo  1 )</t>
  </si>
  <si>
    <t>ENCARGO FIDUCIARIO (1) (142404)</t>
  </si>
  <si>
    <t>III. TOTAL DISPONIBILIDADES (I + II)</t>
  </si>
  <si>
    <t>MENOS:</t>
  </si>
  <si>
    <t>IV. OBLIGACIONES Y COMPROMISOS</t>
  </si>
  <si>
    <t>1.2 - INVERSIONES E INSTRUMENTOS DERIVADOS</t>
  </si>
  <si>
    <t>2.4 - CUENTAS POR PAGAR</t>
  </si>
  <si>
    <t>2.5 - OBLIGACIONES LABORALES Y DE SEGURIDAD SOCIAL INTEGRAL</t>
  </si>
  <si>
    <t>2.5.05 - SALARIOS Y PRESTACIONES SOCIALES</t>
  </si>
  <si>
    <t>Consolidación DEFINITIVA a Diciembre 31 de 2014</t>
  </si>
  <si>
    <t>Total</t>
  </si>
  <si>
    <t>Fuente: DGPP</t>
  </si>
  <si>
    <t>Millones de $</t>
  </si>
  <si>
    <t>ANEXO 5</t>
  </si>
  <si>
    <t xml:space="preserve">    CUENTAS POR PAGAR  (Anexo 1) </t>
  </si>
  <si>
    <t xml:space="preserve">    COMPROMISOS PRESUPUESTALES*   ( 9135)</t>
  </si>
  <si>
    <t>DIRECCION DEL TESORO NACIONAL</t>
  </si>
  <si>
    <t>DIVISION DE CONTABILIDAD</t>
  </si>
  <si>
    <t>FONDOS ADMINISTRADOS A DICIEMBRE 31 DE 2013</t>
  </si>
  <si>
    <t>DIRECCION ADMINISTRATIVA</t>
  </si>
  <si>
    <t>SUBDIRECCION FINANCIERA</t>
  </si>
  <si>
    <t>GRUPO DE CONTABILIDAD</t>
  </si>
  <si>
    <t>CONCILIACION FONDOS ADMINISTRADOS  A 31 DE DICIEMBRE  DE 2011</t>
  </si>
  <si>
    <t>Pesos</t>
  </si>
  <si>
    <t>DIRECCIÓN GENERAL DE CRÉDITO PUBLICO Y TESORO NACIONAL</t>
  </si>
  <si>
    <t>CODIGO</t>
  </si>
  <si>
    <t>SUBDIRECCIÓN OPERATIVA</t>
  </si>
  <si>
    <t>CONCILIACION FONDOS ADMINISTRADOS  A 31 DE DICIEMBRE DE 2013</t>
  </si>
  <si>
    <t>LIQUIDACION 30% REGALIAS</t>
  </si>
  <si>
    <t>BONOS PENSIONALES</t>
  </si>
  <si>
    <t>I</t>
  </si>
  <si>
    <t>ACTUAL -Todos los fondos que lo componen</t>
  </si>
  <si>
    <t>TES - Banco Republica</t>
  </si>
  <si>
    <t>PENSIONES PUBLICAS PP</t>
  </si>
  <si>
    <t>FOPEP FP</t>
  </si>
  <si>
    <t>FONPET     PE</t>
  </si>
  <si>
    <t>BONOS POR LA  PAZ</t>
  </si>
  <si>
    <t>IMP-2 POR MIL (FONDO3)</t>
  </si>
  <si>
    <t>FONDO  DE  REGALIAS</t>
  </si>
  <si>
    <t>FONSECON</t>
  </si>
  <si>
    <t>EPSA $ DIFERIDOS</t>
  </si>
  <si>
    <t>BP CORPORANONIMAS</t>
  </si>
  <si>
    <t>BP INCOMEX</t>
  </si>
  <si>
    <t>INSFOPAL - FINDETER</t>
  </si>
  <si>
    <t>IMPUESTO PARA LA SEG DEMOCRATICA</t>
  </si>
  <si>
    <t>CARBOCOL PENSIONES</t>
  </si>
  <si>
    <t>FONDEG</t>
  </si>
  <si>
    <t>PRONE</t>
  </si>
  <si>
    <t>FAER</t>
  </si>
  <si>
    <t>FAZNI</t>
  </si>
  <si>
    <t>FOMENTO GAS NATURAL</t>
  </si>
  <si>
    <t>INTERVENTORIA, ADMINISTRATIVA Y FINANCIERA</t>
  </si>
  <si>
    <t>SUPERNOTARIADO</t>
  </si>
  <si>
    <t>EMERGENCIA SOCIAL</t>
  </si>
  <si>
    <t>BANCAFE</t>
  </si>
  <si>
    <t>FDO ENERGIA SOCIAL FOES</t>
  </si>
  <si>
    <t>SISTEMA GENERAL DE REGALIAS</t>
  </si>
  <si>
    <t>CONTROL MONETARIO</t>
  </si>
  <si>
    <t>FONDO  CREE</t>
  </si>
  <si>
    <t>INGRESOS</t>
  </si>
  <si>
    <t xml:space="preserve">     AÑO 1996</t>
  </si>
  <si>
    <t xml:space="preserve">     AÑO 1997</t>
  </si>
  <si>
    <t xml:space="preserve">     AÑO 1998</t>
  </si>
  <si>
    <t xml:space="preserve">     AÑO 1999</t>
  </si>
  <si>
    <t>CUENTAS POR PAGAR</t>
  </si>
  <si>
    <t xml:space="preserve">     AÑO 2000</t>
  </si>
  <si>
    <t xml:space="preserve">     AÑO 2001</t>
  </si>
  <si>
    <t xml:space="preserve">     AÑO 2002</t>
  </si>
  <si>
    <t xml:space="preserve">     AÑO 2003</t>
  </si>
  <si>
    <t xml:space="preserve">     AÑO 2004</t>
  </si>
  <si>
    <t xml:space="preserve">     AÑO 2005</t>
  </si>
  <si>
    <t xml:space="preserve">     AÑO 2006</t>
  </si>
  <si>
    <t xml:space="preserve">     AÑO 2007</t>
  </si>
  <si>
    <t xml:space="preserve">     AÑO 2008</t>
  </si>
  <si>
    <t xml:space="preserve">     AÑO 2009</t>
  </si>
  <si>
    <t xml:space="preserve">     AÑO 2010</t>
  </si>
  <si>
    <t xml:space="preserve">     AÑO 2011</t>
  </si>
  <si>
    <t xml:space="preserve">     AÑO 2012</t>
  </si>
  <si>
    <t>V. OTRAS OBLIGACIONES Y COMPROMISOS</t>
  </si>
  <si>
    <t xml:space="preserve">     AÑO 2013</t>
  </si>
  <si>
    <t>REZAGO  RESERVAS DE ESTAPÚBLICOS FINANCIADOS POR                             LA NACIÓN ** (Anexo 5)</t>
  </si>
  <si>
    <t>RENDIMIENTOS FINANCIEROS EFECTIVOS</t>
  </si>
  <si>
    <t xml:space="preserve">  </t>
  </si>
  <si>
    <t>REZAGO DEUDA PÚBLICA** (Anexo 5)</t>
  </si>
  <si>
    <t>PORTAFOLIOS RECIBIDOS</t>
  </si>
  <si>
    <t xml:space="preserve">      AÑO 1999</t>
  </si>
  <si>
    <t xml:space="preserve">      AÑO 2000</t>
  </si>
  <si>
    <t xml:space="preserve">      AÑO 2002</t>
  </si>
  <si>
    <t xml:space="preserve">      AÑO 2003</t>
  </si>
  <si>
    <t>REZAGO 2013 QUE SE EJECUTA EN 2014</t>
  </si>
  <si>
    <t>TOTAL INGRESOS (1)</t>
  </si>
  <si>
    <t>DEVOLUCIONES</t>
  </si>
  <si>
    <t xml:space="preserve">          AÑO 2001</t>
  </si>
  <si>
    <t xml:space="preserve">          AÑO 2002</t>
  </si>
  <si>
    <t xml:space="preserve">          AÑO 2003</t>
  </si>
  <si>
    <t xml:space="preserve">          AÑO 2004</t>
  </si>
  <si>
    <t xml:space="preserve">          AÑO 2005</t>
  </si>
  <si>
    <t xml:space="preserve">          AÑO 2006</t>
  </si>
  <si>
    <t xml:space="preserve">          AÑO 2007</t>
  </si>
  <si>
    <t xml:space="preserve">          AÑO 2008</t>
  </si>
  <si>
    <t xml:space="preserve">          AÑO 2009</t>
  </si>
  <si>
    <t>Comisión de Regulación de Energía y Gas</t>
  </si>
  <si>
    <t xml:space="preserve">          AÑO 2010</t>
  </si>
  <si>
    <t xml:space="preserve">          AÑO 2013</t>
  </si>
  <si>
    <t>TOTAL DEVOLUCIONES  (2)</t>
  </si>
  <si>
    <t>INGRESOS NETOS (1) - (2)</t>
  </si>
  <si>
    <t xml:space="preserve">RENDIMIENTOS  FINANCIEROS </t>
  </si>
  <si>
    <t xml:space="preserve">     AÑO  1997</t>
  </si>
  <si>
    <t xml:space="preserve">     AÑO  1998</t>
  </si>
  <si>
    <t xml:space="preserve">     AÑO  1999</t>
  </si>
  <si>
    <t xml:space="preserve">     AÑO  2000</t>
  </si>
  <si>
    <t xml:space="preserve">     AÑO  2001</t>
  </si>
  <si>
    <t xml:space="preserve">     AÑO  2002</t>
  </si>
  <si>
    <t xml:space="preserve">     AÑO  2003</t>
  </si>
  <si>
    <t xml:space="preserve">     AÑO  2004</t>
  </si>
  <si>
    <t xml:space="preserve">     AÑO  2005</t>
  </si>
  <si>
    <t xml:space="preserve">     AÑO  2006</t>
  </si>
  <si>
    <t>Fondo Nacional de Estupefacientes</t>
  </si>
  <si>
    <t xml:space="preserve">     AÑO  2007</t>
  </si>
  <si>
    <t>Superintendencia de Puertos y Transporte</t>
  </si>
  <si>
    <t xml:space="preserve">     AÑO  2008</t>
  </si>
  <si>
    <t xml:space="preserve">     AÑO  2009</t>
  </si>
  <si>
    <t>PASIVOS CORRIENTES</t>
  </si>
  <si>
    <t>Comisión Reguladora de Agua Potable y Saneamiento Básico</t>
  </si>
  <si>
    <t xml:space="preserve">     AÑO  2010</t>
  </si>
  <si>
    <t>Comisión de Regulación de Comunicaciones</t>
  </si>
  <si>
    <t xml:space="preserve">     AÑO  2011</t>
  </si>
  <si>
    <t>RECURSOS NACIÓN</t>
  </si>
  <si>
    <t>Superintendencia de Subsidio Familiar</t>
  </si>
  <si>
    <t>(Cifras en pesos)</t>
  </si>
  <si>
    <t xml:space="preserve">     AÑO  2012</t>
  </si>
  <si>
    <t xml:space="preserve">     AÑO  2013</t>
  </si>
  <si>
    <t>TOTAL RENDIMIENTOS</t>
  </si>
  <si>
    <t>TRASLADO ENTRE FONDOS</t>
  </si>
  <si>
    <t>AÑO 2001 (RELIQUIDACION DOS POR MIL)</t>
  </si>
  <si>
    <t>AÑO 2002 (RELIQUIDACION DOS POR MIL)</t>
  </si>
  <si>
    <t>CONPES</t>
  </si>
  <si>
    <t>REDISTRIBUCION FONDO BONOS PENSIONALES A CORPORANONIMAS E INCOMEX ENE-MAY 2002</t>
  </si>
  <si>
    <t>TRASLADO DE PROYECTOS REGIONALES</t>
  </si>
  <si>
    <t>DISPONIBILIDAD ANTES DE RECURSOS RESTRINGIDOS (III-IV-V)</t>
  </si>
  <si>
    <t>TRASLADO A REGALIAS FONPET Y REGALIAS ART 107 LEY 788/02    (SEP 2003)</t>
  </si>
  <si>
    <t>TRASLADO DE REGALIAS A FONPET PE MAR 11/2004</t>
  </si>
  <si>
    <t xml:space="preserve">VII. RESTRICCIONES DE  RECURSOS </t>
  </si>
  <si>
    <t>NOVIEMBRE 05 DE 2004</t>
  </si>
  <si>
    <t xml:space="preserve">     RECURSOS DE DESTINACIÓN ESPECÍFICA</t>
  </si>
  <si>
    <t>AÑO 2005</t>
  </si>
  <si>
    <t>ENE  02 - 05  DE REGALIAS-FONPET A FONPET PE</t>
  </si>
  <si>
    <t>AÑO 2008</t>
  </si>
  <si>
    <t>JUL 11-08 TRASLADO A INTERVENTORIA, ADMINISTRATIVA Y FINANCIERA</t>
  </si>
  <si>
    <t>JUL 25-08 TRASLADO A INTERVENTORIA, ADMINISTRATIVA Y FINANCIERA</t>
  </si>
  <si>
    <t xml:space="preserve">      - Disponibilidad Neta - Entes consolidados directamente</t>
  </si>
  <si>
    <t xml:space="preserve">       con cometido social especial, o recursos restringidos  (Anexo No. 2)</t>
  </si>
  <si>
    <t>Nov 13-08 SOPG 749 (Subtesoreria 3.2008.02450)</t>
  </si>
  <si>
    <t xml:space="preserve">      - Recursos Administrados por la DTN  (Anexo 4)</t>
  </si>
  <si>
    <t>Nov-28-08 Trasl de Ecogas a Fomento de Gas Natural</t>
  </si>
  <si>
    <t>Dic-03-08</t>
  </si>
  <si>
    <t>RESULTADO ACUMULADO A DICIEMBRE 31 DE 2013</t>
  </si>
  <si>
    <t>RESULTADO ACUMULADO A DICIEMBRE 31 DE 2012</t>
  </si>
  <si>
    <t>AÑO  2011</t>
  </si>
  <si>
    <t>REZAGO 2014 QUE SE EJECUTA EN 2015</t>
  </si>
  <si>
    <t>Mayo-31-11</t>
  </si>
  <si>
    <t>Junio-2011</t>
  </si>
  <si>
    <t>AÑO  2012</t>
  </si>
  <si>
    <t xml:space="preserve">Agosto </t>
  </si>
  <si>
    <t>RESULTADO NETO VIGENCIA 2013</t>
  </si>
  <si>
    <t>Diciembre</t>
  </si>
  <si>
    <t>TOTAL TRASLADOS ENTRE PORTAFOLIOS</t>
  </si>
  <si>
    <t>MAS:</t>
  </si>
  <si>
    <t>GRAN TOTAL INGRESOS</t>
  </si>
  <si>
    <t>GIROS</t>
  </si>
  <si>
    <t xml:space="preserve">          AÑO 1998</t>
  </si>
  <si>
    <t xml:space="preserve">          AÑO 1999</t>
  </si>
  <si>
    <t xml:space="preserve">          AÑO 2000</t>
  </si>
  <si>
    <t>Saldo Obligaciones Financieras (23)</t>
  </si>
  <si>
    <t>REZAGO</t>
  </si>
  <si>
    <t xml:space="preserve">          AÑO 2011</t>
  </si>
  <si>
    <t xml:space="preserve">          AÑO 2012</t>
  </si>
  <si>
    <t>Reserva</t>
  </si>
  <si>
    <t>Cuentas por Pagar</t>
  </si>
  <si>
    <t>Total Rezago</t>
  </si>
  <si>
    <t>DESCAPITALIZACION FONDOS</t>
  </si>
  <si>
    <t>AÑO 2001 ERROR EQUIVALENCIA % IMPTO TIMBRE</t>
  </si>
  <si>
    <t>Rezago Establecimientos Públicos</t>
  </si>
  <si>
    <t>Nov 5 - 04</t>
  </si>
  <si>
    <t>AÑO 2006</t>
  </si>
  <si>
    <t>Traslado parte portafolio a Fiduciarias Junio 28 de 2006</t>
  </si>
  <si>
    <t>Saldo Cuentas por Pagar (24)</t>
  </si>
  <si>
    <t>AÑO 2007</t>
  </si>
  <si>
    <t>Julio 31 de 2006</t>
  </si>
  <si>
    <t>Traslado de portafolio Fdo Nal de Regalias s/n Memo Subfinanciera de Julio 31 de 2006</t>
  </si>
  <si>
    <t>Operaciones de Crédito Público - Títulos TES  (220835 sin eliminar)</t>
  </si>
  <si>
    <t>FONDEO EJE CAFETERO - FOREC</t>
  </si>
  <si>
    <t>FNR - ART 107 LEY 788-2002</t>
  </si>
  <si>
    <t>FDO ESTAB PREC COMBUSTIBLES</t>
  </si>
  <si>
    <t>Traslado Portaf a Fiduciarias Jun/08</t>
  </si>
  <si>
    <t>Obligaciones laborales y de seguridad social integral (25)</t>
  </si>
  <si>
    <t>Dic-18-08  SOPG 928 (Suboperativa)</t>
  </si>
  <si>
    <t>FDO EXPLOTAC Y ADMON JUEGOS SUERTE Y AZAR</t>
  </si>
  <si>
    <t>Provisión para prestaciones sociales (2715)</t>
  </si>
  <si>
    <t>TOTAL GIROS (1)</t>
  </si>
  <si>
    <t>Rezago Deuda Pública</t>
  </si>
  <si>
    <t xml:space="preserve">REINTEGROS </t>
  </si>
  <si>
    <t>RESULTADO ACUMULADO A DICIEMBRE 31 DE 2014</t>
  </si>
  <si>
    <t>Resto rezago</t>
  </si>
  <si>
    <t>RESULTADO NETO VIGENCIA 2014</t>
  </si>
  <si>
    <t>TOTAL REZAGO</t>
  </si>
  <si>
    <t>PEDRO LUIS BOHORQUEZ RAMIREZ</t>
  </si>
  <si>
    <t>TOTAL REINTEGROS  (2)</t>
  </si>
  <si>
    <t>Contador General de la Nación</t>
  </si>
  <si>
    <t>GIROS NETOS (1) - (2)</t>
  </si>
  <si>
    <t>Preparó: Omar Eduardo Mancipe S./Alberto Torres G.</t>
  </si>
  <si>
    <t xml:space="preserve">TOTAL NETO </t>
  </si>
  <si>
    <t>Revisó: Álvaro E. Herrera Guayara</t>
  </si>
  <si>
    <t>PORTAFOLIO VALOR COSTO</t>
  </si>
  <si>
    <t>VALORACION PRECIO DE MERCADO</t>
  </si>
  <si>
    <t>* Información tomada de las cuentas de orden 9135 de las reservas SSF</t>
  </si>
  <si>
    <t>SALDO PORTAFOLIO A 31 DE DICIIEMBRE DE 2013</t>
  </si>
  <si>
    <t>Rezago Financiado con Recursos Externos</t>
  </si>
  <si>
    <t>**  Información suministrada por la DGPP</t>
  </si>
  <si>
    <t>SALDO EN BANCOS</t>
  </si>
  <si>
    <t>VALORES POR INVERTIR</t>
  </si>
  <si>
    <t>GIROS PENDIENTES POR DESCAPITALIZAR</t>
  </si>
  <si>
    <t>VALOR DISPONIBLE PORTAFOLIO A 31 DE DICIEMBRE 2013 (1)</t>
  </si>
  <si>
    <t>sumatoria total</t>
  </si>
  <si>
    <t>PEDRO LUIS BOHÓRQUEZ RAMIREZ</t>
  </si>
  <si>
    <t>SGR</t>
  </si>
  <si>
    <t>DIFERENCIA</t>
  </si>
  <si>
    <t>Control Monetario</t>
  </si>
  <si>
    <t>VR CDP</t>
  </si>
  <si>
    <t>VALOR CORRIENTE</t>
  </si>
  <si>
    <t>Millones</t>
  </si>
  <si>
    <t>Diferencia certificada</t>
  </si>
  <si>
    <t xml:space="preserve">Anexo: TES no eliminados </t>
  </si>
  <si>
    <t>PASIVOS NO CORRIENTES</t>
  </si>
  <si>
    <t>Saldo obligaciones financieras (23)</t>
  </si>
  <si>
    <t>VALOR NO CORRIENTE</t>
  </si>
  <si>
    <t>Saldo cuentas por pagar (24)</t>
  </si>
  <si>
    <t>Cuentas por pagar</t>
  </si>
  <si>
    <t>Nota: Este reporte muestra la denominación actual de las entidades, vigente al último periodo solicitado.</t>
  </si>
  <si>
    <t>C17B - SALDOS REPORTADOS POR CÓDIGO DE ENTIDAD Y CUENTA - CONSOLIDADOS</t>
  </si>
  <si>
    <t>Página1 de1</t>
  </si>
  <si>
    <t>09/04/201514:46:42</t>
  </si>
  <si>
    <t>Rezago 2014 de los establecimientos públicos que se ejecuta en 2015 con recursos nación</t>
  </si>
  <si>
    <t>Nombre Unidad Ejecutora</t>
  </si>
  <si>
    <t>Reservas</t>
  </si>
  <si>
    <t>Cuentas x Pagar</t>
  </si>
  <si>
    <t>02-09-00</t>
  </si>
  <si>
    <t>PARTIDAS SIN EFECTO PRESUPUESTAL EN LA VIGENCIA</t>
  </si>
  <si>
    <t>AGENCIA PRESIDENCIAL DE COOPERACIÓN INTERNACIONAL DE COLOMBIA, APC - COLOMBIA</t>
  </si>
  <si>
    <t>Saldos a favor de contribuyentes (242512)</t>
  </si>
  <si>
    <t>Saldos a favor de beneficiarios (242513)</t>
  </si>
  <si>
    <t>Impuestos, contribuciones y tasas por pagar (2440)</t>
  </si>
  <si>
    <t>Avances y anticipos recibidos (2450)</t>
  </si>
  <si>
    <t>02-11-00</t>
  </si>
  <si>
    <t>UNIDAD NACIONAL PARA LA GESTIÓN DEL RIESGO DE DESASTRES</t>
  </si>
  <si>
    <t>Recursos recibidos en Administración (245301)</t>
  </si>
  <si>
    <t>CUENTAS POR PAGAR Y RESERVAS PRESUPUESTALES (1)</t>
  </si>
  <si>
    <t>02-12-00</t>
  </si>
  <si>
    <t>AGENCIA COLOMBIANA PARA LA REINTEGRACIÓN DE PERSONAS Y GRUPOS ALZADOS EN ARMAS</t>
  </si>
  <si>
    <t>03-03-00</t>
  </si>
  <si>
    <t>UNIDAD ADMINISTRATIVA ESPECIAL - AGENCIA NACIONAL DE CONTRATACIÓN PÚBLICA - COLOMBIA COMPRA EFICIENTE.</t>
  </si>
  <si>
    <t>03-25-00</t>
  </si>
  <si>
    <t>FONDO NACIONAL DE REGALIAS</t>
  </si>
  <si>
    <t>04-02-00</t>
  </si>
  <si>
    <t>FONDO ROTATORIO DEL DANE</t>
  </si>
  <si>
    <t>Cuentas por pagar  Estapúblico (Anexo 5)</t>
  </si>
  <si>
    <t>04-03-00</t>
  </si>
  <si>
    <t>INSTITUTO GEOGRAFICO AGUSTIN CODAZZI - IGAC</t>
  </si>
  <si>
    <t>Total rezago</t>
  </si>
  <si>
    <t>Reservas de apropiación (Anexo 5)</t>
  </si>
  <si>
    <t>06-02-00</t>
  </si>
  <si>
    <t>FONDO ROTATORIO DEL DEPARTAMENTO ADMINISTRATIVO DE SEGURIDAD</t>
  </si>
  <si>
    <t>11-02-00</t>
  </si>
  <si>
    <t>FONDO ROTATORIO DEL MINISTERIO DE RELACIONES EXTERIORES</t>
  </si>
  <si>
    <t>MHCP</t>
  </si>
  <si>
    <t>11-04-00</t>
  </si>
  <si>
    <t>UNIDAD ADMINISTRATIVA ESPECIAL MIGRACION COLOMBIA</t>
  </si>
  <si>
    <t>12-08-00</t>
  </si>
  <si>
    <t xml:space="preserve">REZAGO DEUDA PÚBLICA </t>
  </si>
  <si>
    <t>INSTITUTO NACIONAL PENITENCIARIO Y CARCELARIO - INPEC</t>
  </si>
  <si>
    <t>12-10-00</t>
  </si>
  <si>
    <t>UNIDAD ADMINISTRATIVA ESPECIAL AGENCIA NACIONAL DE DEFENSA JURIDICA DEL ESTADO</t>
  </si>
  <si>
    <t>12-11-00</t>
  </si>
  <si>
    <t>UNIDAD DE SERVICIOS PENITENCIARIOS Y CARCELARIOS - USPEC</t>
  </si>
  <si>
    <t>13-08-00</t>
  </si>
  <si>
    <t>UNIDAD ADMINISTRATIVA ESPECIAL CONTADURIA GENERAL DE LA NACION</t>
  </si>
  <si>
    <t>13-10-00</t>
  </si>
  <si>
    <t>UNIDAD ADMINISTRATIVA ESPECIAL DIRECCION DE IMPUESTOS Y ADUANAS NACIONALES</t>
  </si>
  <si>
    <t>13-12-00</t>
  </si>
  <si>
    <t>UNIDAD DE INFORMACION Y ANALISIS FINANCIERO</t>
  </si>
  <si>
    <t>13-14-01</t>
  </si>
  <si>
    <t>UGPPP - GESTION GENERAL</t>
  </si>
  <si>
    <t>13-15-00</t>
  </si>
  <si>
    <t>FONDO ADAPTACION</t>
  </si>
  <si>
    <t>15-03-00</t>
  </si>
  <si>
    <t>15-07-00</t>
  </si>
  <si>
    <t>INSTITUTO CASAS FISCALES DEL EJERCITO</t>
  </si>
  <si>
    <t>15-08-00</t>
  </si>
  <si>
    <t>DEFENSA CIVIL COLOMBIANA, GUILLERMO LEÓN VALENCIA</t>
  </si>
  <si>
    <t>15-11-00</t>
  </si>
  <si>
    <t xml:space="preserve">(1) Fuente: Presupuesto General de la Nación del MHCP. </t>
  </si>
  <si>
    <t>15-19-00</t>
  </si>
  <si>
    <t>HOSPITAL MILITAR</t>
  </si>
  <si>
    <t>17-02-00</t>
  </si>
  <si>
    <t>INSTITUTO COLOMBIANO AGROPECUARIO (ICA)</t>
  </si>
  <si>
    <t>17-13-00</t>
  </si>
  <si>
    <t>INSTITUTO COLOMBIANO DE DESARROLLO RURAL - INCODER</t>
  </si>
  <si>
    <t>17-15-00</t>
  </si>
  <si>
    <t>AUTORIDAD NACIONAL DE ACUICULTURA Y PESCA - AUNAP</t>
  </si>
  <si>
    <t>17-16-00</t>
  </si>
  <si>
    <t>UNIDAD ADMINISTRATIVA ESPECIAL DE GESTIÓN DE RESTITUCIÓN DE TIERRAS DESPOJADAS</t>
  </si>
  <si>
    <t>19-03-00</t>
  </si>
  <si>
    <t>INSTITUTO NACIONAL DE SALUD (INS)</t>
  </si>
  <si>
    <t>19-10-00</t>
  </si>
  <si>
    <t>SUPERINTENDENCIA NACIONAL DE SALUD</t>
  </si>
  <si>
    <t>19-13-01</t>
  </si>
  <si>
    <t>FONDO DE PREVISION SOCIAL DEL CONGRESO - PENSIONES</t>
  </si>
  <si>
    <t>19-13-02</t>
  </si>
  <si>
    <t>FONDO DE PREVISION SOCIAL DEL CONGRESO - CESANTIAS Y VIVIENDA</t>
  </si>
  <si>
    <t>19-14-01</t>
  </si>
  <si>
    <t xml:space="preserve">FONDO PASIVO SOCIAL DE FERROCARRILES NACIONALES DE COLOMBIA - SALUD </t>
  </si>
  <si>
    <t>19-14-02</t>
  </si>
  <si>
    <t>FONDO PASIVO SOCIAL DE FERROCARRILES NACIONALES DE COLOMBIA -PENSIONES</t>
  </si>
  <si>
    <t>21-03-00</t>
  </si>
  <si>
    <t>SERVICIO GEOLÓGICO COLOMBIANO</t>
  </si>
  <si>
    <t>21-10-00</t>
  </si>
  <si>
    <t>INSTITUTO DE PLANIFICACION Y PROMOCION DE SOLUCIONES  ENERGETICAS PARA LAS ZONAS NO INTERCONECTADAS -IPSE-</t>
  </si>
  <si>
    <t>22-09-00</t>
  </si>
  <si>
    <t>INSTITUTO NACIONAL PARA SORDOS (INSOR)</t>
  </si>
  <si>
    <t>22-10-00</t>
  </si>
  <si>
    <t>INSTITUTO NACIONAL PARA CIEGOS (INCI)</t>
  </si>
  <si>
    <t>22-34-00</t>
  </si>
  <si>
    <t>ESCUELA TECNOLOGICA INSTITUTO TECNICO CENTRAL</t>
  </si>
  <si>
    <t>22-38-00</t>
  </si>
  <si>
    <t>INSTITUTO NACIONAL DE FORMACION TECNICA PROFESIONAL DE SAN ANDRES Y PROVIDENCIA</t>
  </si>
  <si>
    <t>22-39-00</t>
  </si>
  <si>
    <t>INSTITUTO NACIONAL DE FORMACION TECNICA PROFESIONAL DE SAN JUAN DEL CESAR</t>
  </si>
  <si>
    <t>22-41-00</t>
  </si>
  <si>
    <t>INSTITUTO TOLIMENSE DE FORMACION TECNICA PROFESIONAL</t>
  </si>
  <si>
    <t>22-42-00</t>
  </si>
  <si>
    <t>INSTITUTO TECNICO NACIONAL DE COMERCIO SIMON RODRIGUEZ DE CALI</t>
  </si>
  <si>
    <t>24-02-00</t>
  </si>
  <si>
    <t>INSTITUTO NACIONAL DE VIAS</t>
  </si>
  <si>
    <t>24-12-00</t>
  </si>
  <si>
    <t>UNIDAD ADMINISTRATIVA ESPECIAL DE LA AERONAUTICA CIVIL</t>
  </si>
  <si>
    <t>24-13-00</t>
  </si>
  <si>
    <t>AGENCIA NACIONAL DE INFRAESTRUCTURA</t>
  </si>
  <si>
    <t>26-02-00</t>
  </si>
  <si>
    <t>FONDO DE BIENESTAR SOCIAL DE LA CONTRALORIA GENERAL DE LA REPUBLICA</t>
  </si>
  <si>
    <t>28-03-00</t>
  </si>
  <si>
    <t>FONDO SOCIAL DE VIVIENDA DE LA REGISTRADURIA NACIONAL DEL ESTADO CIVIL</t>
  </si>
  <si>
    <t>29-02-00</t>
  </si>
  <si>
    <t>INSTITUTO NACIONAL DE MEDICINA LEGAL Y CIENCIAS FORENSES</t>
  </si>
  <si>
    <t>32-02-00</t>
  </si>
  <si>
    <t>INSTITUTO DE HIDROLOGIA, METEOROLOGIA Y ESTUDIOS AMBIENTALES- IDEAM</t>
  </si>
  <si>
    <t>32-04-01</t>
  </si>
  <si>
    <t>FONAM - GESTION GENERAL</t>
  </si>
  <si>
    <t>32-06-00</t>
  </si>
  <si>
    <t>CORPORACION AUTONOMA REGIONAL DE CUNDINAMARCA - CAR</t>
  </si>
  <si>
    <t>32-08-00</t>
  </si>
  <si>
    <t>CORPORACION AUTONOMA REGIONAL DE LOS VALLES DEL SINU Y SAN JORGE (CVS)</t>
  </si>
  <si>
    <t>32-09-00</t>
  </si>
  <si>
    <t>CORPORACION AUTONOMA REGIONAL DEL QUINDIO (CRQ)</t>
  </si>
  <si>
    <t>32-10-00</t>
  </si>
  <si>
    <t>CORPORACION PARA EL DESARROLLO SOSTENIBLE DEL URABA - CORPOURABA</t>
  </si>
  <si>
    <t>32-11-00</t>
  </si>
  <si>
    <t>CORPORACION AUTONOMA REGIONAL DE CALDAS (CORPOCALDAS)</t>
  </si>
  <si>
    <t>32-12-00</t>
  </si>
  <si>
    <t>CORPORACION AUTONOMA REGIONAL PARA EL DESARROLLO SOSTENIBLE DEL CHOCO - CODECHOCO</t>
  </si>
  <si>
    <t>32-13-00</t>
  </si>
  <si>
    <t xml:space="preserve">CORPORACION AUTONOMA REGIONAL PARA LA DEFENSA DE LA MESETA DE BUCARAMANGA CDMB </t>
  </si>
  <si>
    <t>32-14-00</t>
  </si>
  <si>
    <t>CORPORACION AUTONOMA REGIONAL DEL TOLIMA (CORTOLIMA)</t>
  </si>
  <si>
    <t>32-15-00</t>
  </si>
  <si>
    <t>CORPORACION AUTONOMA REGIONAL DE RISARALDA (CARDER)</t>
  </si>
  <si>
    <t>32-16-00</t>
  </si>
  <si>
    <t>CORPORACION AUTONOMA REGIONAL DE NARINO (CORPONARINO)</t>
  </si>
  <si>
    <t>32-17-00</t>
  </si>
  <si>
    <t>CORPORACION AUTONOMA REGIONAL DE LA FRONTERA NORORIENTAL (CORPONOR)</t>
  </si>
  <si>
    <t>32-18-00</t>
  </si>
  <si>
    <t>CORPORACION AUTONOMA REGIONAL DE LA GUAJIRA (CORPOGUAJIRA)</t>
  </si>
  <si>
    <t>32-19-00</t>
  </si>
  <si>
    <t>CORPORACION AUTONOMA REGIONAL DEL CESAR (CORPOCESAR)</t>
  </si>
  <si>
    <t>32-21-00</t>
  </si>
  <si>
    <t>CORPORACION AUTONOMA REGIONAL DEL CAUCA (CRC)</t>
  </si>
  <si>
    <t>32-22-00</t>
  </si>
  <si>
    <t>CORPORACION AUTONOMA REGIONAL DEL MAGDALENA (CORPAMAG)</t>
  </si>
  <si>
    <t>32-23-00</t>
  </si>
  <si>
    <t>CORPORACION PARA EL DESARROLLO SOSTENIBLE DEL SUR DE LA AMAZONIA - CORPOAMAZONIA</t>
  </si>
  <si>
    <t>32-24-00</t>
  </si>
  <si>
    <t>CORPORACION  PARA EL DESARROLLO SOSTENIBLE DEL NORTE Y ORIENTE DE LA AMAZONIA - CDA</t>
  </si>
  <si>
    <t>32-26-00</t>
  </si>
  <si>
    <t>CORPORACION PARA EL DESARROLLO SOSTENIBLE DEL ARCHIPIELAGO DE SAN ANDRES, PROVIDENCIA Y SANTA CATALINA - CORALINA</t>
  </si>
  <si>
    <t>32-27-00</t>
  </si>
  <si>
    <t>CORPORACION PARA EL DESARROLLO SOSTENIBLE DEL AREA DE MANEJO ESPECIAL LA MACARENA - CORMACARENA</t>
  </si>
  <si>
    <t>32-28-00</t>
  </si>
  <si>
    <t>CORPORACION  PARA EL DESARROLLO SOSTENIBLE DE LA MOJANA Y EL SAN JORGE - CORPOMOJANA</t>
  </si>
  <si>
    <t>32-29-00</t>
  </si>
  <si>
    <t>CORPORACION AUTONOMA REGIONAL DE LA ORINOQUIA (CORPORINOQUIA)</t>
  </si>
  <si>
    <t>32-30-00</t>
  </si>
  <si>
    <t>CORPORACION AUTONOMA REGIONAL DE SUCRE (CARSUCRE)</t>
  </si>
  <si>
    <t>32-31-00</t>
  </si>
  <si>
    <t>CORPORACION AUTONOMA REGIONAL DEL ALTO MAGDALENA (CAM)</t>
  </si>
  <si>
    <t>32-32-00</t>
  </si>
  <si>
    <t>CORPORACION AUTONOMA REGIONAL DEL CENTRO DE ANTIOQUIA (CORANTIOQUIA)</t>
  </si>
  <si>
    <t>32-33-00</t>
  </si>
  <si>
    <t>CORPORACION AUTONOMA REGIONAL DEL ATLANTICO - CRA</t>
  </si>
  <si>
    <t>32-34-00</t>
  </si>
  <si>
    <t>CORPORACION AUTONOMA REGIONAL DE SANTANDER (CAS)</t>
  </si>
  <si>
    <t>32-35-00</t>
  </si>
  <si>
    <t>CORPORACION AUTONOMA REGIONAL DE BOYACA (CORPOBOYACA)</t>
  </si>
  <si>
    <t>32-36-00</t>
  </si>
  <si>
    <t>CORPORACION AUTONOMA REGIONAL DE CHIVOR (CORPOCHIVOR)</t>
  </si>
  <si>
    <t>32-37-00</t>
  </si>
  <si>
    <t>CORPORACION AUTONOMA REGIONAL DEL GUAVIO (CORPOGUAVIO)</t>
  </si>
  <si>
    <t>32-38-00</t>
  </si>
  <si>
    <t>CORPORACION AUTONOMA REGIONAL DEL CANAL DEL DIQUE (CARDIQUE)</t>
  </si>
  <si>
    <t>32-39-00</t>
  </si>
  <si>
    <t>CORPORACION AUTONOMA REGIONAL DEL SUR DE BOLIVAR (CSB)</t>
  </si>
  <si>
    <t>33-04-00</t>
  </si>
  <si>
    <t>ARCHIVO GENERAL DE LA NACION</t>
  </si>
  <si>
    <t>33-05-00</t>
  </si>
  <si>
    <t>INSTITUTO COLOMBIANO DE ANTROPOLOGIA E HISTORIA</t>
  </si>
  <si>
    <t>33-07-00</t>
  </si>
  <si>
    <t>INSTITUTO CARO Y CUERVO</t>
  </si>
  <si>
    <t>35-02-00</t>
  </si>
  <si>
    <t>SUPERINTENDENCIA DE SOCIEDADES</t>
  </si>
  <si>
    <t>35-03-00</t>
  </si>
  <si>
    <t>SUPERINTENDENCIA DE INDUSTRIA Y COMERCIO</t>
  </si>
  <si>
    <t>35-05-00</t>
  </si>
  <si>
    <t>INSTITUTO NACIONAL DE METROLOGÍA - INM</t>
  </si>
  <si>
    <t>36-02-00</t>
  </si>
  <si>
    <t>SERVICIO NACIONAL DE APRENDIZAJE (SENA)</t>
  </si>
  <si>
    <t>36-12-00</t>
  </si>
  <si>
    <t>UNIDAD ADMINISTRATIVA ESPECIAL DE ORGANIZACIONES SOLIDARIAS</t>
  </si>
  <si>
    <t>36-13-00</t>
  </si>
  <si>
    <t>UNIDAD ADMINISTRATIVA ESPECIAL DEL SERVICIO PUBLICO DE EMPLEO</t>
  </si>
  <si>
    <t>37-02-00</t>
  </si>
  <si>
    <t>FONDO PARA LA PARTICIPACION Y EL FORTALECIMIENTO DE LA DEMOCRACIA</t>
  </si>
  <si>
    <t>37-03-00</t>
  </si>
  <si>
    <t>DIRECCION NACIONAL DEL DERECHO DE AUTOR</t>
  </si>
  <si>
    <t>37-04-00</t>
  </si>
  <si>
    <t>CORPORACION NACIONAL PARA LA RECONSTRUCCION DE LA CUENCA DEL RIO PAEZ Y ZONAS ALEDANAS NASA KI WE</t>
  </si>
  <si>
    <t>38-01-00</t>
  </si>
  <si>
    <t>COMISION NACIONAL DEL SERVICIO CIVIL</t>
  </si>
  <si>
    <t>40-02-00</t>
  </si>
  <si>
    <t>FONDO NACIONAL DE VIVIENDA - FONVIVIENDA</t>
  </si>
  <si>
    <t>41-02-00</t>
  </si>
  <si>
    <t>UNIDAD ADMINISTRATIVA ESPECIAL PARA LA CONSOLIDACIÓN TERRITORIAL</t>
  </si>
  <si>
    <t>41-03-00</t>
  </si>
  <si>
    <t>AGENCIA NACIONAL PARA LA SUPERACIÓN DE LA POBREZA EXTREMA</t>
  </si>
  <si>
    <t>41-04-00</t>
  </si>
  <si>
    <t>UNIDAD DE ATENCIÓN Y REPARACIÓN INTEGRAL A LAS VICTIMAS</t>
  </si>
  <si>
    <t>41-05-00</t>
  </si>
  <si>
    <t>CENTRO DE MEMORIA HISTÓRICA</t>
  </si>
  <si>
    <t>41-06-00</t>
  </si>
  <si>
    <t>INSTITUTO COLOMBIANO DE BIENESTAR FAMILIAR (ICBF)</t>
  </si>
  <si>
    <t>43-01-01</t>
  </si>
  <si>
    <t>DEPARTAMENTO ADMINISTRATIVO DEL DEPORTE, LA RECREACIÓN, LA ACTIVIDAD FÍSICA Y EL APROVECHAMIENTO DEL TIEMPO LIBRE – COLDEPORTES - GESTIÓN GENERAL</t>
  </si>
  <si>
    <t>Total general</t>
  </si>
  <si>
    <t>l</t>
  </si>
  <si>
    <t>REZAGO 2011 DE LOS ESTABLECIMIENTOS PÚBLICOS QUE SE EJECUTA EN 2012 (RECURSOS NACIÓN)</t>
  </si>
  <si>
    <t>ENTIDAD</t>
  </si>
  <si>
    <t xml:space="preserve">                                                                                                                                                   </t>
  </si>
  <si>
    <t>UNIDAD DE SERVICIOS PENITENCIARIOS Y CARCELARIOS - SPC</t>
  </si>
  <si>
    <t xml:space="preserve">                                                                                                              </t>
  </si>
  <si>
    <t>19-15-00</t>
  </si>
  <si>
    <t>COMISION DE REGULACION EN SALUD EN LIQUIDACION</t>
  </si>
  <si>
    <t>23-06-00</t>
  </si>
  <si>
    <t>FONDO DE TECNOLOGIAS DE LA INFORMACION Y LAS COMUNICACIONES</t>
  </si>
  <si>
    <t xml:space="preserve">     AÑO 2014</t>
  </si>
  <si>
    <t>923272429 - Dirección de Administración de Fondos de la Protección Social</t>
  </si>
  <si>
    <t>Periodo:31-12-2014 | -</t>
  </si>
  <si>
    <t>31-12-2014 | -</t>
  </si>
  <si>
    <t>31-12-2014 | 17-02-2015 | 923272429 | Dirección de Administración de Fondos de la Protección Social</t>
  </si>
  <si>
    <t>Liquidez</t>
  </si>
  <si>
    <t>DIRECCION DE ADMON DE FONDOS</t>
  </si>
  <si>
    <t>Deuda Pública Nación</t>
  </si>
  <si>
    <t>TES (120110)</t>
  </si>
  <si>
    <t>DEUDA PUBLICA</t>
  </si>
  <si>
    <t>Ministerio Educa</t>
  </si>
  <si>
    <t>Tesoro naciona</t>
  </si>
  <si>
    <t>923272395 - Deuda Pública Nación</t>
  </si>
  <si>
    <t>total suma</t>
  </si>
  <si>
    <t>31-12-2014 | 05-03-2015 | 923272395 | Deuda Pública Nación</t>
  </si>
  <si>
    <t>Analista Categoría :</t>
  </si>
  <si>
    <t>2,2,08,35</t>
  </si>
  <si>
    <t>1.4.16.01</t>
  </si>
  <si>
    <t>CRÉDITOS TRANSITORIOS</t>
  </si>
  <si>
    <t>Instituto Colombiano de Desarrollo Rural</t>
  </si>
  <si>
    <t>BMARTINEZ</t>
  </si>
  <si>
    <t>1.4.16.44</t>
  </si>
  <si>
    <t>CRÉDITOS PRESUPUESTARIOS AL GOBIERNO GENERAL</t>
  </si>
  <si>
    <t>U.A.E. de la Aeronáutica Civil</t>
  </si>
  <si>
    <t>Fondo de Garantías de Entidades Cooperativas</t>
  </si>
  <si>
    <t>LPINEDA</t>
  </si>
  <si>
    <t>Caja de Previsión Social de Comunicaciones</t>
  </si>
  <si>
    <t>CCETINA</t>
  </si>
  <si>
    <t>Departamento de Bolívar</t>
  </si>
  <si>
    <t>JAGONZALEZ</t>
  </si>
  <si>
    <t>Departamento del Cauca</t>
  </si>
  <si>
    <t>FZULUAGA</t>
  </si>
  <si>
    <t>Departamento del Cesar</t>
  </si>
  <si>
    <t>ESALDARRIAGA</t>
  </si>
  <si>
    <t>Departamento de Córdoba</t>
  </si>
  <si>
    <t>Departamento de Cundinamarca</t>
  </si>
  <si>
    <t>HCARDENAS</t>
  </si>
  <si>
    <t>Departamento del Magdalena</t>
  </si>
  <si>
    <t>OBARRIOS</t>
  </si>
  <si>
    <t>Departamento de Nariño</t>
  </si>
  <si>
    <t>RPOLANCO</t>
  </si>
  <si>
    <t>Departamento de Santander</t>
  </si>
  <si>
    <t>Departamento de Sucre</t>
  </si>
  <si>
    <t>Departamento del Valle del Cauca</t>
  </si>
  <si>
    <t>Departamento del Archipiélago de San Andrés, Providencia y Santa Catalina</t>
  </si>
  <si>
    <t>Departamento del Vaupés</t>
  </si>
  <si>
    <t>Departamento del Vichada</t>
  </si>
  <si>
    <t>Beneficencia de Cundinamarca</t>
  </si>
  <si>
    <t>Barranquilla, Distrito Especial, Industrial y Portuario</t>
  </si>
  <si>
    <t>Quibdó</t>
  </si>
  <si>
    <t>Candelaria - Atlántico</t>
  </si>
  <si>
    <t>Sitionuevo</t>
  </si>
  <si>
    <t>San Jacinto del Cauca</t>
  </si>
  <si>
    <t>San Juan de Urabá</t>
  </si>
  <si>
    <t>SOSORIO</t>
  </si>
  <si>
    <t>San Pablo - Bolívar</t>
  </si>
  <si>
    <t>Chimichagua</t>
  </si>
  <si>
    <t>1.4.16.45</t>
  </si>
  <si>
    <t>CRÉDITOS PRESUPUESTARIOS A LAS EMPRESAS NO FINANCIERAS</t>
  </si>
  <si>
    <t>Gran Central de Abastos del Caribe S.A.</t>
  </si>
  <si>
    <t>DVALENCIA</t>
  </si>
  <si>
    <t>Empresa de Transporte Masivo del Valle de Aburrá Ltda.</t>
  </si>
  <si>
    <t>VGONGORA</t>
  </si>
  <si>
    <t>1.4.16.46</t>
  </si>
  <si>
    <t>PRÉSTAMOS CONCEDIDOS AL GOBIERNO GENERAL</t>
  </si>
  <si>
    <t>Agencia Nacional de Infraestructura</t>
  </si>
  <si>
    <t>Instituto Nacional de Vías</t>
  </si>
  <si>
    <t>Departamento del Chocó</t>
  </si>
  <si>
    <t>Hatillo de Loba</t>
  </si>
  <si>
    <t>Cotorra</t>
  </si>
  <si>
    <t>San Zenón</t>
  </si>
  <si>
    <t>Remolino</t>
  </si>
  <si>
    <t>Gigante</t>
  </si>
  <si>
    <t>DGOMEZ</t>
  </si>
  <si>
    <t>San Marcos</t>
  </si>
  <si>
    <t>San Onofre</t>
  </si>
  <si>
    <t>San Pedro - Sucre</t>
  </si>
  <si>
    <t>Santa Rosalía</t>
  </si>
  <si>
    <t>Cáchira</t>
  </si>
  <si>
    <t>Alto del Rosario</t>
  </si>
  <si>
    <t>Margarita</t>
  </si>
  <si>
    <t>Puerto Nariño</t>
  </si>
  <si>
    <t>Arenal</t>
  </si>
  <si>
    <t>Silvia</t>
  </si>
  <si>
    <t>San Fernando</t>
  </si>
  <si>
    <t>San Miguel - Putumayo</t>
  </si>
  <si>
    <t>Ponedera</t>
  </si>
  <si>
    <t>Guaranda</t>
  </si>
  <si>
    <t>San Martín de Loba</t>
  </si>
  <si>
    <t>1.4.16.47</t>
  </si>
  <si>
    <t>PRÉSTAMOS CONCEDIDOS A LAS EMPRESAS NO FINANCIERAS</t>
  </si>
  <si>
    <t>E.S.P. Empresa Urrá S.A.</t>
  </si>
  <si>
    <t xml:space="preserve">E.S.P. Empresas Municipales de Cali E.I.C.E </t>
  </si>
  <si>
    <t>SRIOS</t>
  </si>
  <si>
    <t>E.S.P. Empresa de Servicios Públicos E.I.S. Cúcuta</t>
  </si>
  <si>
    <t>MSIERRA</t>
  </si>
  <si>
    <t>Patrimonio Autónomo de Remanentes Corelca S.A E.S.P. - En Liquidación</t>
  </si>
  <si>
    <t>1.4.70.68</t>
  </si>
  <si>
    <t>INTERESES PRÉSTAMOS GUBERNAMENTALES CONCEDIDOS</t>
  </si>
  <si>
    <t>1.4.70.90</t>
  </si>
  <si>
    <t>OTROS DEUDORES</t>
  </si>
  <si>
    <t>Banco de la República</t>
  </si>
  <si>
    <t>Fondo Ganadero del Occidente Colombiano S.A. - En Liquidación</t>
  </si>
  <si>
    <t>WRESTREPO</t>
  </si>
  <si>
    <t>2.2.03.36</t>
  </si>
  <si>
    <t>BONOS Y TÍTULOS EMITIDOS</t>
  </si>
  <si>
    <t>CR</t>
  </si>
  <si>
    <t>Corporación Autónoma Regional del Valle del Cauca</t>
  </si>
  <si>
    <t>VRAMIREZ</t>
  </si>
  <si>
    <t>Departamento del Tolima</t>
  </si>
  <si>
    <t>2.2.08.30</t>
  </si>
  <si>
    <t>PRÉSTAMOS BANCA COMERCIAL</t>
  </si>
  <si>
    <t>Financiera de Desarrollo Territorial S.A.</t>
  </si>
  <si>
    <t>Ministerio de Defensa Nacional</t>
  </si>
  <si>
    <t>EDEHOYOS</t>
  </si>
  <si>
    <t>Ministerio de Educación Nacional</t>
  </si>
  <si>
    <t>Ministerio de Hacienda y Crédito Público</t>
  </si>
  <si>
    <t>Procuraduría General de la Nación</t>
  </si>
  <si>
    <t>sumatoria</t>
  </si>
  <si>
    <t>Policía Nacional</t>
  </si>
  <si>
    <t>Superintendencia de Sociedades</t>
  </si>
  <si>
    <t>Fiscalía General de la Nación</t>
  </si>
  <si>
    <t>Consorcio Fidupensiones Telecom</t>
  </si>
  <si>
    <t>DIRECION ADMON DE FONDOS</t>
  </si>
  <si>
    <t>U.A.E. Agencia Nacional de Hidrocarburos</t>
  </si>
  <si>
    <t>Fondo de Cobertura de Tasas - FOGAFIN</t>
  </si>
  <si>
    <t>Instituto de Casas Fiscales del Ejército</t>
  </si>
  <si>
    <t>Corporación Autónoma Regional de Cundinamarca</t>
  </si>
  <si>
    <t>JMORENO</t>
  </si>
  <si>
    <t>titulos tesoreria TES 1.2.01.01</t>
  </si>
  <si>
    <t>Defensa Civil Colombiana</t>
  </si>
  <si>
    <t>Escuela Superior de Administración Pública</t>
  </si>
  <si>
    <t>C01 - HOJA DE TRABAJO - LIQUIDEZ</t>
  </si>
  <si>
    <t>Departamento Administrativo de Ciencia, Tecnología e Innovación</t>
  </si>
  <si>
    <t xml:space="preserve">     AÑO  2014</t>
  </si>
  <si>
    <t>id: 38 | Nacional Administración Central</t>
  </si>
  <si>
    <t>Ministerio Educación Nacional</t>
  </si>
  <si>
    <t>Fondo Rotario de la Policía Nacional</t>
  </si>
  <si>
    <t>Fondo Rotatorio del Departamento Administrativo Nacional de Estadística</t>
  </si>
  <si>
    <t>Versión De Resultado:</t>
  </si>
  <si>
    <t>Instituto Caro y Cuervo</t>
  </si>
  <si>
    <t>Instituto Colombiano Agropecuario</t>
  </si>
  <si>
    <t>Instituto Colombiano de Bienestar Familiar</t>
  </si>
  <si>
    <t>Instituto Colombiano de Antropología e Historia</t>
  </si>
  <si>
    <t>Deuda publica</t>
  </si>
  <si>
    <t>Universidad Tecnológica de Pereira</t>
  </si>
  <si>
    <t>Servicio Geológico Colombiano</t>
  </si>
  <si>
    <t>Instituto Geográfico Agustín Codazzi</t>
  </si>
  <si>
    <t>E.S.E. Instituto Nacional de Cancerología</t>
  </si>
  <si>
    <t>Instituto Nacional para Ciegos</t>
  </si>
  <si>
    <t>Instituto Nacional de Salud</t>
  </si>
  <si>
    <t>Instituto Nacional para Sordos</t>
  </si>
  <si>
    <t>Tesoro Nal.</t>
  </si>
  <si>
    <t>Servicio Nacional de Aprendizaje</t>
  </si>
  <si>
    <t>Superintendencia de Notariado y Registro</t>
  </si>
  <si>
    <t>SERIE CONTABLE OFICIAL | 17-03-2015 16:50 | Consolidación DEFINITIVA a Diciembre 31 de 2014</t>
  </si>
  <si>
    <t>Universidad del Cauca</t>
  </si>
  <si>
    <t>Club Militar de Oficiales</t>
  </si>
  <si>
    <t>Fondo Rotatorio del Ministerio de Relaciones Exteriores</t>
  </si>
  <si>
    <t>SERIE CONTABLE OFICIAL | 01-04-2014 14:56 | Consolidación DEFINITIVA a Diciembre 31 de 2013</t>
  </si>
  <si>
    <t>Ecopetrol S.A.</t>
  </si>
  <si>
    <t>Vigencia de Datos Fuente:</t>
  </si>
  <si>
    <t>Sociedad Hotelera Tequendama S.A.</t>
  </si>
  <si>
    <t>Industria Militar</t>
  </si>
  <si>
    <t>Imprenta Nacional de Colombia</t>
  </si>
  <si>
    <t>Instituto de Planificación y Promoción de Soluciones Energéticas</t>
  </si>
  <si>
    <t>Corporación Autónoma Regional del Río Grande de la Magdalena</t>
  </si>
  <si>
    <t>Caja de Retiro de las Fuerzas Militares</t>
  </si>
  <si>
    <t>Caja de Sueldos de Retiro de la Policía Nacional</t>
  </si>
  <si>
    <t>Versión del plan de cuentas:</t>
  </si>
  <si>
    <t>Caja Promotora de Vivienda Militar y de Policía</t>
  </si>
  <si>
    <t>Positiva Compañía de Seguros S.A.</t>
  </si>
  <si>
    <t>Banco de Comercio Exterior de Colombia S.A.</t>
  </si>
  <si>
    <t>Fondo Nacional del Ahorro</t>
  </si>
  <si>
    <t>Versión de Reglas:</t>
  </si>
  <si>
    <t>Fondo Financiero de Proyectos de Desarrollo</t>
  </si>
  <si>
    <t>Instituto Colombiano de Crédito Educativo y Estudios Técnicos en el Exterior</t>
  </si>
  <si>
    <t>Versión de Parámetros:</t>
  </si>
  <si>
    <t>La Previsora S.A. (Compañía de Seguros Generales)</t>
  </si>
  <si>
    <t>Financiera de Desarrollo Nacional S.A.</t>
  </si>
  <si>
    <t>Fondo de Garantías de Instituciones Financieras</t>
  </si>
  <si>
    <t>Identificador de la Muestra:</t>
  </si>
  <si>
    <t>Fondo Nacional de Garantías S.A.</t>
  </si>
  <si>
    <t>Fondo para el Financiamiento del Sector Agropecuario</t>
  </si>
  <si>
    <t>Árbol de Consolidación:</t>
  </si>
  <si>
    <t>Fiduciaria la Previsora S.A.</t>
  </si>
  <si>
    <t>CLASIFICADOR CGN</t>
  </si>
  <si>
    <t>Fideicomiso Proexport</t>
  </si>
  <si>
    <t>Fiduciaria Central S.A.</t>
  </si>
  <si>
    <t>CENTRO DE CONSOLIDACIÓN: id: 38 | Nacional Administración Central</t>
  </si>
  <si>
    <t>Fiduciaria Agraria S.A.</t>
  </si>
  <si>
    <t>Aplica Porcentaje de Participación:</t>
  </si>
  <si>
    <t>N</t>
  </si>
  <si>
    <t>Fondo de Desarrollo para la Educación Superior</t>
  </si>
  <si>
    <t>Porcentaje de Participación:</t>
  </si>
  <si>
    <t>Fideicomiso de Administración del Insfopal</t>
  </si>
  <si>
    <t>Periodo: 01/10/2014 | Versión: 01/10/2014</t>
  </si>
  <si>
    <t>Fiduciaria Colombiana de Comercio Exterior S.A.</t>
  </si>
  <si>
    <t>Superintendencia de Economía Solidaria</t>
  </si>
  <si>
    <t>Banco Agrario de Colombia</t>
  </si>
  <si>
    <t>Cifras en miles de pesos</t>
  </si>
  <si>
    <t>Hospital Militar Central</t>
  </si>
  <si>
    <t>Instituto de Seguros Sociales - En Liquidación</t>
  </si>
  <si>
    <t>Fondo de Previsión Social del Congreso de la República</t>
  </si>
  <si>
    <t>Fondo de Pasivo Social de Ferrocarriles Nacionales de Colombia</t>
  </si>
  <si>
    <t>Fondo de Emergencia Económica</t>
  </si>
  <si>
    <t>Fondo de Emergencia Económica - FOGACOOP</t>
  </si>
  <si>
    <t>Asociación Computadores para Educar</t>
  </si>
  <si>
    <t>Fondo Social de Vivienda de la Registraduría Nacional del Estado Civil</t>
  </si>
  <si>
    <t>Fondo Bonos y Títulos Garantizados Ley 546 - FOGAFIN</t>
  </si>
  <si>
    <t>Ministerio de Comercio, Industria y Turismo</t>
  </si>
  <si>
    <t>Ministerio de Ambiente y Desarrollo Sostenible</t>
  </si>
  <si>
    <t>Departamento del Atlántico</t>
  </si>
  <si>
    <t>Código Cuenta</t>
  </si>
  <si>
    <t>Descripcion Cuenta</t>
  </si>
  <si>
    <t>Saldo Consolidado</t>
  </si>
  <si>
    <t>Universidad de Antioquia</t>
  </si>
  <si>
    <t>E.P.S. Convida</t>
  </si>
  <si>
    <t>Instituto Financiero del Valle</t>
  </si>
  <si>
    <t>Entidad Administradora de Pensiones de Antioquia</t>
  </si>
  <si>
    <t>Caja de Previsión Social de la Universidad Industrial de Santander</t>
  </si>
  <si>
    <t>LMEZA</t>
  </si>
  <si>
    <t>E.S.P. Aguas Nacionales EPM S.A.</t>
  </si>
  <si>
    <t>Empresas Varias de Medellín</t>
  </si>
  <si>
    <t>Terminales de Transportes de Medellín S.A.</t>
  </si>
  <si>
    <t>E.S.P. Empresa de Telecomunicaciones de Bogotá S.A.</t>
  </si>
  <si>
    <t>Fondo de Tecnologías de la Información y las Comunicaciones</t>
  </si>
  <si>
    <t>Fondo Rotatorio de la Registraduría Nacional del Estado Civil</t>
  </si>
  <si>
    <t>Universidad Colegio Mayor de Cundinamarca</t>
  </si>
  <si>
    <t>Archivo General de la Nación</t>
  </si>
  <si>
    <t>Defensoría del Pueblo</t>
  </si>
  <si>
    <t>Comisión Nacional del Servicio Civil</t>
  </si>
  <si>
    <t>Instituto Nacional de Medicina Legal y Ciencias Forenses</t>
  </si>
  <si>
    <t>Instituto Nacional Penitenciario y Carcelario</t>
  </si>
  <si>
    <t>Corriente</t>
  </si>
  <si>
    <t>Escuela Tecnológica Instituto Técnico Central</t>
  </si>
  <si>
    <t>Instituto de Educación Técnica Profesional de Roldanillo</t>
  </si>
  <si>
    <t>E.S.E. Centro Dermatológico Federico Lleras Acosta</t>
  </si>
  <si>
    <t>No Corriente</t>
  </si>
  <si>
    <t>Fondo de Bienestar Social de Contranal</t>
  </si>
  <si>
    <t>Superintendencia de Vigilancia y Seguridad Privada</t>
  </si>
  <si>
    <t>Instituto de Hidrología, Meteorología y Estudios Ambientales</t>
  </si>
  <si>
    <t>Instituto Nacional de Formación Técnica Profesional de San Juan del Cesar</t>
  </si>
  <si>
    <t>Instituto Técnico Nacional de Comercio Simón Rodríguez</t>
  </si>
  <si>
    <t>Colegio Integrado Nacional Oriente de Caldas</t>
  </si>
  <si>
    <t>Instituto Tolimense de Formación Técnica Profesional</t>
  </si>
  <si>
    <t>1</t>
  </si>
  <si>
    <t>ACTIVOS</t>
  </si>
  <si>
    <t>Superintendencia Nacional de Salud</t>
  </si>
  <si>
    <t>Superintendencia de Servicios Públicos Domiciliarios</t>
  </si>
  <si>
    <t>Fondo Nacional Ambiental</t>
  </si>
  <si>
    <t>Dirección de Impuestos y Aduanas Nacionales</t>
  </si>
  <si>
    <t>1.1</t>
  </si>
  <si>
    <t>U.A.E. Junta Central de Contadores</t>
  </si>
  <si>
    <t>EFECTIVO</t>
  </si>
  <si>
    <t>1.1.05</t>
  </si>
  <si>
    <t>CAJA</t>
  </si>
  <si>
    <t>1.1.05.01</t>
  </si>
  <si>
    <t>CAJA PRINCIPAL</t>
  </si>
  <si>
    <t>1.1.05.02</t>
  </si>
  <si>
    <t>PAR Patrimonio Autónomo de Remanentes de Telecomunicaciones</t>
  </si>
  <si>
    <t>CAJA MENOR</t>
  </si>
  <si>
    <t>1.1.10</t>
  </si>
  <si>
    <t>DEPÓSITOS EN INSTITUCIONES FINANCIERAS</t>
  </si>
  <si>
    <t>1.1.10.05</t>
  </si>
  <si>
    <t>CUENTA CORRIENTE</t>
  </si>
  <si>
    <t>1.1.10.06</t>
  </si>
  <si>
    <t>CUENTA DE AHORRO</t>
  </si>
  <si>
    <t>1.1.10.11</t>
  </si>
  <si>
    <t>DEPÓSITOS EN EL EXTERIOR</t>
  </si>
  <si>
    <t>E.S.P. Generadora y Comercializadora de Energía del Caribe S.A.</t>
  </si>
  <si>
    <t>1.1.10.12</t>
  </si>
  <si>
    <t>DEPÓSITOS REMUNERADOS</t>
  </si>
  <si>
    <t>1.1.12</t>
  </si>
  <si>
    <t>ADMINISTRACIÓN DE LIQUIDEZ</t>
  </si>
  <si>
    <t>Sociedad de Activos Especiales S.A.S.</t>
  </si>
  <si>
    <t>1.1.12.01</t>
  </si>
  <si>
    <t>FONDOS VENDIDOS ORDINARIOS</t>
  </si>
  <si>
    <t>1.1.20</t>
  </si>
  <si>
    <t>FONDOS EN TRÁNSITO</t>
  </si>
  <si>
    <t>1.1.20.10</t>
  </si>
  <si>
    <t>RED BANCARIA</t>
  </si>
  <si>
    <t>Instituto Colombiano para la Evaluación de la Educación</t>
  </si>
  <si>
    <t>1.1.20.90</t>
  </si>
  <si>
    <t>OTROS DEPÓSITOS</t>
  </si>
  <si>
    <t>1.2</t>
  </si>
  <si>
    <t>PA E.S.E. Rita Arango Álvarez del Pino - En Liquidación - Archivo</t>
  </si>
  <si>
    <t>Tesoro Nacional</t>
  </si>
  <si>
    <t>INVERSIONES E INSTRUMENTOS DERIVADOS</t>
  </si>
  <si>
    <t>U.A.E Migración Colombia</t>
  </si>
  <si>
    <t>U.A.E. Autoridad Nacional de Acuicultura y Pesca</t>
  </si>
  <si>
    <t>Dirección de Administración de Fondos de la Protección Social</t>
  </si>
  <si>
    <t>Unidad para la Atención y Reparación Integral a las Víctimas</t>
  </si>
  <si>
    <t>U.A.E. Instituto Nacional de Metrología</t>
  </si>
  <si>
    <t>1.2.01</t>
  </si>
  <si>
    <t>INVERSIONES ADMINISTRACIÓN DE LIQUIDEZ EN TÍTULOS DE DEUDA</t>
  </si>
  <si>
    <t>PAR E.S.E. Antonio Nariño</t>
  </si>
  <si>
    <t>1.2.01.06</t>
  </si>
  <si>
    <t>CERTIFICADOS DE DEPÓSITO A TÉRMINO</t>
  </si>
  <si>
    <t>Agencia Nacional de Minería</t>
  </si>
  <si>
    <t>1.2.01.10</t>
  </si>
  <si>
    <t>BONOS Y TÍTULOS EMITIDOS POR EL SECTOR PRIVADO</t>
  </si>
  <si>
    <t>1.2.01.43</t>
  </si>
  <si>
    <t>BONOS Y TÍTULOS EMITIDOS POR LAS ENTIDADES FINANCIERAS</t>
  </si>
  <si>
    <t>1.2.01.44</t>
  </si>
  <si>
    <t>OTROS CERTIFICADOS</t>
  </si>
  <si>
    <t>1.2.02</t>
  </si>
  <si>
    <t>INVERSIONES ADMINISTRACIÓN DE LIQUIDEZ EN TÍTULOS PARTICIPATIVOS</t>
  </si>
  <si>
    <t>1.2.02.01</t>
  </si>
  <si>
    <t>ACCIONES ORDINARIAS</t>
  </si>
  <si>
    <t>1.2.02.04</t>
  </si>
  <si>
    <t>CARTERAS COLETIVAS</t>
  </si>
  <si>
    <t>Agencia Nacional de Contratación Pública</t>
  </si>
  <si>
    <t>1.2.03</t>
  </si>
  <si>
    <t>INVERSIONES CON FINES DE POLÍTICA EN TÍTULOS DE DEUDA</t>
  </si>
  <si>
    <t>1.2.03.03</t>
  </si>
  <si>
    <t>Aval Guardadores - Fogafín</t>
  </si>
  <si>
    <t>1.2.03.09</t>
  </si>
  <si>
    <t>TÍTULOS DE TESORERÍA - TES</t>
  </si>
  <si>
    <t>1.2.03.32</t>
  </si>
  <si>
    <t>BONOS Y TÍTULOS EMITIDOS POR EL GOBIERNO GENERAL</t>
  </si>
  <si>
    <t>1.2.07</t>
  </si>
  <si>
    <t>INVERSIONES PATRIMONIALES EN ENTIDADES NO CONTROLADAS</t>
  </si>
  <si>
    <t>PAR E.S.E. Francisco de Paula Santander Fidu Popular S.A.</t>
  </si>
  <si>
    <t>1.2.07.25</t>
  </si>
  <si>
    <t>APORTES EN ORGANISMOS INTERNACIONALES</t>
  </si>
  <si>
    <t>1.2.07.50</t>
  </si>
  <si>
    <t>ENTIDADES DEL SECTOR SOLIDARIO</t>
  </si>
  <si>
    <t>1.2.07.51</t>
  </si>
  <si>
    <t>Ministerio de Agricultura y Desarrollo Rural</t>
  </si>
  <si>
    <t>ENTIDADES PRIVADAS</t>
  </si>
  <si>
    <t>1.2.07.54</t>
  </si>
  <si>
    <t>EMPRESAS INDUSTRIALES Y COMERCIALES DEL ESTADO SOCIETARIAS</t>
  </si>
  <si>
    <t>1.2.07.55</t>
  </si>
  <si>
    <t>SOCIEDADES DE ECONOMÍA MIXTA</t>
  </si>
  <si>
    <t>1.2.07.56</t>
  </si>
  <si>
    <t>Interconexión Eléctrica S.A.</t>
  </si>
  <si>
    <t>SOCIEDADES PÚBLICAS</t>
  </si>
  <si>
    <t>1.2.08</t>
  </si>
  <si>
    <t>INVERSIONES PATRIMONIALES EN ENTIDADES CONTROLADAS</t>
  </si>
  <si>
    <t>1.2.08.31</t>
  </si>
  <si>
    <t>1.2.08.32</t>
  </si>
  <si>
    <t>1.2.08.33</t>
  </si>
  <si>
    <t>1.2.08.51</t>
  </si>
  <si>
    <t>1.2.11</t>
  </si>
  <si>
    <t>Leasing Bancoldex S.A. Compañía de Financiamiento Comercial</t>
  </si>
  <si>
    <t>INVERSIONES ADMINISTRACIÓN DE LIQUIDEZ EN TÍTULOS DE DEUDA CON FONDOS ADMINISTRADOS POR LA DIRECCIÓN GENERAL DE CRÉDITO PÚBLICO Y DEL TESORO NACIONAL</t>
  </si>
  <si>
    <t>Universidad del Valle</t>
  </si>
  <si>
    <t>Universidad de Atlántico</t>
  </si>
  <si>
    <t>Universidad Industrial de Santander</t>
  </si>
  <si>
    <t>Televisión Regional de Oriente Ltda.</t>
  </si>
  <si>
    <t>E.S.P. Empresas Públicas de Abejorral</t>
  </si>
  <si>
    <t>Sociedad Terminal de Transportes de Ocaña S.A.</t>
  </si>
  <si>
    <t>2.3.06.07</t>
  </si>
  <si>
    <t>PRÉSTAMOS DE BANCA COMERCIAL</t>
  </si>
  <si>
    <t>2.4.22.02</t>
  </si>
  <si>
    <t>OPERACIONES DE CRÉDITO PÚBLICO INTERNAS DE LARGO PLAZO</t>
  </si>
  <si>
    <t>1.2.11.01</t>
  </si>
  <si>
    <t>TÍTULOS DE TESORERÍA TES</t>
  </si>
  <si>
    <t>1.2.16</t>
  </si>
  <si>
    <t>INVERSIONES PATRIMONIALES EN ENTIDADES EN LIQUIDACIÓN</t>
  </si>
  <si>
    <t>1.2.16.01</t>
  </si>
  <si>
    <t>1.2.16.02</t>
  </si>
  <si>
    <t>1.2.16.04</t>
  </si>
  <si>
    <t>1.2.80</t>
  </si>
  <si>
    <t>2.4.22.06</t>
  </si>
  <si>
    <t>PROVISIÓN PARA PROTECCIÓN DE INVERSIONES (CR)</t>
  </si>
  <si>
    <t>OPERACIONES DE FINANCIAMIENTO INTERNAS DE CORTO PLAZO</t>
  </si>
  <si>
    <t>2.4.23.01</t>
  </si>
  <si>
    <t>OPERACIONES DE CRÉDITO PÚBLICO INTERNAS DE CORTO PLAZO</t>
  </si>
  <si>
    <t>2.4.23.02</t>
  </si>
  <si>
    <t>4.7.05.09</t>
  </si>
  <si>
    <t>SERVICIO DE LA DEUDA</t>
  </si>
  <si>
    <t>4.7.20.81</t>
  </si>
  <si>
    <t>1.2.80.33</t>
  </si>
  <si>
    <t>DEVOLUCIONES DE INGRESOS</t>
  </si>
  <si>
    <t>INVERSIONES CON FINES DE POLÍTICAS EN TÍTULOS DE DEUDA</t>
  </si>
  <si>
    <t>4.7.22.10</t>
  </si>
  <si>
    <t>PAGO DE OBLIGACIONES CON TÍTULOS</t>
  </si>
  <si>
    <t>4.7.22.90</t>
  </si>
  <si>
    <t>OTRAS OPERACIONES SIN FLUJO DE EFECTIVO</t>
  </si>
  <si>
    <t>1.2.80.34</t>
  </si>
  <si>
    <t>4.8.05.79</t>
  </si>
  <si>
    <t>1.2.80.35</t>
  </si>
  <si>
    <t>1.2.80.36</t>
  </si>
  <si>
    <t>1.3</t>
  </si>
  <si>
    <t>E.S.P. Centrales Eléctricas de Nariño S.A.</t>
  </si>
  <si>
    <t>RENTAS POR COBRAR</t>
  </si>
  <si>
    <t>1.3.05</t>
  </si>
  <si>
    <t>VIGENCIA ACTUAL</t>
  </si>
  <si>
    <t>1.3.05.01</t>
  </si>
  <si>
    <t>IMPUESTO SOBRE LA RENTA Y COMPLEMENTARIOS</t>
  </si>
  <si>
    <t>1.3.05.03</t>
  </si>
  <si>
    <t>IMPUESTO SOBRE ADUANA Y RECARGOS</t>
  </si>
  <si>
    <t>1.3.05.04</t>
  </si>
  <si>
    <t>IMPUESTO AL VALOR AGREGADO - IVA</t>
  </si>
  <si>
    <t>1.3.05.05</t>
  </si>
  <si>
    <t>RETENCIONES EN LA FUENTE</t>
  </si>
  <si>
    <t>1.3.05.35</t>
  </si>
  <si>
    <t>SOBRETASA A LA GASOLINA</t>
  </si>
  <si>
    <t>1.3.05.52</t>
  </si>
  <si>
    <t>GRAVAMEN A LOS MOVIMIENTOS FINANCIEROS</t>
  </si>
  <si>
    <t>1.3.05.54</t>
  </si>
  <si>
    <t>IMPUESTO PARA PRESERVAR LA SEGURIDAD DEMOCRÁTICA</t>
  </si>
  <si>
    <t>Departamento de Antioquia</t>
  </si>
  <si>
    <t>1.3.05.55</t>
  </si>
  <si>
    <t>IMPUESTO AL PATRIMONIO</t>
  </si>
  <si>
    <t>1.3.05.57</t>
  </si>
  <si>
    <t>IMPUESTO CON DESTINO AL TURISMO</t>
  </si>
  <si>
    <t>1.3.05.64</t>
  </si>
  <si>
    <t>IMPUESTO NACIONAL AL CONSUMO</t>
  </si>
  <si>
    <t>1.3.05.65</t>
  </si>
  <si>
    <t>IMPUESTO NACIONAL A LA GASOLINA Y AL ACPM</t>
  </si>
  <si>
    <t>Departamento de Boyacá</t>
  </si>
  <si>
    <t>1.3.05.75</t>
  </si>
  <si>
    <t>OTROS IMPUESTOS NACIONALES</t>
  </si>
  <si>
    <t>1.3.10</t>
  </si>
  <si>
    <t>VIGENCIAS ANTERIORES</t>
  </si>
  <si>
    <t>1.3.10.01</t>
  </si>
  <si>
    <t>Departamento de Caldas</t>
  </si>
  <si>
    <t>1.3.10.03</t>
  </si>
  <si>
    <t>1.3.10.04</t>
  </si>
  <si>
    <t>1.3.10.05</t>
  </si>
  <si>
    <t>1.3.10.52</t>
  </si>
  <si>
    <t>1.3.10.54</t>
  </si>
  <si>
    <t>1.3.10.55</t>
  </si>
  <si>
    <t>1.4</t>
  </si>
  <si>
    <t>DEUDORES</t>
  </si>
  <si>
    <t>1.4.01</t>
  </si>
  <si>
    <t>INGRESOS NO TRIBUTARIOS</t>
  </si>
  <si>
    <t>1.4.01.01</t>
  </si>
  <si>
    <t>TASAS</t>
  </si>
  <si>
    <t>1.4.01.02</t>
  </si>
  <si>
    <t>MULTAS</t>
  </si>
  <si>
    <t>1.4.01.03</t>
  </si>
  <si>
    <t>INTERESES</t>
  </si>
  <si>
    <t>1.4.01.04</t>
  </si>
  <si>
    <t>SANCIONES</t>
  </si>
  <si>
    <t>1.4.01.12</t>
  </si>
  <si>
    <t>INSCRIPCIONES</t>
  </si>
  <si>
    <t>1.4.01.14</t>
  </si>
  <si>
    <t>FORMULARIOS Y ESPECIES VALORADAS</t>
  </si>
  <si>
    <t>Departamento del Huila</t>
  </si>
  <si>
    <t>1.4.01.27</t>
  </si>
  <si>
    <t>PUBLICACIONES</t>
  </si>
  <si>
    <t>1.4.01.29</t>
  </si>
  <si>
    <t>DERECHOS DE TRÁNSITO</t>
  </si>
  <si>
    <t>1.4.01.60</t>
  </si>
  <si>
    <t>CONTRIBUCIONES</t>
  </si>
  <si>
    <t>1.4.01.61</t>
  </si>
  <si>
    <t>CUOTA DE FISCALIZACIÓN Y AUDITAJE</t>
  </si>
  <si>
    <t>1.4.01.64</t>
  </si>
  <si>
    <t>FOSYGA - COMPENSACIÓN</t>
  </si>
  <si>
    <t>Departamento del Norte de Santander</t>
  </si>
  <si>
    <t>1.4.01.65</t>
  </si>
  <si>
    <t>FOSYGA - SOLIDARIDAD</t>
  </si>
  <si>
    <t>1.4.01.66</t>
  </si>
  <si>
    <t>FOSYGA - PROMOCIÓN</t>
  </si>
  <si>
    <t>Departamento de Risaralda</t>
  </si>
  <si>
    <t>1.4.01.67</t>
  </si>
  <si>
    <t>FOSYGA - ECAT</t>
  </si>
  <si>
    <t>1.4.01.68</t>
  </si>
  <si>
    <t>FONDO DE SOLIDARIDAD PENSIONAL - SOLIDARIDAD</t>
  </si>
  <si>
    <t>1.4.01.69</t>
  </si>
  <si>
    <t>FONDO DE SOLIDARIDAD PENSIONAL - SUBSISTENCIA</t>
  </si>
  <si>
    <t>1.4.01.70</t>
  </si>
  <si>
    <t>FONDO DE RIESGOS PROFESIONALES - RIESGOS</t>
  </si>
  <si>
    <t>1.4.01.72</t>
  </si>
  <si>
    <t>PRIMA EN CONTRATOS DE ESTABILIDAD JURÍDICA</t>
  </si>
  <si>
    <t>1.4.01.73</t>
  </si>
  <si>
    <t>FOSYGA – GARANTÍAS PARA LA SALUD</t>
  </si>
  <si>
    <t>1.4.01.90</t>
  </si>
  <si>
    <t>OTROS DEUDORES POR INGRESOS NO TRIBUTARIOS</t>
  </si>
  <si>
    <t>1.4.02</t>
  </si>
  <si>
    <t>APORTES SOBRE LA NÓMINA</t>
  </si>
  <si>
    <t>1.4.02.05</t>
  </si>
  <si>
    <t>ESCUELAS INDUSTRIALES E INSTITUTOS TÉCNICOS</t>
  </si>
  <si>
    <t>1.4.06</t>
  </si>
  <si>
    <t>VENTA DE BIENES</t>
  </si>
  <si>
    <t>1.4.06.06</t>
  </si>
  <si>
    <t>BIENES COMERCIALIZADOS</t>
  </si>
  <si>
    <t>1.4.07</t>
  </si>
  <si>
    <t>PRESTACIÓN DE SERVICIOS</t>
  </si>
  <si>
    <t>1.4.07.01</t>
  </si>
  <si>
    <t>SERVICIOS EDUCATIVOS</t>
  </si>
  <si>
    <t>1.4.07.02</t>
  </si>
  <si>
    <t>SERVICIOS DE TRANSPORTE</t>
  </si>
  <si>
    <t>1.4.07.11</t>
  </si>
  <si>
    <t>SERVICIOS DE COMUNICACIONES</t>
  </si>
  <si>
    <t>1.4.07.23</t>
  </si>
  <si>
    <t>RECREATIVOS, CULTURALES, Y DEPORTIVOS</t>
  </si>
  <si>
    <t>1.4.09</t>
  </si>
  <si>
    <t>SERVICIOS DE SALUD</t>
  </si>
  <si>
    <t>1.4.09.07</t>
  </si>
  <si>
    <t>SERVICIOS DE SALUD - PARTICULARES</t>
  </si>
  <si>
    <t>1.4.11</t>
  </si>
  <si>
    <t>ADMINISTRACIÓN DEL SISTEMA DE SEGURIDAD SOCIAL EN SALUD</t>
  </si>
  <si>
    <t>1.4.11.02</t>
  </si>
  <si>
    <t>UNIDAD DE PAGO POR CAPITACIÓN ADICIONAL RÉGIMEN CONTRIBUTIVO -UPC</t>
  </si>
  <si>
    <t>1.4.11.05</t>
  </si>
  <si>
    <t>CUOTAS DE INSCRIPCIÓN Y AFILIACIÓN RÉGIMEN CONTRIBUTIVO</t>
  </si>
  <si>
    <t>1.4.11.09</t>
  </si>
  <si>
    <t>PRESTACIÓN DEL SERVICIO PERSONAS FUERA DEL SISTEMA</t>
  </si>
  <si>
    <t>1.4.11.10</t>
  </si>
  <si>
    <t>RECOBROS SOAT</t>
  </si>
  <si>
    <t>1.4.11.11</t>
  </si>
  <si>
    <t>RECOBROS ARP</t>
  </si>
  <si>
    <t>1.4.13</t>
  </si>
  <si>
    <t>TRANSFERENCIAS POR COBRAR</t>
  </si>
  <si>
    <t>1.4.13.11</t>
  </si>
  <si>
    <t>SISTEMA GENERAL DE SEGURIDAD SOCIAL EN SALUD</t>
  </si>
  <si>
    <t>1.4.13.14</t>
  </si>
  <si>
    <t>OTRAS TRANSFERENCIAS</t>
  </si>
  <si>
    <t>1.4.16</t>
  </si>
  <si>
    <t>PRÉSTAMOS GUBERNAMENTALES OTORGADOS</t>
  </si>
  <si>
    <t>1.4.16.43</t>
  </si>
  <si>
    <t>CRÉDITOS DE TESORERÍA A LAS EMPRESAS NO FINANCIERAS</t>
  </si>
  <si>
    <t>1.4.20</t>
  </si>
  <si>
    <t>AVANCES Y ANTICIPOS ENTREGADOS</t>
  </si>
  <si>
    <t>1.4.20.03</t>
  </si>
  <si>
    <t>ANTICIPOS SOBRE CONVENIOS Y ACUERDOS</t>
  </si>
  <si>
    <t>1.4.20.11</t>
  </si>
  <si>
    <t>AVANCES PARA VIÁTICOS Y GASTOS DE VIAJE</t>
  </si>
  <si>
    <t>1.4.20.12</t>
  </si>
  <si>
    <t>ANTICIPO PARA ADQUISICIÓN DE BIENES Y SERVICIOS</t>
  </si>
  <si>
    <t>1.4.20.13</t>
  </si>
  <si>
    <t>ANTICIPOS PARA PROYECTOS DE INVERSIÓN</t>
  </si>
  <si>
    <t>1.4.24</t>
  </si>
  <si>
    <t>RECURSOS ENTREGADOS EN ADMINISTRACIÓN</t>
  </si>
  <si>
    <t>1.4.24.02</t>
  </si>
  <si>
    <t>EN ADMINISTRACIÓN</t>
  </si>
  <si>
    <t>1.4.24.03</t>
  </si>
  <si>
    <t>ENCARGO FIDUCIARIO - FIDUCIA DE INVERSIÓN</t>
  </si>
  <si>
    <t>Santiago de Cali</t>
  </si>
  <si>
    <t>1.4.24.04</t>
  </si>
  <si>
    <t>ENCARGO FIDUCIARIO - FIDUCIA DE ADMINISTRACIÓN</t>
  </si>
  <si>
    <t>1.4.24.06</t>
  </si>
  <si>
    <t>RECURSOS FONPET POR DISTRIBUIR</t>
  </si>
  <si>
    <t>1.4.25</t>
  </si>
  <si>
    <t>DEPÓSITOS ENTREGADOS EN GARANTÍA</t>
  </si>
  <si>
    <t>1.4.25.01</t>
  </si>
  <si>
    <t>PARA SERVICIOS</t>
  </si>
  <si>
    <t>1.4.25.03</t>
  </si>
  <si>
    <t>DEPÓSITOS JUDICIALES</t>
  </si>
  <si>
    <t>1.4.25.07</t>
  </si>
  <si>
    <t>PARA INVERSIONES</t>
  </si>
  <si>
    <t>1.4.25.09</t>
  </si>
  <si>
    <t>PARA SEGUROS AL SECTOR EXPORTADOR</t>
  </si>
  <si>
    <t>1.4.70</t>
  </si>
  <si>
    <t>1.4.70.01</t>
  </si>
  <si>
    <t>INTERESES DE FONDOS VENDIDOS CON COMPROMISO DE REVENTA</t>
  </si>
  <si>
    <t>1.4.70.06</t>
  </si>
  <si>
    <t>ARRENDAMIENTOS</t>
  </si>
  <si>
    <t>1.4.70.08</t>
  </si>
  <si>
    <t>CUOTAS PARTES DE PENSIONES</t>
  </si>
  <si>
    <t>1.4.70.10</t>
  </si>
  <si>
    <t>APORTES DE CAPITAL POR COBRAR</t>
  </si>
  <si>
    <t>Operaciones Recíprocas</t>
  </si>
  <si>
    <t>Majagual</t>
  </si>
  <si>
    <t>1.4.70.12</t>
  </si>
  <si>
    <t>CRÉDITOS A EMPLEADOS</t>
  </si>
  <si>
    <t>1.4.70.13</t>
  </si>
  <si>
    <t>EMBARGOS JUDICIALES</t>
  </si>
  <si>
    <t>1.4.70.44</t>
  </si>
  <si>
    <t>ESQUEMAS DE COBRO</t>
  </si>
  <si>
    <t>1.4.70.46</t>
  </si>
  <si>
    <t>RECURSOS DE ACREEDORES REINTEGRADOS A TESORERÍAS</t>
  </si>
  <si>
    <t>1.4.70.48</t>
  </si>
  <si>
    <t>DESCUENTOS NO AUTORIZADOS</t>
  </si>
  <si>
    <t>1.4.70.49</t>
  </si>
  <si>
    <t>INTERESES DE FONDOS VENDIDOS ORDINARIOS</t>
  </si>
  <si>
    <t>1.4.70.55</t>
  </si>
  <si>
    <t>DEPÓSITOS EN ENTIDADES INTERVENIDAS</t>
  </si>
  <si>
    <t>1.4.70.63</t>
  </si>
  <si>
    <t>FALTANTES DE BIENES APREHENDIDOS O INCAUTADOS</t>
  </si>
  <si>
    <t>1.4.70.64</t>
  </si>
  <si>
    <t>PAGO POR CUENTA DE TERCEROS</t>
  </si>
  <si>
    <t>1.4.70.66</t>
  </si>
  <si>
    <t>DEVOLUCIÓN IVA PARA ENTIDADES DE EDUCACIÓN SUPERIOR</t>
  </si>
  <si>
    <t>1.4.70.72</t>
  </si>
  <si>
    <t>COMISIONES</t>
  </si>
  <si>
    <t>1.4.70.73</t>
  </si>
  <si>
    <t>PRÉSTAMOS CONCEDIDOS POR INSTITUCIONES NO FINANCIERAS</t>
  </si>
  <si>
    <t>1.4.70.74</t>
  </si>
  <si>
    <t>EXCEDENTES FINANCIEROS</t>
  </si>
  <si>
    <t>1.4.70.78</t>
  </si>
  <si>
    <t>ENAJENACIÓN DE ACTIVOS</t>
  </si>
  <si>
    <t>1.4.70.79</t>
  </si>
  <si>
    <t>INDEMNIZACIONES</t>
  </si>
  <si>
    <t>1.4.70.83</t>
  </si>
  <si>
    <t>OTROS INTERESES</t>
  </si>
  <si>
    <t>Saldo Agregado</t>
  </si>
  <si>
    <t>1.4.70.84</t>
  </si>
  <si>
    <t>RESPONSABILIDADES FISCALES</t>
  </si>
  <si>
    <t>1.4.75</t>
  </si>
  <si>
    <t>DEUDAS DE DIFÍCIL RECAUDO</t>
  </si>
  <si>
    <t>Agregado Recíprocas</t>
  </si>
  <si>
    <t>1.4.75.08</t>
  </si>
  <si>
    <t>1.4.75.09</t>
  </si>
  <si>
    <t>1.4.75.11</t>
  </si>
  <si>
    <t>Saldo Por Conciliar</t>
  </si>
  <si>
    <t>1.4.75.13</t>
  </si>
  <si>
    <t>1.4.75.90</t>
  </si>
  <si>
    <t>1.4.76</t>
  </si>
  <si>
    <t>CUOTAS PARTES DE BONOS  Y TÍTULOS PENSIONALES</t>
  </si>
  <si>
    <t>1.4.76.01</t>
  </si>
  <si>
    <t>CUOTAS PARTES DE BONOS PENSIONALES REDIMIDOS</t>
  </si>
  <si>
    <t>Interés Minoritario</t>
  </si>
  <si>
    <t>1.4.80</t>
  </si>
  <si>
    <t>PROVISIÓN PARA DEUDORES (CR)</t>
  </si>
  <si>
    <t>1.4.80.12</t>
  </si>
  <si>
    <t>1.4.80.14</t>
  </si>
  <si>
    <t>Cierre</t>
  </si>
  <si>
    <t>1.4.80.15</t>
  </si>
  <si>
    <t>1.4.80.90</t>
  </si>
  <si>
    <t>Distribución</t>
  </si>
  <si>
    <t>1.5</t>
  </si>
  <si>
    <t>INVENTARIOS</t>
  </si>
  <si>
    <t>1.5.05</t>
  </si>
  <si>
    <t>BIENES PRODUCIDOS</t>
  </si>
  <si>
    <t>Plato</t>
  </si>
  <si>
    <t>1.5.05.06</t>
  </si>
  <si>
    <t>IMPRESOS Y PUBLICACIONES</t>
  </si>
  <si>
    <t>Unificación del Resultado</t>
  </si>
  <si>
    <t>1.5.05.17</t>
  </si>
  <si>
    <t>MEDICAMENTOS</t>
  </si>
  <si>
    <t>1.5.05.41</t>
  </si>
  <si>
    <t>EQUIPOS</t>
  </si>
  <si>
    <t>1.5.10</t>
  </si>
  <si>
    <t>MERCANCÍAS EN EXISTENCIA</t>
  </si>
  <si>
    <t>1.5.10.04</t>
  </si>
  <si>
    <t>1.5.10.34</t>
  </si>
  <si>
    <t>ELEMENTOS DE PROTECCIÓN Y SEGURIDAD PERSONAL</t>
  </si>
  <si>
    <t>1.5.10.39</t>
  </si>
  <si>
    <t>MATERIAL DIDÁCTICO</t>
  </si>
  <si>
    <t>1.5.10.60</t>
  </si>
  <si>
    <t>1.5.10.61</t>
  </si>
  <si>
    <t>MATERIALES MÉDICO - QUIRÚRGICOS</t>
  </si>
  <si>
    <t>1.5.10.90</t>
  </si>
  <si>
    <t>OTRAS MERCANCÍAS EN EXISTENCIA</t>
  </si>
  <si>
    <t>1.5.10.98</t>
  </si>
  <si>
    <t>BIENES DECLARADOS A FAVOR DE LA NACIÓN</t>
  </si>
  <si>
    <t>1.5.12</t>
  </si>
  <si>
    <t>MATERIAS PRIMAS</t>
  </si>
  <si>
    <t>1.5.12.01</t>
  </si>
  <si>
    <t>1.5.17</t>
  </si>
  <si>
    <t>MATERIALES PARA LA PRODUCCIÓN DE BIENES</t>
  </si>
  <si>
    <t>1.5.17.01</t>
  </si>
  <si>
    <t>MATERIALES</t>
  </si>
  <si>
    <t>1.5.18</t>
  </si>
  <si>
    <t>MATERIALES PARA LA PRESTACIÓN DE SERVICIOS</t>
  </si>
  <si>
    <t>1.5.18.01</t>
  </si>
  <si>
    <t>1.5.18.02</t>
  </si>
  <si>
    <t>5.7.20.80</t>
  </si>
  <si>
    <t>RECAUDOS</t>
  </si>
  <si>
    <t>1.5.18.03</t>
  </si>
  <si>
    <t>MATERIALES REACTIVOS Y DE LABORATORIO</t>
  </si>
  <si>
    <t>1.5.18.04</t>
  </si>
  <si>
    <t>MATERIALES ODONTOLÓGICOS</t>
  </si>
  <si>
    <t>1.5.18.05</t>
  </si>
  <si>
    <t>MATERIALES PARA IMAGENOLOGÍA</t>
  </si>
  <si>
    <t>5.7.22.05</t>
  </si>
  <si>
    <t>DESEMBOLSO DE CRÉDITO EXTERNO NO MONETIZADO</t>
  </si>
  <si>
    <t>1.5.18.06</t>
  </si>
  <si>
    <t>VÍVERES Y RANCHO</t>
  </si>
  <si>
    <t>1.5.18.20</t>
  </si>
  <si>
    <t>ELEMENTOS PARA LA PRESTACIÓN DE SERVICIOS DE DOCUMENTACIÓN E IDENTIFICACIÓN</t>
  </si>
  <si>
    <t>1.5.30</t>
  </si>
  <si>
    <t>EN PODER DE TERCEROS</t>
  </si>
  <si>
    <t>5.7.22.10</t>
  </si>
  <si>
    <t>1.5.30.06</t>
  </si>
  <si>
    <t>1.5.80</t>
  </si>
  <si>
    <t>PROVISIÓN PARA PROTECCIÓN DE INVENTARIOS (CR)</t>
  </si>
  <si>
    <t>1.5.80.01</t>
  </si>
  <si>
    <t>5.7.22.90</t>
  </si>
  <si>
    <t>1.5.80.02</t>
  </si>
  <si>
    <t>1.5.80.06</t>
  </si>
  <si>
    <t>1.50</t>
  </si>
  <si>
    <t>SALDOS DE OPERACIONES RECIPROCAS EN LOS ACTIVOS (CR)</t>
  </si>
  <si>
    <t>1.50.11</t>
  </si>
  <si>
    <t>1.50.11.02</t>
  </si>
  <si>
    <t>OTROS IMPUESTOS NACIONALES, DEPARTAMENTALES, MUNICIPALES Y DISTRALES</t>
  </si>
  <si>
    <t>1.50.11.03</t>
  </si>
  <si>
    <t>OTROS RENTAS POR COBRAR POR  IMPUESTOS</t>
  </si>
  <si>
    <t>1.50.12</t>
  </si>
  <si>
    <t>DEUDORES POR INGRESOS NO TRIBUTARIOS, RENDIMIENTOS Y OTROS DEUDORES</t>
  </si>
  <si>
    <t>Universidad del Magdalena</t>
  </si>
  <si>
    <t>1.50.12.01</t>
  </si>
  <si>
    <t>DEUDORES POR INGRESOS NO TRIBUTARIOS Y RENDIMIENTOS</t>
  </si>
  <si>
    <t>1.50.12.03</t>
  </si>
  <si>
    <t>Universidad de Cartagena</t>
  </si>
  <si>
    <t>Universidad de Nariño</t>
  </si>
  <si>
    <t>Manizales</t>
  </si>
  <si>
    <t>5.8.01.34</t>
  </si>
  <si>
    <t>5.8.01.35</t>
  </si>
  <si>
    <t>total</t>
  </si>
  <si>
    <t>5.8.02.27</t>
  </si>
  <si>
    <t>5.8.02.28</t>
  </si>
  <si>
    <t>1.50.13</t>
  </si>
  <si>
    <t>5.8.10.90</t>
  </si>
  <si>
    <t>OTROS GASTOS EXTRAORDINARIOS</t>
  </si>
  <si>
    <t>DEUDORES POR VENTA DE BIENES Y PRESTACIÓN DE SERVICIOS</t>
  </si>
  <si>
    <t>1.50.13.01</t>
  </si>
  <si>
    <t>VENTA DE BIENES Y PRESTACIÓN DE OTROS SERVICIOS</t>
  </si>
  <si>
    <t>1.50.14</t>
  </si>
  <si>
    <t>1.50.14.01</t>
  </si>
  <si>
    <t>APORTES PARAFISCALES</t>
  </si>
  <si>
    <t>1.50.18</t>
  </si>
  <si>
    <t>RECURSOS Y DEPÓSITOS ENTREGADOS</t>
  </si>
  <si>
    <t>1.50.18.01</t>
  </si>
  <si>
    <t>RECURSOS ENTREGADOS EN ADMINISTRACION</t>
  </si>
  <si>
    <t>1.50.23</t>
  </si>
  <si>
    <t>1.50.23.90</t>
  </si>
  <si>
    <t>Débito</t>
  </si>
  <si>
    <t>1.50.24</t>
  </si>
  <si>
    <t>Crédito</t>
  </si>
  <si>
    <t>06/04/2015 16:32:41</t>
  </si>
  <si>
    <t>PRÉSTAMOS CONCEDIDOS</t>
  </si>
  <si>
    <t>1.50.24.01</t>
  </si>
  <si>
    <t>PRÉSTAMOS CONCEDIDOS Y OTROS DEUDORES</t>
  </si>
  <si>
    <t>1.50.25</t>
  </si>
  <si>
    <t>PRESTAMOS GUBERNAMENTALES OTORGADOS</t>
  </si>
  <si>
    <t>1.50.25.02</t>
  </si>
  <si>
    <t>CREDITOS PRESUPUESTARIOS</t>
  </si>
  <si>
    <t>1.50.25.03</t>
  </si>
  <si>
    <t>CRÈDITOS AL GOBIERNO GENERAL Y A LAS EMPRESAS NO FINANCIERAS</t>
  </si>
  <si>
    <t>1.50.28</t>
  </si>
  <si>
    <t>1.50.28.01</t>
  </si>
  <si>
    <t>IMPUESTOS, CONTRIBUCIONES Y OTROS</t>
  </si>
  <si>
    <t>1.50.36</t>
  </si>
  <si>
    <t>TES, BONOS Y TITULOS EMITIDOS</t>
  </si>
  <si>
    <t>1.50.36.01</t>
  </si>
  <si>
    <t>TITULOS DE TESORERIA -  TES</t>
  </si>
  <si>
    <t>1.50.36.02</t>
  </si>
  <si>
    <t>BONOS Y TITULOS EMITIDOS GOBIERNO GENERAL</t>
  </si>
  <si>
    <t>1.6</t>
  </si>
  <si>
    <t>PROPIEDADES, PLANTA Y EQUIPO</t>
  </si>
  <si>
    <t>1.6.05</t>
  </si>
  <si>
    <t>TERRENOS</t>
  </si>
  <si>
    <t>1.6.05.01</t>
  </si>
  <si>
    <t>URBANOS</t>
  </si>
  <si>
    <t>1.6.05.02</t>
  </si>
  <si>
    <t>RURALES</t>
  </si>
  <si>
    <t>1.6.05.04</t>
  </si>
  <si>
    <t>TERRENOS PENDIENTES DE LEGALIZAR</t>
  </si>
  <si>
    <t>1.6.05.05</t>
  </si>
  <si>
    <t>TERRENOS DE USO PERMANENTE SIN CONTRAPRESTACIÓN</t>
  </si>
  <si>
    <t>1.6.10</t>
  </si>
  <si>
    <t>SEMOVIENTES</t>
  </si>
  <si>
    <t>1.6.10.01</t>
  </si>
  <si>
    <t>DE TRABAJO</t>
  </si>
  <si>
    <t>1.6.10.02</t>
  </si>
  <si>
    <t>DE SELECCIÓN</t>
  </si>
  <si>
    <t>1.6.10.04</t>
  </si>
  <si>
    <t>DE EXPOSICIÓN</t>
  </si>
  <si>
    <t>1.6.10.06</t>
  </si>
  <si>
    <t>SEMOVIENTES DE USO PERMANENTE SIN CONTRAPRESTACIÓN</t>
  </si>
  <si>
    <t>1.6.10.90</t>
  </si>
  <si>
    <t>OTROS SEMOVIENTES</t>
  </si>
  <si>
    <t>1.6.15</t>
  </si>
  <si>
    <t>CONSTRUCCIONES EN CURSO</t>
  </si>
  <si>
    <t>1.6.15.01</t>
  </si>
  <si>
    <t>EDIFICACIONES</t>
  </si>
  <si>
    <t>1.6.15.04</t>
  </si>
  <si>
    <t>PLANTAS, DUCTOS Y TÚNELES</t>
  </si>
  <si>
    <t>1.6.15.05</t>
  </si>
  <si>
    <t>REDES, LÍNEAS Y CABLES</t>
  </si>
  <si>
    <t>1.6.15.90</t>
  </si>
  <si>
    <t>OTRAS CONSTRUCCIONES EN CURSO</t>
  </si>
  <si>
    <t>1.6.20</t>
  </si>
  <si>
    <t>MAQUINARIA, PLANTA Y EQUIPO EN MONTAJE</t>
  </si>
  <si>
    <t>1.6.20.03</t>
  </si>
  <si>
    <t>MAQUINARIA Y EQUIPO</t>
  </si>
  <si>
    <t>1.6.20.05</t>
  </si>
  <si>
    <t>EQUIPOS DE COMUNICACIÓN Y COMPUTACIÓN</t>
  </si>
  <si>
    <t>1.6.20.08</t>
  </si>
  <si>
    <t>EQUIPOS DE TRANSPORTE, TRACCIÓN Y ELEVACIÓN</t>
  </si>
  <si>
    <t>1.6.25</t>
  </si>
  <si>
    <t>PROPIEDADES, PLANTA Y EQUIPO EN TRÁNSITO</t>
  </si>
  <si>
    <t>1.6.25.05</t>
  </si>
  <si>
    <t>1.6.35</t>
  </si>
  <si>
    <t>BIENES MUEBLES EN BODEGA</t>
  </si>
  <si>
    <t>1.6.35.01</t>
  </si>
  <si>
    <t>1.6.35.02</t>
  </si>
  <si>
    <t>EQUIPO MÉDICO Y CIENTÍFICO</t>
  </si>
  <si>
    <t>1.6.35.03</t>
  </si>
  <si>
    <t>MUEBLES, ENSERES Y EQUIPO DE OFICINA</t>
  </si>
  <si>
    <t>1.6.35.04</t>
  </si>
  <si>
    <t>1.6.35.05</t>
  </si>
  <si>
    <t>1.6.35.07</t>
  </si>
  <si>
    <t>1.6.35.11</t>
  </si>
  <si>
    <t>EQUIPOS DE COMEDOR, COCINA, DESPENSA Y HOTELERÍA</t>
  </si>
  <si>
    <t>1.6.35.12</t>
  </si>
  <si>
    <t>COMPONENTES DE PROPIEDADES, PLANTA Y EQUIPO</t>
  </si>
  <si>
    <t>1.6.35.90</t>
  </si>
  <si>
    <t>OTROS BIENES MUEBLES EN BODEGA</t>
  </si>
  <si>
    <t>1.6.36</t>
  </si>
  <si>
    <t>PROPIEDADES, PLANTA Y EQUIPO EN MANTENIMIENTO</t>
  </si>
  <si>
    <t>1.6.36.05</t>
  </si>
  <si>
    <t>1.6.36.06</t>
  </si>
  <si>
    <t>1.6.36.07</t>
  </si>
  <si>
    <t>1.6.36.08</t>
  </si>
  <si>
    <t>1.6.36.09</t>
  </si>
  <si>
    <t>1.6.36.10</t>
  </si>
  <si>
    <t>1.6.37</t>
  </si>
  <si>
    <t>PROPIEDADES, PLANTA Y EQUIPO NO EXPLOTADOS</t>
  </si>
  <si>
    <t>1.6.37.01</t>
  </si>
  <si>
    <t>1.6.37.03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</si>
  <si>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</si>
  <si>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</si>
  <si>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</si>
  <si>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</si>
  <si>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</si>
  <si>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</si>
  <si>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</si>
  <si>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</si>
  <si>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</si>
  <si>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</si>
  <si>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</si>
  <si>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</si>
  <si>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</si>
  <si>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</si>
  <si>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</si>
  <si>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</si>
  <si>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</si>
  <si>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</si>
  <si>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</si>
  <si>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</si>
  <si>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</si>
  <si>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</si>
  <si>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</si>
  <si>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</si>
  <si>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</si>
  <si>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</si>
  <si>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</si>
  <si>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</si>
  <si>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</si>
  <si>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</si>
  <si>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</si>
  <si>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</si>
  <si>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</si>
  <si>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</si>
  <si>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</si>
  <si>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</si>
  <si>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</si>
  <si>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</si>
  <si>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</si>
  <si>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</si>
  <si>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</si>
  <si>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</si>
  <si>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</si>
  <si>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</si>
  <si>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</si>
  <si>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</si>
  <si>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</si>
  <si>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</si>
  <si>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</si>
  <si>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</si>
  <si>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</si>
  <si>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USO PERMANENTE SIN CONTRAPRESTACIÓN</t>
  </si>
  <si>
    <t>1.6.40.29</t>
  </si>
  <si>
    <t>INFRAESTRUCTURA PORTUARIA</t>
  </si>
  <si>
    <t>1.6.40.30</t>
  </si>
  <si>
    <t>AEROPUERTOS MILITARES Y DE POLICIA</t>
  </si>
  <si>
    <t>1.6.40.90</t>
  </si>
  <si>
    <t>OTRAS EDIFICACIONES</t>
  </si>
  <si>
    <t>1.6.45</t>
  </si>
  <si>
    <t>1.6.45.01</t>
  </si>
  <si>
    <t>PLANTAS DE GENERACIÓN</t>
  </si>
  <si>
    <t>1.6.45.02</t>
  </si>
  <si>
    <t>PLANTAS DE TRATAMIENTO</t>
  </si>
  <si>
    <t>1.6.45.04</t>
  </si>
  <si>
    <t>PLANTAS DE TRANSMISIÓN</t>
  </si>
  <si>
    <t>1.6.45.05</t>
  </si>
  <si>
    <t>PLANTAS DE DISTRIBUCIÓN</t>
  </si>
  <si>
    <t>1.6.45.07</t>
  </si>
  <si>
    <t>PLANTAS DE CONDUCCIÓN</t>
  </si>
  <si>
    <t>1.6.45.08</t>
  </si>
  <si>
    <t>PLANTAS DE TELECOMUNICACIONES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</si>
  <si>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</si>
  <si>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</si>
  <si>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</si>
  <si>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</si>
  <si>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</si>
  <si>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</si>
  <si>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1.6.45.16</t>
  </si>
  <si>
    <t>PLANTAS, DUCTOS Y TÚNELES DE USO PERMANENTE SIN CONTRAPRESTACIÓN</t>
  </si>
  <si>
    <t>1.6.45.90</t>
  </si>
  <si>
    <t>OTRAS PLANTAS, DUCTOS Y TÚNELES</t>
  </si>
  <si>
    <t>1.6.50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</si>
  <si>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</si>
  <si>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</si>
  <si>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</si>
  <si>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</si>
  <si>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</si>
  <si>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</si>
  <si>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</si>
  <si>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</si>
  <si>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</si>
  <si>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</si>
  <si>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</si>
  <si>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</si>
  <si>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</si>
  <si>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</si>
  <si>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</si>
  <si>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</si>
  <si>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</si>
  <si>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</si>
  <si>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1.6.50.12</t>
  </si>
  <si>
    <t>REDES, LÍNEAS Y CABLES DE USO PERMANENTE SIN CONTRAPRESTACIÓN</t>
  </si>
  <si>
    <t>1.6.50.90</t>
  </si>
  <si>
    <t>OTRAS REDES, LÍNEAS Y CABLES</t>
  </si>
  <si>
    <t>1.6.55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</si>
  <si>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</si>
  <si>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</si>
  <si>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</si>
  <si>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</si>
  <si>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</si>
  <si>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</si>
  <si>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</si>
  <si>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</si>
  <si>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1.1.10.90</t>
  </si>
  <si>
    <t>1.6.55.05</t>
  </si>
  <si>
    <t>EQUIPO DE MÚSICA</t>
  </si>
  <si>
    <t>OTROS DEPÓSITOS EN INSTITUCIONES FINANCIERAS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</si>
  <si>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</si>
  <si>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</si>
  <si>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</si>
  <si>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</si>
  <si>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</si>
  <si>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</si>
  <si>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</si>
  <si>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</si>
  <si>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</si>
  <si>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</si>
  <si>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</si>
  <si>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</si>
  <si>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1.6.55.22</t>
  </si>
  <si>
    <t>EQUIPO DE AYUDA AUDIOVISUAL</t>
  </si>
  <si>
    <t>1.6.55.23</t>
  </si>
  <si>
    <t>EQUIPO DE ASEO</t>
  </si>
  <si>
    <t>1.6.55.25</t>
  </si>
  <si>
    <t>MAQUINARIA Y EQUIPO DE USO PERMANENTE SIN CONTRAPRESTACIÓN</t>
  </si>
  <si>
    <t>1.6.55.26</t>
  </si>
  <si>
    <t>EQUIPO DE SEGURIDAD Y RESCATE</t>
  </si>
  <si>
    <t>1.6.55.90</t>
  </si>
  <si>
    <t>OTRA MAQUINARIA Y EQUIPO</t>
  </si>
  <si>
    <t>1.6.60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</si>
  <si>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</si>
  <si>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</si>
  <si>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</si>
  <si>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</si>
  <si>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</si>
  <si>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</si>
  <si>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</si>
  <si>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</si>
  <si>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</si>
  <si>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</si>
  <si>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</si>
  <si>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</si>
  <si>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1.1.20.05</t>
  </si>
  <si>
    <t>1.6.60.08</t>
  </si>
  <si>
    <t>EQUIPO DE APOYO TERAPÉUTICO</t>
  </si>
  <si>
    <t>1.6.60.09</t>
  </si>
  <si>
    <t>EQUIPO DE SERVICIO AMBULATORIO</t>
  </si>
  <si>
    <t>1.6.60.11</t>
  </si>
  <si>
    <t>EQUIPO MÉDICO Y CIENTÍFICO DE USO PERMANENTE SIN CONTRAPRESTACIÓN</t>
  </si>
  <si>
    <t>1.6.60.90</t>
  </si>
  <si>
    <t>OTRO EQUIPO MÉDICO Y CIENTÍFICO</t>
  </si>
  <si>
    <t>1.6.65</t>
  </si>
  <si>
    <t>1.6.65.01</t>
  </si>
  <si>
    <t>MUEBLES Y ENSERES</t>
  </si>
  <si>
    <t>1.6.65.02</t>
  </si>
  <si>
    <t>EQUIPO Y MÁQUINA DE OFICINA</t>
  </si>
  <si>
    <t>1.6.65.05</t>
  </si>
  <si>
    <t>MUEBLES, ENSERES Y EQUIPO DE OFICINA DE USO PERMANENTE SIN CONTRAPRESTACIÓN</t>
  </si>
  <si>
    <t>1.6.65.90</t>
  </si>
  <si>
    <t>OTROS MUEBLES, ENSERES Y EQUIPO DE OFICINA</t>
  </si>
  <si>
    <t>1.6.70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</si>
  <si>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</si>
  <si>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</si>
  <si>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</si>
  <si>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</si>
  <si>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</si>
  <si>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</si>
  <si>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</si>
  <si>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</si>
  <si>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1.6.70.07</t>
  </si>
  <si>
    <t>EQUIPOS DE COMUNICACIÓN Y COMPUTACIÓN DE USO PERMANENTE SIN CONTRAPRESTACIÓN</t>
  </si>
  <si>
    <t>1.6.70.90</t>
  </si>
  <si>
    <t>OTROS EQUIPOS DE COMUNICACIÓN Y COMPUTACIÓN</t>
  </si>
  <si>
    <t>1.6.75</t>
  </si>
  <si>
    <t>1.6.75.01</t>
  </si>
  <si>
    <t>AÉREO</t>
  </si>
  <si>
    <t>1.6.75.02</t>
  </si>
  <si>
    <t>TERRESTRE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</si>
  <si>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</si>
  <si>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</si>
  <si>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</si>
  <si>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</si>
  <si>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</si>
  <si>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</si>
  <si>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</si>
  <si>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</si>
  <si>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</si>
  <si>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USO PERMANENTE SIN CONTRAPRESTACIÓN</t>
  </si>
  <si>
    <t>1.6.75.90</t>
  </si>
  <si>
    <t>OTROS EQUIPOS DE TRANSPORTE, TRACCIÓN Y ELEVACIÓN</t>
  </si>
  <si>
    <t>1.6.80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</si>
  <si>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</si>
  <si>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</si>
  <si>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</si>
  <si>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</si>
  <si>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</si>
  <si>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</si>
  <si>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</si>
  <si>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</si>
  <si>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1.6.80.06</t>
  </si>
  <si>
    <t>EQUIPOS DE COMEDOR, COCINA, DESPENSA Y HOTELERÍA DE USO PERMANENTE SIN CONTRAPRESTACIÓN</t>
  </si>
  <si>
    <t>1.6.80.90</t>
  </si>
  <si>
    <t>OTROS EQUIPOS DE COMEDOR, COCINA, DESPENSA Y HOTELERÍA</t>
  </si>
  <si>
    <t>1.6.82</t>
  </si>
  <si>
    <t>PROPIEDADES DE INVERSIÓN</t>
  </si>
  <si>
    <t>1.6.82.01</t>
  </si>
  <si>
    <t>1.6.82.02</t>
  </si>
  <si>
    <t>1.6.85</t>
  </si>
  <si>
    <t>DEPRECIACIÓN ACUMULADA (CR)</t>
  </si>
  <si>
    <t>1.6.85.01</t>
  </si>
  <si>
    <t>1.6.85.02</t>
  </si>
  <si>
    <t>1.2.01.41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</si>
  <si>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</si>
  <si>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</si>
  <si>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</si>
  <si>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</si>
  <si>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</si>
  <si>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</si>
  <si>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</si>
  <si>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1.6.86</t>
  </si>
  <si>
    <t>AMORTIZACIÓN ACUMULADA (CR)</t>
  </si>
  <si>
    <t>1.6.86.01</t>
  </si>
  <si>
    <t>1.6.95</t>
  </si>
  <si>
    <t>PROVISIONES PARA PROTECCIÓN DE PROPIEDADES, PLANTA Y EQUIPO (CR)</t>
  </si>
  <si>
    <t>1.6.95.01</t>
  </si>
  <si>
    <t>1.6.95.02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</si>
  <si>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</si>
  <si>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</si>
  <si>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</si>
  <si>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</si>
  <si>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</si>
  <si>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</si>
  <si>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</si>
  <si>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</si>
  <si>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</si>
  <si>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</si>
  <si>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1.7</t>
  </si>
  <si>
    <t>BIENES DE USO PÚBLICO E HISTÓRICOS Y CULTURALES</t>
  </si>
  <si>
    <t>1.7.05</t>
  </si>
  <si>
    <t>BIENES DE USO PÚBLICO E HISTÓRICOS Y CULTURALES EN CONSTRUCCIÓN</t>
  </si>
  <si>
    <t>1.7.05.01</t>
  </si>
  <si>
    <t>RED CARRETERA</t>
  </si>
  <si>
    <t>1.7.05.05</t>
  </si>
  <si>
    <t>PARQUES RECREACIONALES</t>
  </si>
  <si>
    <t>1.7.10</t>
  </si>
  <si>
    <t>BIENES DE USO PÚBLICO EN SERVICIO</t>
  </si>
  <si>
    <t>1.7.10.01</t>
  </si>
  <si>
    <t>1.7.10.90</t>
  </si>
  <si>
    <t>OTROS BIENES DE USO PÚBLICO EN SERVICIO</t>
  </si>
  <si>
    <t>1.7.15</t>
  </si>
  <si>
    <t>BIENES HISTÓRICOS Y CULTURALES</t>
  </si>
  <si>
    <t>1.7.15.01</t>
  </si>
  <si>
    <t>MONUMENTOS</t>
  </si>
  <si>
    <t>1.7.15.02</t>
  </si>
  <si>
    <t>MUSEOS</t>
  </si>
  <si>
    <t>1.7.15.03</t>
  </si>
  <si>
    <t>OBRAS DE ARTE</t>
  </si>
  <si>
    <t>1.7.15.05</t>
  </si>
  <si>
    <t>BIBLIOTECAS</t>
  </si>
  <si>
    <t>1.7.15.07</t>
  </si>
  <si>
    <t>1.7.15.90</t>
  </si>
  <si>
    <t>OTROS BIENES HISTÓRICOS Y CULTURALES</t>
  </si>
  <si>
    <t>1.7.20</t>
  </si>
  <si>
    <t>BIENES DE USO PÚBLICO E HISTÓRICOS Y CULTURALES  ENTREGADOS EN ADMINISTRACIÓN</t>
  </si>
  <si>
    <t>1.7.20.06</t>
  </si>
  <si>
    <t>PARQUES ARQUEOLÓGICOS</t>
  </si>
  <si>
    <t>1.7.20.07</t>
  </si>
  <si>
    <t>1.7.20.08</t>
  </si>
  <si>
    <t>1.7.20.15</t>
  </si>
  <si>
    <t>1.8</t>
  </si>
  <si>
    <t>RECURSOS NATURALES NO RENOVABLES</t>
  </si>
  <si>
    <t>1.8.20</t>
  </si>
  <si>
    <t>RECURSOS NATURALES NO RENOVABLES EN EXPLOTACIÓN</t>
  </si>
  <si>
    <t>1.8.20.01</t>
  </si>
  <si>
    <t>MINAS</t>
  </si>
  <si>
    <t>1.8.20.03</t>
  </si>
  <si>
    <t>YACIMIENTOS</t>
  </si>
  <si>
    <t>1.8.25</t>
  </si>
  <si>
    <t>AGOTAMIENTO ACUMULADO DE RECURSOS NATURALES NO RENOVABLES EN EXPLOTACIÓN (CR)</t>
  </si>
  <si>
    <t>1.8.25.01</t>
  </si>
  <si>
    <t>1.8.25.03</t>
  </si>
  <si>
    <t>1.80</t>
  </si>
  <si>
    <t>SALDOS EN OPERACIONES RECIPROCAS EN INVERSIONES PATRIMONIALES</t>
  </si>
  <si>
    <t>1.80.02</t>
  </si>
  <si>
    <t>UTILIDAD POR EL METODO DE PARTICIPACION (CR)</t>
  </si>
  <si>
    <t>1.80.03</t>
  </si>
  <si>
    <t>PERDIDA POR EL METODO DE PARTICIPACION</t>
  </si>
  <si>
    <t>1.9</t>
  </si>
  <si>
    <t>OTROS ACTIVOS</t>
  </si>
  <si>
    <t>1.9.01</t>
  </si>
  <si>
    <t>RESERVA FINANCIERA ACTUARIAL</t>
  </si>
  <si>
    <t>1.9.01.01</t>
  </si>
  <si>
    <t>1.9.05</t>
  </si>
  <si>
    <t>BIENES Y SERVICIOS PAGADOS POR ANTICIPADO</t>
  </si>
  <si>
    <t>1.9.05.01</t>
  </si>
  <si>
    <t>SEGUROS</t>
  </si>
  <si>
    <t>1.9.05.02</t>
  </si>
  <si>
    <t>1.9.05.04</t>
  </si>
  <si>
    <t>1.9.05.05</t>
  </si>
  <si>
    <t>IMPRESOS, PUBLICACIONES, SUSCRIPCIONES Y AFILIACIONES</t>
  </si>
  <si>
    <t>1.9.05.06</t>
  </si>
  <si>
    <t>HONORARIOS</t>
  </si>
  <si>
    <t>1.9.05.08</t>
  </si>
  <si>
    <t>MANTENIMIENTO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</si>
  <si>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</si>
  <si>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</si>
  <si>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</si>
  <si>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</si>
  <si>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</si>
  <si>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</si>
  <si>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1.9.05.90</t>
  </si>
  <si>
    <t>OTROS BIENES Y SERVICIOS PAGADOS POR ANTICIPADO</t>
  </si>
  <si>
    <t>1.9.10</t>
  </si>
  <si>
    <t>CARGOS DIFERIDOS</t>
  </si>
  <si>
    <t>1.9.10.01</t>
  </si>
  <si>
    <t>MATERIALES Y SUMINISTROS</t>
  </si>
  <si>
    <t>1.9.10.03</t>
  </si>
  <si>
    <t>MATERIAL QUIRÚRGICO</t>
  </si>
  <si>
    <t>1.9.10.04</t>
  </si>
  <si>
    <t>DOTACIÓN A TRABAJADORES</t>
  </si>
  <si>
    <t>1.9.10.05</t>
  </si>
  <si>
    <t>ELEMENTOS DE LENCERÍA</t>
  </si>
  <si>
    <t>1.9.10.06</t>
  </si>
  <si>
    <t>LOZA Y CRISTALERÍA</t>
  </si>
  <si>
    <t>1.9.10.08</t>
  </si>
  <si>
    <t>1.9.10.09</t>
  </si>
  <si>
    <t>PUBLICIDAD Y PROPAGANDA</t>
  </si>
  <si>
    <t>1.9.10.20</t>
  </si>
  <si>
    <t>ROPA HOSPITALARIA Y QUIRÚRGICA</t>
  </si>
  <si>
    <t>1.9.10.21</t>
  </si>
  <si>
    <t>ELEMENTOS DE ASEO, LAVANDERÍA Y CAFETERÍA</t>
  </si>
  <si>
    <t>1.9.10.22</t>
  </si>
  <si>
    <t>COMBUSTIBLES Y LUBRICANTES</t>
  </si>
  <si>
    <t>1.9.10.23</t>
  </si>
  <si>
    <t>CAPACITACIÓN, BIENESTAR SOCIAL Y ESTÍMULOS</t>
  </si>
  <si>
    <t>1.9.10.24</t>
  </si>
  <si>
    <t>VIDEOS</t>
  </si>
  <si>
    <t>1.9.10.26</t>
  </si>
  <si>
    <t>1.9.10.30</t>
  </si>
  <si>
    <t>DESCUENTO EN BONOS Y TÍTULOS DE DEUDA PÚBLICA INTERNA DE CORTO PLAZO</t>
  </si>
  <si>
    <t>1.9.10.31</t>
  </si>
  <si>
    <t>DESCUENTO EN BONOS Y TÍTULOS DE DEUDA PÚBLICA INTERNA DE LARGO PLAZO</t>
  </si>
  <si>
    <t>1.9.10.33</t>
  </si>
  <si>
    <t>DESCUENTO EN BONOS Y TÍTULOS DE DEUDA PÚBLICA EXTERNA DE LARGO PLAZO</t>
  </si>
  <si>
    <t>1.9.10.90</t>
  </si>
  <si>
    <t>OTROS CARGOS DIFERIDOS</t>
  </si>
  <si>
    <t>1.9.15</t>
  </si>
  <si>
    <t>OBRAS Y MEJORAS EN PROPIEDAD AJENA</t>
  </si>
  <si>
    <t>1.9.15.01</t>
  </si>
  <si>
    <t>1.9.15.02</t>
  </si>
  <si>
    <t>1.9.15.12</t>
  </si>
  <si>
    <t>1.9.20</t>
  </si>
  <si>
    <t>BIENES ENTREGADOS A TERCEROS</t>
  </si>
  <si>
    <t>1.9.20.01</t>
  </si>
  <si>
    <t>BIENES MUEBLES ENTREGADOS EN ADMINISTRACIÓN</t>
  </si>
  <si>
    <t>1.9.20.02</t>
  </si>
  <si>
    <t>BIENES INMUEBLES ENTREGADOS EN ADMINISTRACIÓN</t>
  </si>
  <si>
    <t>1.9.20.05</t>
  </si>
  <si>
    <t>BIENES MUEBLES ENTREGADOS EN COMODATO</t>
  </si>
  <si>
    <t>1.9.20.06</t>
  </si>
  <si>
    <t>BIENES INMUEBLES ENTREGADOS EN COMODATO</t>
  </si>
  <si>
    <t>1.9.20.11</t>
  </si>
  <si>
    <t>BIENES MUEBLES ENTREGADOS EN CONCESIÓN</t>
  </si>
  <si>
    <t>1.9.20.12</t>
  </si>
  <si>
    <t>BIENES INMUEBLES ENTREGADOS EN CONCESIÓN</t>
  </si>
  <si>
    <t>1.9.20.90</t>
  </si>
  <si>
    <t>OTROS BIENES ENTREGADOS A TERCEROS</t>
  </si>
  <si>
    <t>1.9.25</t>
  </si>
  <si>
    <t>AMORTIZACIÓN ACUMULADA DE BIENES ENTREGADOS A TERCEROS (CR)</t>
  </si>
  <si>
    <t>1.9.25.01</t>
  </si>
  <si>
    <t>1.9.25.02</t>
  </si>
  <si>
    <t>1.9.25.05</t>
  </si>
  <si>
    <t>1.9.25.06</t>
  </si>
  <si>
    <t>1.9.25.11</t>
  </si>
  <si>
    <t>1.9.25.12</t>
  </si>
  <si>
    <t>1.9.25.90</t>
  </si>
  <si>
    <t>1.9.26</t>
  </si>
  <si>
    <t>DERECHOS EN FIDEICOMISO</t>
  </si>
  <si>
    <t>1.9.26.03</t>
  </si>
  <si>
    <t>FIDUCIA MERCANTIL - CONSTITUCIÓN DE PATRIMONIO AUTÓNOMO</t>
  </si>
  <si>
    <t>1.9.30</t>
  </si>
  <si>
    <t>BIENES RECIBIDOS EN DACIÓN DE PAGO</t>
  </si>
  <si>
    <t>1.9.30.01</t>
  </si>
  <si>
    <t>MUEBLES</t>
  </si>
  <si>
    <t>1.9.30.02</t>
  </si>
  <si>
    <t>INMUEBLES</t>
  </si>
  <si>
    <t>1.9.30.03</t>
  </si>
  <si>
    <t>ACCIONES</t>
  </si>
  <si>
    <t>1.9.30.90</t>
  </si>
  <si>
    <t>OTROS BIENES RECIBIDOS EN DACIÓN DE PAGO</t>
  </si>
  <si>
    <t>1.9.35</t>
  </si>
  <si>
    <t>PROVISIÓN BIENES RECIBIDOS EN DACIÓN DE PAGO (CR)</t>
  </si>
  <si>
    <t>1.9.35.01</t>
  </si>
  <si>
    <t>1.9.35.03</t>
  </si>
  <si>
    <t>1.9.35.90</t>
  </si>
  <si>
    <t>1.9.41</t>
  </si>
  <si>
    <t>BIENES ADQUIRIDOS EN LEASING FINANCIERO</t>
  </si>
  <si>
    <t>1.9.41.05</t>
  </si>
  <si>
    <t>1.9.60</t>
  </si>
  <si>
    <t>BIENES DE ARTE Y CULTURA</t>
  </si>
  <si>
    <t>1.9.60.01</t>
  </si>
  <si>
    <t>1.9.60.03</t>
  </si>
  <si>
    <t>BIENES DE CULTO</t>
  </si>
  <si>
    <t>1.9.60.04</t>
  </si>
  <si>
    <t>JOYAS</t>
  </si>
  <si>
    <t>1.9.60.05</t>
  </si>
  <si>
    <t>ELEMENTOS DE MUSEO</t>
  </si>
  <si>
    <t>1.9.60.06</t>
  </si>
  <si>
    <t>ELEMENTOS MUSICALES</t>
  </si>
  <si>
    <t>1.9.60.07</t>
  </si>
  <si>
    <t>LIBROS Y PUBLICACIONES DE INVESTIGACIÓN Y CONSULTA</t>
  </si>
  <si>
    <t>1.9.60.90</t>
  </si>
  <si>
    <t>OTROS BIENES DE ARTE Y CULTURA</t>
  </si>
  <si>
    <t>1.9.70</t>
  </si>
  <si>
    <t>INTANGIBLES</t>
  </si>
  <si>
    <t>1.9.70.03</t>
  </si>
  <si>
    <t>PATENTES</t>
  </si>
  <si>
    <t>1.9.70.05</t>
  </si>
  <si>
    <t>DERECHOS</t>
  </si>
  <si>
    <t>1.9.70.07</t>
  </si>
  <si>
    <t>LICENCIAS</t>
  </si>
  <si>
    <t>1.9.70.08</t>
  </si>
  <si>
    <t>SOFTWARE</t>
  </si>
  <si>
    <t>1.9.75</t>
  </si>
  <si>
    <t>AMORTIZACIÓN ACUMULADA DE INTANGIBLES (CR)</t>
  </si>
  <si>
    <t>1.9.75.03</t>
  </si>
  <si>
    <t>1.9.75.05</t>
  </si>
  <si>
    <t>1.9.75.07</t>
  </si>
  <si>
    <t>1.9.75.08</t>
  </si>
  <si>
    <t>1.9.99</t>
  </si>
  <si>
    <t>VALORIZACIONES</t>
  </si>
  <si>
    <t>1.9.99.33</t>
  </si>
  <si>
    <t>INVERSIONES EN EMPRESAS INDUSTRIALES Y COMERCIALES DEL ESTADO SOCIETARIAS</t>
  </si>
  <si>
    <t>1.9.99.34</t>
  </si>
  <si>
    <t>INVERSIONES EN SOCIEDADES DE ECONOMÍA MIXTA</t>
  </si>
  <si>
    <t>1.9.99.35</t>
  </si>
  <si>
    <t>INVERSIONES EN SOCIEDADES PÚBLICAS</t>
  </si>
  <si>
    <t>1.9.99.36</t>
  </si>
  <si>
    <t>INVERSIONES EN ENTIDADES PRIVADAS</t>
  </si>
  <si>
    <t>1.9.99.37</t>
  </si>
  <si>
    <t>INVERSIONES EN ENTIDADES DEL EXTERIOR</t>
  </si>
  <si>
    <t>1.9.99.38</t>
  </si>
  <si>
    <t>INVERSIONES EN ENTIDADES DEL SECTOR SOLIDARIO</t>
  </si>
  <si>
    <t>1.9.99.52</t>
  </si>
  <si>
    <t>1.9.99.53</t>
  </si>
  <si>
    <t>1.9.99.62</t>
  </si>
  <si>
    <t>1.9.99.64</t>
  </si>
  <si>
    <t>1.9.99.65</t>
  </si>
  <si>
    <t>1.9.99.66</t>
  </si>
  <si>
    <t>1.9.99.67</t>
  </si>
  <si>
    <t>1.9.99.68</t>
  </si>
  <si>
    <t>MUEBLES ENSERES Y EQUIPO DE OFICINA</t>
  </si>
  <si>
    <t>1.9.99.69</t>
  </si>
  <si>
    <t>1.9.99.70</t>
  </si>
  <si>
    <t>1.9.99.71</t>
  </si>
  <si>
    <t>1.9.99.77</t>
  </si>
  <si>
    <t>2</t>
  </si>
  <si>
    <t>PASIVOS</t>
  </si>
  <si>
    <t>2.2</t>
  </si>
  <si>
    <t>OPERACIONES DE CRÉDITO PÚBLICO Y FINANCIAMIENTO CON BANCA CENTRAL</t>
  </si>
  <si>
    <t>2.2.03</t>
  </si>
  <si>
    <t>2.2.03.34</t>
  </si>
  <si>
    <t>2.2.08</t>
  </si>
  <si>
    <t>2.2.08.33</t>
  </si>
  <si>
    <t>CRÉDITOS PRESUPUESTARIOS</t>
  </si>
  <si>
    <t>2.2.13</t>
  </si>
  <si>
    <t>OPERACIONES DE CRÉDITO PÚBLICO EXTERNAS DE LARGO PLAZO</t>
  </si>
  <si>
    <t>2.2.13.01</t>
  </si>
  <si>
    <t>2.2.13.02</t>
  </si>
  <si>
    <t>PRÉSTAMOS BANCA MULTILATERAL</t>
  </si>
  <si>
    <t>2.2.13.03</t>
  </si>
  <si>
    <t>PRÉSTAMOS BANCA DE FOMENTO</t>
  </si>
  <si>
    <t>2.2.13.04</t>
  </si>
  <si>
    <t>PRÉSTAMOS DE GOBIERNOS</t>
  </si>
  <si>
    <t>2.2.13.07</t>
  </si>
  <si>
    <t>2.3</t>
  </si>
  <si>
    <t>OPERACIONES DE FINANCIAMIENTO E INSTRUMENTOS DERIVADOS</t>
  </si>
  <si>
    <t>2.3.06</t>
  </si>
  <si>
    <t>OPERACIONES DE FINANCIAMIENTO INTERNAS DE  CORTO PLAZO</t>
  </si>
  <si>
    <t>2.3.06.01</t>
  </si>
  <si>
    <t>FONDOS COMPRADOS ORDINARIOS</t>
  </si>
  <si>
    <t>2.3.06.04</t>
  </si>
  <si>
    <t>SOBREGIROS</t>
  </si>
  <si>
    <t>2.3.06.06</t>
  </si>
  <si>
    <t>CRÉDITOS DE TESORERÍA</t>
  </si>
  <si>
    <t>2.3.06.12</t>
  </si>
  <si>
    <t>PRÉSTAMOS DEL GOBIERNO GENERAL</t>
  </si>
  <si>
    <t>2.3.07</t>
  </si>
  <si>
    <t>OPERACIONES DE FINANCIAMIENTO INTERNAS DE LARGO PLAZO</t>
  </si>
  <si>
    <t>2.3.07.01</t>
  </si>
  <si>
    <t>2.3.07.06</t>
  </si>
  <si>
    <t>2.3.07.08</t>
  </si>
  <si>
    <t>PRÉSTAMOS DE OTRAS ENTIDADES</t>
  </si>
  <si>
    <t>2.3.11</t>
  </si>
  <si>
    <t>INSTRUMENTOS DERIVADOS CON FINES DE COBERTURA DE OPERACIONES DE CRÉDITO PÚBLICO</t>
  </si>
  <si>
    <t>2.3.11.01</t>
  </si>
  <si>
    <t>DERECHOS EN CONTRATOS DERIVADOS (DB)</t>
  </si>
  <si>
    <t>2.3.11.02</t>
  </si>
  <si>
    <t>OBLIGACIONES EN CONTRATOS DERIVADOS</t>
  </si>
  <si>
    <t>2.4</t>
  </si>
  <si>
    <t>2.4.01</t>
  </si>
  <si>
    <t>ADQUISICIÓN DE BIENES Y SERVICIOS NACIONALES</t>
  </si>
  <si>
    <t>2.4.01.01</t>
  </si>
  <si>
    <t>2.4.01.02</t>
  </si>
  <si>
    <t>PROYECTOS DE INVERSIÓN</t>
  </si>
  <si>
    <t>2.4.03</t>
  </si>
  <si>
    <t>TRANSFERENCIAS POR PAGAR</t>
  </si>
  <si>
    <t>2.4.03.03</t>
  </si>
  <si>
    <t>TRANSFERENCIAS AL SECTOR PRIVADO</t>
  </si>
  <si>
    <t>2.4.03.15</t>
  </si>
  <si>
    <t>2.4.03.18</t>
  </si>
  <si>
    <t>SISTEMA GENERAL DE PARTICIPÁCIONES-PARTICIPACIÓN PARA EDUCACIÓN</t>
  </si>
  <si>
    <t>2.4.03.19</t>
  </si>
  <si>
    <t>SISTEMA GENERAL DE PARTICIPÁCIONES-PARTICIPACIÓN PARA PROPÓSITO GENERAL</t>
  </si>
  <si>
    <t>2.4.03.20</t>
  </si>
  <si>
    <t>SISTEMA GENERAL DE PARTICIPÁCIONES-PARTICIPACIÓN PARA PENSIONES - FONDO NACIONAL DE PENSIONES DE LAS ENTIDADES TERRITORIALES</t>
  </si>
  <si>
    <t>1.3.05.63</t>
  </si>
  <si>
    <t>IMPUESTO SOBRE LA RENTA PARA LA EQUIDAD (CREE)</t>
  </si>
  <si>
    <t>2.4.03.21</t>
  </si>
  <si>
    <t>SISTEMA GENERAL DE PARTICIPÁCIONES-PROGRAMAS DE ALIMENTACIÓN ESCOLAR</t>
  </si>
  <si>
    <t>2.4.03.22</t>
  </si>
  <si>
    <t>SISTEMA GENERAL DE PARTICIPÁCIONES-MUNICIPIOS Y DISTRITOS CON RIBERA SOBRE EL RIO GRANDE DE LA MAGDALENA.</t>
  </si>
  <si>
    <t>2.4.03.23</t>
  </si>
  <si>
    <t>SISTEMA GENERAL DE PARTICIPÁCIONES-RESGUARDOS INDIGENAS</t>
  </si>
  <si>
    <t>2.4.03.24</t>
  </si>
  <si>
    <t>SISTEMA GENERAL DE PARTICIPÁCIONES-PARTICIPACIÓN PARA AGUA POTABLE Y SANEAMIENTO BÁSICO</t>
  </si>
  <si>
    <t>2.4.08</t>
  </si>
  <si>
    <t>PROCESO DE COMPENSACIÓN FOSYGA</t>
  </si>
  <si>
    <t>2.4.08.05</t>
  </si>
  <si>
    <t>DÉFICIT POR COMPENSACIÓN</t>
  </si>
  <si>
    <t>2.4.22</t>
  </si>
  <si>
    <t>INTERESES POR PAGAR</t>
  </si>
  <si>
    <t>2.4.22.01</t>
  </si>
  <si>
    <t>2.4.22.04</t>
  </si>
  <si>
    <t>2.4.22.07</t>
  </si>
  <si>
    <t>2.4.23</t>
  </si>
  <si>
    <t>COMISIONES POR PAGAR</t>
  </si>
  <si>
    <t>2.4.23.04</t>
  </si>
  <si>
    <t>1.3.05.66</t>
  </si>
  <si>
    <t>2.4.25</t>
  </si>
  <si>
    <t>RETENCIÓN DEL IMPUESTO SOBRE LA RENTA PARA LA EQUIDAD-CREE</t>
  </si>
  <si>
    <t>ACREEDORES</t>
  </si>
  <si>
    <t>2.4.25.02</t>
  </si>
  <si>
    <t>SUSCRIPCIÓN DE ACCIONES O PARTICIPACIONES</t>
  </si>
  <si>
    <t>2.4.25.04</t>
  </si>
  <si>
    <t>SERVICIOS PÚBLICOS</t>
  </si>
  <si>
    <t>2.4.25.06</t>
  </si>
  <si>
    <t>SUSCRIPCIONES</t>
  </si>
  <si>
    <t>2.4.25.07</t>
  </si>
  <si>
    <t>2.4.25.08</t>
  </si>
  <si>
    <t>VIÁTICOS Y GASTOS DE VIAJE</t>
  </si>
  <si>
    <t>2.4.25.10</t>
  </si>
  <si>
    <t>2.4.25.12</t>
  </si>
  <si>
    <t>SALDOS A FAVOR DE CONTRIBUYENTES</t>
  </si>
  <si>
    <t>2.4.25.13</t>
  </si>
  <si>
    <t>SALDOS A FAVOR DE BENEFICIARIOS</t>
  </si>
  <si>
    <t>2.4.25.18</t>
  </si>
  <si>
    <t>APORTES A FONDOS  PENSIONALES</t>
  </si>
  <si>
    <t>2.4.25.19</t>
  </si>
  <si>
    <t>APORTES A SEGURIDAD SOCIAL EN SALUD</t>
  </si>
  <si>
    <t>2.4.25.20</t>
  </si>
  <si>
    <t>APORTES AL ICBF, SENA Y CAJAS DE COMPENSACIÓN</t>
  </si>
  <si>
    <t>2.4.25.21</t>
  </si>
  <si>
    <t>SINDICATOS</t>
  </si>
  <si>
    <t>2.4.25.22</t>
  </si>
  <si>
    <t>COOPERATIVAS</t>
  </si>
  <si>
    <t>2.4.25.23</t>
  </si>
  <si>
    <t>FONDOS DE EMPLEADOS</t>
  </si>
  <si>
    <t>2.4.25.24</t>
  </si>
  <si>
    <t>2.4.25.29</t>
  </si>
  <si>
    <t>CHEQUES NO COBRADOS O POR RECLAMAR</t>
  </si>
  <si>
    <t>2.4.25.32</t>
  </si>
  <si>
    <t>APORTE RIESGOS PROFESIONALES</t>
  </si>
  <si>
    <t>2.4.25.33</t>
  </si>
  <si>
    <t>FONDO DE SOLIDARIDAD Y GARANTÍA EN SALUD</t>
  </si>
  <si>
    <t>2.4.25.35</t>
  </si>
  <si>
    <t>LIBRANZAS</t>
  </si>
  <si>
    <t>2.4.25.41</t>
  </si>
  <si>
    <t>APORTES A ESCUELAS INDUSTRIALES, INSTITUTOS TÉCNICOS Y ESAP</t>
  </si>
  <si>
    <t>2.4.25.42</t>
  </si>
  <si>
    <t>SUBSIDIO DE VIVIENDA</t>
  </si>
  <si>
    <t>2.4.25.46</t>
  </si>
  <si>
    <t>CONTRATOS DE MEDICINA PREPAGADA</t>
  </si>
  <si>
    <t>2.4.25.50</t>
  </si>
  <si>
    <t>2.4.25.51</t>
  </si>
  <si>
    <t>2.4.25.52</t>
  </si>
  <si>
    <t>2.4.25.53</t>
  </si>
  <si>
    <t>SERVICIOS</t>
  </si>
  <si>
    <t>2.4.25.90</t>
  </si>
  <si>
    <t>OTROS ACREEDORES</t>
  </si>
  <si>
    <t>2.4.30</t>
  </si>
  <si>
    <t>SUBSIDIOS ASIGNADOS</t>
  </si>
  <si>
    <t>2.4.30.01</t>
  </si>
  <si>
    <t>VIVIENDA</t>
  </si>
  <si>
    <t>2.4.30.04</t>
  </si>
  <si>
    <t>ASISTENCIA SOCIAL</t>
  </si>
  <si>
    <t>2.4.30.05</t>
  </si>
  <si>
    <t>SALUD</t>
  </si>
  <si>
    <t>2.4.30.11</t>
  </si>
  <si>
    <t>SERVICIO DE ENERGÍA</t>
  </si>
  <si>
    <t>2.4.30.15</t>
  </si>
  <si>
    <t>SERVICIO DE GAS COMBUSTIBLE</t>
  </si>
  <si>
    <t>2.4.30.18</t>
  </si>
  <si>
    <t>AL TRANSPORTE, CONSUMO E IMPORTACIÓN DE COMBUSTIBLE</t>
  </si>
  <si>
    <t>2.4.36</t>
  </si>
  <si>
    <t>RETENCIÓN EN LA FUENTE E IMPUESTO DE TIMBRE</t>
  </si>
  <si>
    <t>2.4.36.01</t>
  </si>
  <si>
    <t>SALARIOS Y PAGOS LABORALES</t>
  </si>
  <si>
    <t>2.4.36.03</t>
  </si>
  <si>
    <t>2.4.36.04</t>
  </si>
  <si>
    <t>2.4.36.05</t>
  </si>
  <si>
    <t>2.4.36.06</t>
  </si>
  <si>
    <t>2.4.36.07</t>
  </si>
  <si>
    <t>RENDIMIENTOS FINANCIEROS</t>
  </si>
  <si>
    <t>2.4.36.08</t>
  </si>
  <si>
    <t>COMPRAS</t>
  </si>
  <si>
    <t>2.4.36.10</t>
  </si>
  <si>
    <t>PAGOS AL EXTERIOR</t>
  </si>
  <si>
    <t>2.4.36.25</t>
  </si>
  <si>
    <t>IMPUESTO A LAS VENTAS RETENIDO POR CONSIGNAR</t>
  </si>
  <si>
    <t>2.4.36.26</t>
  </si>
  <si>
    <t>CONTRATOS DE OBRA</t>
  </si>
  <si>
    <t>2.4.36.27</t>
  </si>
  <si>
    <t>RETENCIÓN DE IMPUESTO DE INDUSTRIA Y COMERCIO POR COMPRAS</t>
  </si>
  <si>
    <t>1.3.10.60</t>
  </si>
  <si>
    <t>2.4.36.28</t>
  </si>
  <si>
    <t>RETENCIÓN DE IMPUESTO DE INDUSTRIA Y COMERCIO POR VENTAS</t>
  </si>
  <si>
    <t>2.4.36.29</t>
  </si>
  <si>
    <t>RETENCIÓN DE IMPUESTO SOBRE LA RENTA PARA LA EQUIDAD (CREE)</t>
  </si>
  <si>
    <t>2.4.36.90</t>
  </si>
  <si>
    <t>OTRAS RETENCIONES</t>
  </si>
  <si>
    <t>2.4.36.98</t>
  </si>
  <si>
    <t>IMPUESTO DE TIMBRE</t>
  </si>
  <si>
    <t>2.4.40</t>
  </si>
  <si>
    <t>1.3.10.64</t>
  </si>
  <si>
    <t>IMPUESTOS, CONTRIBUCIONES Y TASAS POR PAGAR</t>
  </si>
  <si>
    <t>2.4.40.03</t>
  </si>
  <si>
    <t>IMPUESTO PREDIAL UNIFICADO</t>
  </si>
  <si>
    <t>2.4.40.04</t>
  </si>
  <si>
    <t>IMPUESTO DE INDUSTRIA Y COMERCIO</t>
  </si>
  <si>
    <t>2.4.40.14</t>
  </si>
  <si>
    <t>2.4.40.16</t>
  </si>
  <si>
    <t>1.3.10.65</t>
  </si>
  <si>
    <t>IMPUESTO SOBRE VEHÍCULOS AUTOMOTORES</t>
  </si>
  <si>
    <t>2.4.40.17</t>
  </si>
  <si>
    <t>INTERESES DE MORA</t>
  </si>
  <si>
    <t>2.4.40.23</t>
  </si>
  <si>
    <t>2.4.40.25</t>
  </si>
  <si>
    <t>2.4.40.75</t>
  </si>
  <si>
    <t>2.4.40.80</t>
  </si>
  <si>
    <t>OTROS IMPUESTOS DEPARTAMENTALES</t>
  </si>
  <si>
    <t>2.4.40.85</t>
  </si>
  <si>
    <t>OTROS IMPUESTOS MUNICIPALES</t>
  </si>
  <si>
    <t>2.4.40.90</t>
  </si>
  <si>
    <t>OTROS IMPUESTOS DISTRITALES</t>
  </si>
  <si>
    <t>2.4.45</t>
  </si>
  <si>
    <t>2.4.45.01</t>
  </si>
  <si>
    <t>2.4.45.02</t>
  </si>
  <si>
    <t>VENTA DE SERVICIOS</t>
  </si>
  <si>
    <t>2.4.45.05</t>
  </si>
  <si>
    <t>COMPRA DE BIENES (DB)</t>
  </si>
  <si>
    <t>2.4.45.06</t>
  </si>
  <si>
    <t>COMPRA DE SERVICIOS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</si>
  <si>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</si>
  <si>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</si>
  <si>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</si>
  <si>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</si>
  <si>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</si>
  <si>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</si>
  <si>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2.4.50</t>
  </si>
  <si>
    <t>AVANCES Y ANTICIPOS RECIBIDOS</t>
  </si>
  <si>
    <t>2.4.50.03</t>
  </si>
  <si>
    <t>2.4.53</t>
  </si>
  <si>
    <t>RECURSOS RECIBIDOS EN ADMINISTRACIÓN</t>
  </si>
  <si>
    <t>2.4.53.01</t>
  </si>
  <si>
    <t>2.4.55</t>
  </si>
  <si>
    <t>DEPÓSITOS RECIBIDOS EN GARANTÍA</t>
  </si>
  <si>
    <t>2.4.55.02</t>
  </si>
  <si>
    <t>PARA BIENES</t>
  </si>
  <si>
    <t>2.4.55.03</t>
  </si>
  <si>
    <t>2.4.57</t>
  </si>
  <si>
    <t>RECURSOS RECIBIDOS POR EL FONDO DE SOLIDARIDAD Y GARANTÍA-FOSYGA</t>
  </si>
  <si>
    <t>2.4.57.02</t>
  </si>
  <si>
    <t>COMPENSACIÓN</t>
  </si>
  <si>
    <t>2.4.57.03</t>
  </si>
  <si>
    <t>PROMOCIÓN</t>
  </si>
  <si>
    <t>2.4.60</t>
  </si>
  <si>
    <t>CRÉDITOS JUDICIALES</t>
  </si>
  <si>
    <t>2.4.60.02</t>
  </si>
  <si>
    <t>SENTENCIAS</t>
  </si>
  <si>
    <t>2.4.60.03</t>
  </si>
  <si>
    <t>LAUDOS ARBITRALES Y CONCILIACIONES EXTRAJUDICIALES</t>
  </si>
  <si>
    <t>2.4.90</t>
  </si>
  <si>
    <t>OTRAS CUENTAS POR PAGAR</t>
  </si>
  <si>
    <t>2.4.90.13</t>
  </si>
  <si>
    <t>RECURSOS DE ACREEDORES REINTEGRADOS POR ENTIDADES PÚBLICAS</t>
  </si>
  <si>
    <t>2.4.90.14</t>
  </si>
  <si>
    <t>FALTANTES EN BIENES APREHENDIDOS O INCAUTADOS</t>
  </si>
  <si>
    <t>2.4.90.15</t>
  </si>
  <si>
    <t>OBLIGACIONES PAGADAS POR TERCEROS</t>
  </si>
  <si>
    <t>2.4.90.17</t>
  </si>
  <si>
    <t>DONACIÓN, DESTRUCCIÓN, MUESTRA PARA ANÁLISIS DE BIENES APREHENDIDOS O INCAUTADOS</t>
  </si>
  <si>
    <t>2.5</t>
  </si>
  <si>
    <t>OBLIGACIONES LABORALES Y DE SEGURIDAD SOCIAL INTEGRAL</t>
  </si>
  <si>
    <t>2.5.05</t>
  </si>
  <si>
    <t>SALARIOS Y PRESTACIONES SOCIALES</t>
  </si>
  <si>
    <t>2.5.05.01</t>
  </si>
  <si>
    <t>NÓMINA POR PAGAR</t>
  </si>
  <si>
    <t>2.5.05.02</t>
  </si>
  <si>
    <t>CESANTÍAS</t>
  </si>
  <si>
    <t>2.5.05.03</t>
  </si>
  <si>
    <t>INTERESES SOBRE CESANTÍAS</t>
  </si>
  <si>
    <t>2.5.05.04</t>
  </si>
  <si>
    <t>VACACIONES</t>
  </si>
  <si>
    <t>2.5.05.05</t>
  </si>
  <si>
    <t>PRIMA DE VACACIONES</t>
  </si>
  <si>
    <t>2.5.05.06</t>
  </si>
  <si>
    <t>PRIMA DE SERVICIOS</t>
  </si>
  <si>
    <t>2.5.05.07</t>
  </si>
  <si>
    <t>PRIMA DE NAVIDAD</t>
  </si>
  <si>
    <t>2.5.05.08</t>
  </si>
  <si>
    <t>2.5.05.12</t>
  </si>
  <si>
    <t>BONIFICACIONES</t>
  </si>
  <si>
    <t>2.5.05.15</t>
  </si>
  <si>
    <t>OTRAS PRIMAS</t>
  </si>
  <si>
    <t>2.5.05.90</t>
  </si>
  <si>
    <t>OTROS SALARIOS Y PRESTACIONES SOCIALES</t>
  </si>
  <si>
    <t>2.5.10</t>
  </si>
  <si>
    <t>PENSIONES Y PRESTACIONES ECONÓMICAS POR PAGAR</t>
  </si>
  <si>
    <t>2.5.10.01</t>
  </si>
  <si>
    <t>PENSIONES DE JUBILACIÓN PATRONALES</t>
  </si>
  <si>
    <t>2.5.10.05</t>
  </si>
  <si>
    <t>MESADAS PENSIONALES NO RECLAMADAS</t>
  </si>
  <si>
    <t>2.5.10.06</t>
  </si>
  <si>
    <t>2.50</t>
  </si>
  <si>
    <t>SALDOS DE OPERACIONES RECIPROCAS EN LOS PASIVOS (DB)</t>
  </si>
  <si>
    <t>2.50.11</t>
  </si>
  <si>
    <t>CUENTAS POR PAGAR ORIGINADAS EN RENTAS POR COBRAR</t>
  </si>
  <si>
    <t>2.50.11.01</t>
  </si>
  <si>
    <t>RETENCIÓN EN LA FUENTE Y GRAVÁMEN A LOS MOVIMIENTOS FINANCIEROS</t>
  </si>
  <si>
    <t>2.50.12</t>
  </si>
  <si>
    <t>CUENTAS POR PAGAR ORIGINADAS INGRESOS NO TRIBUTARIOS, RENDIMIENTOS Y OTROS DEUDORES</t>
  </si>
  <si>
    <t>2.50.12.01</t>
  </si>
  <si>
    <t>CUENTAS POR PAGAR POR INGRESOS NO TRIBUTARIOS Y RENDIMIENTOS</t>
  </si>
  <si>
    <t>2.50.12.03</t>
  </si>
  <si>
    <t>CUENTAS POR PAGAR - OTROS</t>
  </si>
  <si>
    <t>2.50.14</t>
  </si>
  <si>
    <t>CUENTAS POR PAGAR ORIGINADAS POR APORTES SOBRE LA NOMINA</t>
  </si>
  <si>
    <t>2.50.14.01</t>
  </si>
  <si>
    <t>2.50.18</t>
  </si>
  <si>
    <t>RECURSOS Y DEPÓSITOS RECIBIDOS</t>
  </si>
  <si>
    <t>2.50.18.01</t>
  </si>
  <si>
    <t>2.50.22</t>
  </si>
  <si>
    <t>ACREEDORES ORIGINADOS EN ADMINISTRACIÓN DEL SISTEMA DE SEGURIDAD SOCIAL</t>
  </si>
  <si>
    <t>2.50.22.01</t>
  </si>
  <si>
    <t>ADMINSITRACION SEGURIDAD SOCIAL EN SALUD</t>
  </si>
  <si>
    <t>2.50.23</t>
  </si>
  <si>
    <t>2.50.23.90</t>
  </si>
  <si>
    <t>2.50.24</t>
  </si>
  <si>
    <t>CRÉDITOS POR OPERACIONES DE CREDITO PUBLICO Y FINANCIAMIENTO</t>
  </si>
  <si>
    <t>2.50.24.01</t>
  </si>
  <si>
    <t>CRÉDITOS -  OPERACIONES DE CRÉDITO PÚBLICO Y FINANCIAMIENTO</t>
  </si>
  <si>
    <t>2.50.25</t>
  </si>
  <si>
    <t>PRESTAMOS GUBERNAMENTALES RECIBIDOS</t>
  </si>
  <si>
    <t>2.50.25.01</t>
  </si>
  <si>
    <t>CREDITOS DE TESORERIA</t>
  </si>
  <si>
    <t>2.50.28</t>
  </si>
  <si>
    <t>2.50.28.01</t>
  </si>
  <si>
    <t>2.50.36</t>
  </si>
  <si>
    <t>SALDOS DE OPERACIONES RECÍROCAS EN TES, BONOS Y TÍTULOS EMITIDOS</t>
  </si>
  <si>
    <t>2.50.36.01</t>
  </si>
  <si>
    <t>TITULOS DE TESORERIA - TES</t>
  </si>
  <si>
    <t>2.50.36.02</t>
  </si>
  <si>
    <t>2.6</t>
  </si>
  <si>
    <t>2.6.25</t>
  </si>
  <si>
    <t>2.6.25.01</t>
  </si>
  <si>
    <t>CUOTAS PARTES DE BONOS PENSIONALES EMITIDOS</t>
  </si>
  <si>
    <t>2.6.25.02</t>
  </si>
  <si>
    <t>CUOTAS PARTES DE BONOS PENSIONALES EMITIDOS POR AMORTIZAR (DB)</t>
  </si>
  <si>
    <t>2.6.30</t>
  </si>
  <si>
    <t>TÍTULOS EMITIDOS</t>
  </si>
  <si>
    <t>2.6.30.01</t>
  </si>
  <si>
    <t>TÍTULOS DE DEVOLUCIÓN DE IMPUESTOS - TIDIS</t>
  </si>
  <si>
    <t>2.6.30.02</t>
  </si>
  <si>
    <t>CERTIFICADOS DE REEMBOLSO TRIBUTARIO - CERT</t>
  </si>
  <si>
    <t>2.7</t>
  </si>
  <si>
    <t>PASIVOS ESTIMADOS</t>
  </si>
  <si>
    <t>2.7.10</t>
  </si>
  <si>
    <t>PROVISIÓN PARA CONTINGENCIAS</t>
  </si>
  <si>
    <t>2.7.10.05</t>
  </si>
  <si>
    <t>LITIGIOS</t>
  </si>
  <si>
    <t>2.7.10.06</t>
  </si>
  <si>
    <t>OBLIGACIONES POTENCIALES</t>
  </si>
  <si>
    <t>2.7.10.15</t>
  </si>
  <si>
    <t>MECANISMOS ALTERNATIVOS DE SOLUCIÓN DE CONFLICTOS</t>
  </si>
  <si>
    <t>2.7.15</t>
  </si>
  <si>
    <t>PROVISIÓN PARA PRESTACIONES SOCIALES</t>
  </si>
  <si>
    <t>2.7.15.01</t>
  </si>
  <si>
    <t>2.7.15.03</t>
  </si>
  <si>
    <t>2.7.15.04</t>
  </si>
  <si>
    <t>2.7.15.06</t>
  </si>
  <si>
    <t>2.7.15.07</t>
  </si>
  <si>
    <t>2.7.15.09</t>
  </si>
  <si>
    <t>2.7.15.12</t>
  </si>
  <si>
    <t>2.7.20</t>
  </si>
  <si>
    <t>PROVISIÓN PARA PENSIONES</t>
  </si>
  <si>
    <t>2.7.20.03</t>
  </si>
  <si>
    <t>CÁLCULO ACTUARIAL DE PENSIONES ACTUALES</t>
  </si>
  <si>
    <t>2.7.20.04</t>
  </si>
  <si>
    <t>PENSIONES ACTUALES POR AMORTIZAR (DB)</t>
  </si>
  <si>
    <t>2.7.20.05</t>
  </si>
  <si>
    <t>CÁLCULO ACTUARIAL DE FUTURAS PENSIONES</t>
  </si>
  <si>
    <t>2.7.20.06</t>
  </si>
  <si>
    <t>FUTURAS PENSIONES POR AMORTIZAR (DB)</t>
  </si>
  <si>
    <t>2.7.20.07</t>
  </si>
  <si>
    <t>CÁLCULO ACTUARIAL DE CUOTAS PARTES DE PENSIONES</t>
  </si>
  <si>
    <t>2.7.20.08</t>
  </si>
  <si>
    <t>CUOTAS PARTES DE PENSIONES POR AMORTIZAR (DB)</t>
  </si>
  <si>
    <t>2.7.21</t>
  </si>
  <si>
    <t>PROVISIÓN PARA BONOS PENSIONALES</t>
  </si>
  <si>
    <t>2.7.21.01</t>
  </si>
  <si>
    <t>LIQUIDACIÓN PROVISIONAL DE CUOTAS PARTES DE BONOS PENSIONALES</t>
  </si>
  <si>
    <t>2.7.21.02</t>
  </si>
  <si>
    <t>LIQUIDACIÓN PROVISIONAL DE CUOTAS PARTES DE BONOS PENSIONALES POR AMORTIZAR (DB)</t>
  </si>
  <si>
    <t>2.7.90</t>
  </si>
  <si>
    <t>PROVISIONES DIVERSAS</t>
  </si>
  <si>
    <t>2.7.90.12</t>
  </si>
  <si>
    <t>2.7.90.90</t>
  </si>
  <si>
    <t>OTRAS PROVISIONES DIVERSAS</t>
  </si>
  <si>
    <t>2.9</t>
  </si>
  <si>
    <t>OTROS PASIVOS</t>
  </si>
  <si>
    <t>2.9.05</t>
  </si>
  <si>
    <t>RECAUDOS A FAVOR DE TERCEROS</t>
  </si>
  <si>
    <t>2.9.05.02</t>
  </si>
  <si>
    <t>IMPUESTOS</t>
  </si>
  <si>
    <t>2.9.05.05</t>
  </si>
  <si>
    <t>COBRO CARTERA DE TERCEROS</t>
  </si>
  <si>
    <t>2.9.05.06</t>
  </si>
  <si>
    <t>VENTA DE BIENES APREHENDIDOS, INCAUTADOS O DECLARADOS A FAVOR DE LA NACIÓN</t>
  </si>
  <si>
    <t>2.9.05.09</t>
  </si>
  <si>
    <t>SEGURO SOBRE PRÉSTAMOS</t>
  </si>
  <si>
    <t>2.9.05.80</t>
  </si>
  <si>
    <t>RECAUDOS POR CLASIFICAR</t>
  </si>
  <si>
    <t>2.9.05.90</t>
  </si>
  <si>
    <t>OTROS RECAUDOS A FAVOR DE TERCEROS</t>
  </si>
  <si>
    <t>2.9.10</t>
  </si>
  <si>
    <t>INGRESOS RECIBIDOS POR ANTICIPADO</t>
  </si>
  <si>
    <t>2.9.10.05</t>
  </si>
  <si>
    <t>2.9.10.07</t>
  </si>
  <si>
    <t>VENTAS</t>
  </si>
  <si>
    <t>2.9.10.90</t>
  </si>
  <si>
    <t>OTROS INGRESOS RECIBIDOS POR ANTICIPADO</t>
  </si>
  <si>
    <t>2.9.15</t>
  </si>
  <si>
    <t>CRÉDITOS DIFERIDOS</t>
  </si>
  <si>
    <t>2.9.15.03</t>
  </si>
  <si>
    <t>INGRESOS DIFERIDOS</t>
  </si>
  <si>
    <t>2.9.15.14</t>
  </si>
  <si>
    <t>PRIMA  DE BONOS Y TÍTULOS DE DEUDA PÚBLICA INTERNA DE LARGO PLAZO</t>
  </si>
  <si>
    <t>2.9.15.16</t>
  </si>
  <si>
    <t>PRIMA  DE BONOS Y TÍTULOS DE DEUDA PÚBLICA EXTERNA DE LARGO PLAZO</t>
  </si>
  <si>
    <t>2.9.15.90</t>
  </si>
  <si>
    <t>OTROS CRÉDITOS DIFERIDOS</t>
  </si>
  <si>
    <t>2.9.17</t>
  </si>
  <si>
    <t>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</si>
  <si>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</si>
  <si>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</si>
  <si>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</si>
  <si>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</si>
  <si>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</si>
  <si>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</si>
  <si>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2.9.17.07</t>
  </si>
  <si>
    <t>3</t>
  </si>
  <si>
    <t>PATRIMONIO</t>
  </si>
  <si>
    <t>3.1</t>
  </si>
  <si>
    <t>HACIENDA PÚBLICA</t>
  </si>
  <si>
    <t>3.1.05</t>
  </si>
  <si>
    <t>CAPITAL FISCAL</t>
  </si>
  <si>
    <t>3.1.05.01</t>
  </si>
  <si>
    <t>NACIÓN</t>
  </si>
  <si>
    <t>3.1.10</t>
  </si>
  <si>
    <t>RESULTADO DEL EJERCICIO</t>
  </si>
  <si>
    <t>3.1.10.01</t>
  </si>
  <si>
    <t>EXCEDENTE DEL EJERCICIO</t>
  </si>
  <si>
    <t>3.1.10.02</t>
  </si>
  <si>
    <t>DÉFICIT DEL  EJERCICIO (DB)</t>
  </si>
  <si>
    <t>3.1.11</t>
  </si>
  <si>
    <t>RESULTADO DEL EJERCICIO DE ENTIDADES EN PROCESOS ESPECIALES</t>
  </si>
  <si>
    <t>3.1.11.02</t>
  </si>
  <si>
    <t>DÉFICIT DEL EJERCICIO (DB)</t>
  </si>
  <si>
    <t>3.1.15</t>
  </si>
  <si>
    <t>SUPERÁVIT POR VALORIZACIÓN</t>
  </si>
  <si>
    <t>3.1.15.33</t>
  </si>
  <si>
    <t>3.1.15.34</t>
  </si>
  <si>
    <t>3.1.15.35</t>
  </si>
  <si>
    <t>1.4.07.30</t>
  </si>
  <si>
    <t>SERVICIOS DE SEGURIDAD Y ESCOLTA</t>
  </si>
  <si>
    <t>3.1.15.36</t>
  </si>
  <si>
    <t>3.1.15.37</t>
  </si>
  <si>
    <t>3.1.15.38</t>
  </si>
  <si>
    <t>3.1.15.52</t>
  </si>
  <si>
    <t>1.4.08</t>
  </si>
  <si>
    <t>3.1.15.53</t>
  </si>
  <si>
    <t>3.1.15.62</t>
  </si>
  <si>
    <t>3.1.15.64</t>
  </si>
  <si>
    <t>3.1.15.65</t>
  </si>
  <si>
    <t>3.1.15.66</t>
  </si>
  <si>
    <t>3.1.15.67</t>
  </si>
  <si>
    <t>3.1.15.68</t>
  </si>
  <si>
    <t>1.4.08.01</t>
  </si>
  <si>
    <t>3.1.15.69</t>
  </si>
  <si>
    <t>3.1.15.70</t>
  </si>
  <si>
    <t>3.1.15.71</t>
  </si>
  <si>
    <t>3.1.15.76</t>
  </si>
  <si>
    <t>3.1.17</t>
  </si>
  <si>
    <t>SUPERÁVIT POR EL MÉTODO DE PARTICIPACIÓN PATRIMONIAL</t>
  </si>
  <si>
    <t>3.1.17.30</t>
  </si>
  <si>
    <t>3.1.17.31</t>
  </si>
  <si>
    <t>3.1.17.32</t>
  </si>
  <si>
    <t>3.1.17.33</t>
  </si>
  <si>
    <t>3.1.20</t>
  </si>
  <si>
    <t>SUPERÁVIT POR DONACIÓN</t>
  </si>
  <si>
    <t>3.1.20.01</t>
  </si>
  <si>
    <t>EN DINERO</t>
  </si>
  <si>
    <t>3.1.20.02</t>
  </si>
  <si>
    <t>EN ESPECIE</t>
  </si>
  <si>
    <t>3.1.20.03</t>
  </si>
  <si>
    <t>EN DERECHOS</t>
  </si>
  <si>
    <t>3.1.25</t>
  </si>
  <si>
    <t>PATRIMONIO PÚBLICO INCORPORADO</t>
  </si>
  <si>
    <t>3.1.25.25</t>
  </si>
  <si>
    <t>BIENES</t>
  </si>
  <si>
    <t>3.1.25.26</t>
  </si>
  <si>
    <t>3.1.25.27</t>
  </si>
  <si>
    <t>OBLIGACIONES ( DB)</t>
  </si>
  <si>
    <t>3.1.25.30</t>
  </si>
  <si>
    <t>BIENES PENDIENTES DE LEGALIZAR</t>
  </si>
  <si>
    <t>3.1.25.31</t>
  </si>
  <si>
    <t>BIENES DE USO PERMANENTE SIN CONTRAPRESTACIÓN</t>
  </si>
  <si>
    <t>3.1.28</t>
  </si>
  <si>
    <t>PROVISIONES, AGOTAMIENTO, DEPRECIACIONES Y AMORTIZACIONES (DB)</t>
  </si>
  <si>
    <t>3.1.28.01</t>
  </si>
  <si>
    <t>PROVISIONES PARA PROPIEDADES, PLANTA Y EQUIPO</t>
  </si>
  <si>
    <t>3.1.28.02</t>
  </si>
  <si>
    <t>PROVISIÓN PARA OTROS ACTIVOS</t>
  </si>
  <si>
    <t>3.1.28.03</t>
  </si>
  <si>
    <t>AGOTAMIENTO DE RECURSOS NATURALES NO RENOVABLES</t>
  </si>
  <si>
    <t>3.1.28.04</t>
  </si>
  <si>
    <t>DEPRECIACIÓN DE PROPIEDADES, PLANTA Y EQUIPO</t>
  </si>
  <si>
    <t>3.1.28.05</t>
  </si>
  <si>
    <t>AMORTIZACIÓN DE PROPIEDADES, PLANTA Y EQUIPO</t>
  </si>
  <si>
    <t>3.1.28.07</t>
  </si>
  <si>
    <t>AMORTIZACIÓN DE OTROS ACTIVOS</t>
  </si>
  <si>
    <t>3.1.40</t>
  </si>
  <si>
    <t>PATRIMONIO DE ENTIDADES EN PROCESOS ESPECIALES</t>
  </si>
  <si>
    <t>3.1.40.04</t>
  </si>
  <si>
    <t>SUPRESIÓN</t>
  </si>
  <si>
    <t>3.3</t>
  </si>
  <si>
    <t>RESULTADOS CONSOLIDADOS DEL EJERCICIO</t>
  </si>
  <si>
    <t>3.3.01</t>
  </si>
  <si>
    <t>3.3.01.02</t>
  </si>
  <si>
    <t>PÉRDIDA O DÉFICIT  CONSOLIDADO DEL EJERCICIO (DB)</t>
  </si>
  <si>
    <t>4</t>
  </si>
  <si>
    <t>4.1</t>
  </si>
  <si>
    <t>INGRESOS FISCALES</t>
  </si>
  <si>
    <t>4.1.05</t>
  </si>
  <si>
    <t>TRIBUTARIOS</t>
  </si>
  <si>
    <t>4.1.05.01</t>
  </si>
  <si>
    <t>4.1.05.03</t>
  </si>
  <si>
    <t>4.1.05.04</t>
  </si>
  <si>
    <t>4.1.05.09</t>
  </si>
  <si>
    <t>IMPUESTO A LA GASOLINA Y ACPM</t>
  </si>
  <si>
    <t>4.1.05.11</t>
  </si>
  <si>
    <t>IMPUESTO DE TIMBRE NACIONAL</t>
  </si>
  <si>
    <t>4.1.05.35</t>
  </si>
  <si>
    <t>4.1.05.39</t>
  </si>
  <si>
    <t>IMPUESTO A LA EXPLOTACIÓN DE ORO, PLATA Y PLATINO</t>
  </si>
  <si>
    <t>4.1.05.52</t>
  </si>
  <si>
    <t>4.1.05.54</t>
  </si>
  <si>
    <t>4.1.05.55</t>
  </si>
  <si>
    <t>4.1.05.56</t>
  </si>
  <si>
    <t>IMPUESTO SOBRE LOS REMATES</t>
  </si>
  <si>
    <t>4.1.05.57</t>
  </si>
  <si>
    <t>4.1.05.64</t>
  </si>
  <si>
    <t>4.1.05.65</t>
  </si>
  <si>
    <t>IMPUESTO NACIONAL A LA GASOLINA Y EL ACPM</t>
  </si>
  <si>
    <t>4.1.10</t>
  </si>
  <si>
    <t>NO TRIBUTARIOS</t>
  </si>
  <si>
    <t>4.1.10.01</t>
  </si>
  <si>
    <t>4.1.10.02</t>
  </si>
  <si>
    <t>4.1.10.03</t>
  </si>
  <si>
    <t>4.1.10.04</t>
  </si>
  <si>
    <t>4.1.10.15</t>
  </si>
  <si>
    <t>4.1.10.16</t>
  </si>
  <si>
    <t>PLIEGOS DE LICITACIONES</t>
  </si>
  <si>
    <t>4.1.10.17</t>
  </si>
  <si>
    <t>4.1.10.32</t>
  </si>
  <si>
    <t>4.1.10.45</t>
  </si>
  <si>
    <t>CUOTAS DE SOSTENIMIENTO</t>
  </si>
  <si>
    <t>4.1.10.46</t>
  </si>
  <si>
    <t>4.1.10.48</t>
  </si>
  <si>
    <t>REGISTRO Y SALVOCONDUCTO</t>
  </si>
  <si>
    <t>4.1.10.55</t>
  </si>
  <si>
    <t>REVISIÓN DE VEHÍCULOS</t>
  </si>
  <si>
    <t>4.1.10.61</t>
  </si>
  <si>
    <t>4.1.10.62</t>
  </si>
  <si>
    <t>4.1.10.63</t>
  </si>
  <si>
    <t>APORTE SOBRE INGRESOS BRUTOS DE LAS NOTARÍAS</t>
  </si>
  <si>
    <t>4.1.10.65</t>
  </si>
  <si>
    <t>4.1.10.66</t>
  </si>
  <si>
    <t>4.1.10.67</t>
  </si>
  <si>
    <t>4.1.10.68</t>
  </si>
  <si>
    <t>4.1.10.69</t>
  </si>
  <si>
    <t>4.1.10.70</t>
  </si>
  <si>
    <t>4.1.10.71</t>
  </si>
  <si>
    <t>4.1.10.73</t>
  </si>
  <si>
    <t>4.1.10.74</t>
  </si>
  <si>
    <t>4.1.10.90</t>
  </si>
  <si>
    <t>OTROS INGRESOS NO TRIBUTARIOS</t>
  </si>
  <si>
    <t>4.1.14</t>
  </si>
  <si>
    <t>4.1.14.05</t>
  </si>
  <si>
    <t>4.1.15</t>
  </si>
  <si>
    <t>RENTAS PARAFISCALES</t>
  </si>
  <si>
    <t>4.1.15.28</t>
  </si>
  <si>
    <t>CONTRIBUCION PARAFISCAL CULTURAL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</si>
  <si>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</si>
  <si>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</si>
  <si>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</si>
  <si>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</si>
  <si>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</si>
  <si>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</si>
  <si>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4.1.95.08</t>
  </si>
  <si>
    <t>4.1.95.09</t>
  </si>
  <si>
    <t>4.1.95.12</t>
  </si>
  <si>
    <t>4.1.95.43</t>
  </si>
  <si>
    <t>4.2</t>
  </si>
  <si>
    <t>4.2.10</t>
  </si>
  <si>
    <t>4.2.10.04</t>
  </si>
  <si>
    <t>4.2.10.60</t>
  </si>
  <si>
    <t>4.2.10.98</t>
  </si>
  <si>
    <t>4.2.95</t>
  </si>
  <si>
    <t>DEVOLUCIONES, REBAJAS Y DESCUENTOS EN VENTA DE BIENES (DB)</t>
  </si>
  <si>
    <t>4.2.95.02</t>
  </si>
  <si>
    <t>4.3</t>
  </si>
  <si>
    <t>4.3.05</t>
  </si>
  <si>
    <t>4.3.05.27</t>
  </si>
  <si>
    <t>EDUCACIÓN NO FORMAL - FORMACIÓN EXTENSIVA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</si>
  <si>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</si>
  <si>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</si>
  <si>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</si>
  <si>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</si>
  <si>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</si>
  <si>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</si>
  <si>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4.3.11.05</t>
  </si>
  <si>
    <t>CUOTAS DE INSCRIPCIÓN Y AFILIACIÓN  RÉGIMEN CONTRIBUTIVO</t>
  </si>
  <si>
    <t>4.3.11.09</t>
  </si>
  <si>
    <t>PRESTACIÓN DE SERVICIOS A PERSONAS FUERA DEL SISTEMA</t>
  </si>
  <si>
    <t>4.3.11.10</t>
  </si>
  <si>
    <t>4.3.11.11</t>
  </si>
  <si>
    <t>4.3.12</t>
  </si>
  <si>
    <t>4.3.12.08</t>
  </si>
  <si>
    <t>URGENCIAS - CONSULTA Y PROCEDIMIENTOS</t>
  </si>
  <si>
    <t>4.3.30</t>
  </si>
  <si>
    <t>4.3.30.10</t>
  </si>
  <si>
    <t>SERVICIO DE TRANSPORTE TERRESTRE</t>
  </si>
  <si>
    <t>4.3.30.11</t>
  </si>
  <si>
    <t>SERVICIO DE TRANSPORTE AÉREO</t>
  </si>
  <si>
    <t>4.3.45</t>
  </si>
  <si>
    <t>SERVICIOS HOTELEROS Y DE PROMOCIÓN TURÍSTICA</t>
  </si>
  <si>
    <t>4.3.45.03</t>
  </si>
  <si>
    <t>PROMOCIÓN DE VACACIONES Y RECREACIÓN</t>
  </si>
  <si>
    <t>1.4.22</t>
  </si>
  <si>
    <t>4.3.45.05</t>
  </si>
  <si>
    <t>ANTICIPOS O SALDOS A FAVOR POR IMPUESTOS Y CONTRIBUCIONES</t>
  </si>
  <si>
    <t>ALOJAMIENTO</t>
  </si>
  <si>
    <t>4.3.60</t>
  </si>
  <si>
    <t>SERVICIOS DE DOCUMENTACIÓN E IDENTIFICACIÓN</t>
  </si>
  <si>
    <t>4.3.60.02</t>
  </si>
  <si>
    <t>DOCUMENTOS DE IDENTIDAD</t>
  </si>
  <si>
    <t>4.3.60.05</t>
  </si>
  <si>
    <t>SALVOCONDUCTOS</t>
  </si>
  <si>
    <t>4.3.60.06</t>
  </si>
  <si>
    <t>1.4.22.03</t>
  </si>
  <si>
    <t>SALDOS A FAVOR EN LIQUIDACIONES PRIVADAS</t>
  </si>
  <si>
    <t>ANTECEDENTES Y CERTIFICACIONES</t>
  </si>
  <si>
    <t>4.3.60.07</t>
  </si>
  <si>
    <t>CARNÉS</t>
  </si>
  <si>
    <t>4.3.60.08</t>
  </si>
  <si>
    <t>TARJETAS PROFESIONALES</t>
  </si>
  <si>
    <t>4.3.90</t>
  </si>
  <si>
    <t>OTROS SERVICIOS</t>
  </si>
  <si>
    <t>4.3.90.04</t>
  </si>
  <si>
    <t>ASISTENCIA TÉCNICA</t>
  </si>
  <si>
    <t>4.3.90.05</t>
  </si>
  <si>
    <t>SERVICIOS INFORMATIVOS</t>
  </si>
  <si>
    <t>4.3.90.07</t>
  </si>
  <si>
    <t>1.4.22.10</t>
  </si>
  <si>
    <t>SALDO A FAVOR DE IMPUESTO A LAS VENTAS</t>
  </si>
  <si>
    <t>4.3.90.16</t>
  </si>
  <si>
    <t>4.3.90.17</t>
  </si>
  <si>
    <t>SERVICIOS DE INVESTIGACIÓN CIENTÍFICA Y TECNOLÓGICA</t>
  </si>
  <si>
    <t>4.3.90.26</t>
  </si>
  <si>
    <t>SERVICIOS DE LAVANDERÍA</t>
  </si>
  <si>
    <t>4.3.90.29</t>
  </si>
  <si>
    <t>4.3.90.30</t>
  </si>
  <si>
    <t>SERVICIOS DE PARQUEADERO</t>
  </si>
  <si>
    <t>4.3.90.90</t>
  </si>
  <si>
    <t>4.3.95</t>
  </si>
  <si>
    <t>DEVOLUCIONES, REBAJAS Y DESCUENTOS EN VENTA DE SERVICIOS (DB)</t>
  </si>
  <si>
    <t>4.3.95.01</t>
  </si>
  <si>
    <t>4.3.95.09</t>
  </si>
  <si>
    <t>4.3.95.12</t>
  </si>
  <si>
    <t>4.3.95.13</t>
  </si>
  <si>
    <t>4.3.95.90</t>
  </si>
  <si>
    <t>4.4</t>
  </si>
  <si>
    <t>TRANSFERENCIAS</t>
  </si>
  <si>
    <t>4.4.28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</si>
  <si>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</si>
  <si>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</si>
  <si>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</si>
  <si>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</si>
  <si>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</si>
  <si>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</si>
  <si>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4.4.28.90</t>
  </si>
  <si>
    <t>4.50</t>
  </si>
  <si>
    <t>SALDOS DE OPERACIONES RECIPROCAS EN LOS INGRESOS (DB)</t>
  </si>
  <si>
    <t>4.50.01</t>
  </si>
  <si>
    <t>INGRESOS TRIBUTARIOS</t>
  </si>
  <si>
    <t>4.50.01.01</t>
  </si>
  <si>
    <t>IMPUESTOS Y CONTRIBUCIONES</t>
  </si>
  <si>
    <t>4.50.01.02</t>
  </si>
  <si>
    <t>OTROS IMPUESTOS Y CONTRIBUCIONES</t>
  </si>
  <si>
    <t>4.50.02</t>
  </si>
  <si>
    <t>INGRESOS NO TRIBUTARIOS, APORTES Y COTIZACIONES Y RENTAS PARAFISCALES</t>
  </si>
  <si>
    <t>4.50.02.02</t>
  </si>
  <si>
    <t>4.50.02.04</t>
  </si>
  <si>
    <t>MULTAS Y SANCIONES</t>
  </si>
  <si>
    <t>4.50.02.05</t>
  </si>
  <si>
    <t>LICENCIAS, REGISTROS Y SALVOCONDUCTOS</t>
  </si>
  <si>
    <t>4.50.02.06</t>
  </si>
  <si>
    <t>4.50.12</t>
  </si>
  <si>
    <t>4.50.12.01</t>
  </si>
  <si>
    <t>ADMINISTRACION DEL SISTEMA DE SEGURIDAD</t>
  </si>
  <si>
    <t>4.50.12.02</t>
  </si>
  <si>
    <t>SERVICIOS INFORMÁTICOS</t>
  </si>
  <si>
    <t>4.50.12.03</t>
  </si>
  <si>
    <t>4.50.12.05</t>
  </si>
  <si>
    <t>SERVICIOS PUBLICOS Y SERVICIOS DE TRANSPORTE</t>
  </si>
  <si>
    <t>4.50.12.06</t>
  </si>
  <si>
    <t>4.50.36</t>
  </si>
  <si>
    <t>4.50.36.05</t>
  </si>
  <si>
    <t>OTRAS TRANSFERENCIAS PARA FUNCIONAMIENTO</t>
  </si>
  <si>
    <t>4.50.36.06</t>
  </si>
  <si>
    <t>OTRAS TRANSFERENCIAS PARA INVERSIÓN</t>
  </si>
  <si>
    <t>4.50.42</t>
  </si>
  <si>
    <t>OTROS INGRESOS</t>
  </si>
  <si>
    <t>4.50.42.01</t>
  </si>
  <si>
    <t>4.50.42.04</t>
  </si>
  <si>
    <t>SERVICIOS FINANCIEROS</t>
  </si>
  <si>
    <t>4.50.42.06</t>
  </si>
  <si>
    <t>4.50.46</t>
  </si>
  <si>
    <t>OPERACIONES INTERINSTITUCIONALES</t>
  </si>
  <si>
    <t>4.50.46.01</t>
  </si>
  <si>
    <t>FONDOS RECIBIDOS PARA FUNCIONAMIENTO</t>
  </si>
  <si>
    <t>4.50.46.02</t>
  </si>
  <si>
    <t>FONDOS RECIBIDOS PARA INVERSIÓN</t>
  </si>
  <si>
    <t>4.50.46.03</t>
  </si>
  <si>
    <t>OPERACIONES DE ENLACE</t>
  </si>
  <si>
    <t>4.50.46.04</t>
  </si>
  <si>
    <t>OPERACIONES SIN FLUJO DE EFECTIVO PARA FUNCIONAMIENTO</t>
  </si>
  <si>
    <t>4.50.46.05</t>
  </si>
  <si>
    <t>OPERACIONES SIN FLUJO DE EFECTIVO PARA INVERSIÓN</t>
  </si>
  <si>
    <t>4.7</t>
  </si>
  <si>
    <t>4.7.05</t>
  </si>
  <si>
    <t>FONDOS RECIBIDOS</t>
  </si>
  <si>
    <t>4.7.05.08</t>
  </si>
  <si>
    <t>FUNCIONAMIENTO</t>
  </si>
  <si>
    <t>Contraloría General de la República</t>
  </si>
  <si>
    <t>4.7.05.10</t>
  </si>
  <si>
    <t>INVERSIÓN</t>
  </si>
  <si>
    <t>4.7.20</t>
  </si>
  <si>
    <t>4.7.20.80</t>
  </si>
  <si>
    <t>4.7.22</t>
  </si>
  <si>
    <t>OPERACIONES SIN FLUJO DE EFECTIVO</t>
  </si>
  <si>
    <t>4.7.22.01</t>
  </si>
  <si>
    <t>CRUCE DE CUENTAS</t>
  </si>
  <si>
    <t>4.7.22.03</t>
  </si>
  <si>
    <t>4.7.22.05</t>
  </si>
  <si>
    <t>4.7.22.07</t>
  </si>
  <si>
    <t>CANCELACIÓN DE SENTENCIAS Y CONCILIACIONES</t>
  </si>
  <si>
    <t>4.7.22.09</t>
  </si>
  <si>
    <t>APLICACIÓN DE TÍTULOS AL PAGO DE TRIBUTOS</t>
  </si>
  <si>
    <t>4.8</t>
  </si>
  <si>
    <t>4.8.05</t>
  </si>
  <si>
    <t>FINANCIEROS</t>
  </si>
  <si>
    <t>4.8.05.04</t>
  </si>
  <si>
    <t>INTERESES DE DEUDORES</t>
  </si>
  <si>
    <t>Departamento Administrativo Nacional de Estadística</t>
  </si>
  <si>
    <t>4.8.05.13</t>
  </si>
  <si>
    <t>Departamento Nacional de Planeación</t>
  </si>
  <si>
    <t>4.8.05.21</t>
  </si>
  <si>
    <t>RENDIMIENTO SOBRE DEPÓSITOS JUDICIALES</t>
  </si>
  <si>
    <t>Departamento Administrativo de la Presidencia de la República</t>
  </si>
  <si>
    <t>4.8.05.22</t>
  </si>
  <si>
    <t>INTERESES SOBRE DEPÓSITOS EN INSTITUCIONES FINANCIERAS</t>
  </si>
  <si>
    <t>Departamento Administrativo de la Función Pública</t>
  </si>
  <si>
    <t>4.8.05.27</t>
  </si>
  <si>
    <t>DIVIDENDOS Y PARTICIPACIONES</t>
  </si>
  <si>
    <t>4.8.05.31</t>
  </si>
  <si>
    <t>PRIMA AMORTIZADA DE BONOS Y TÍTULOS DE DEUDA PÚBLICA INTERNA DE LARGO PLAZO</t>
  </si>
  <si>
    <t>Ministerio de Tecnologías de la Información y las Comunicaciones</t>
  </si>
  <si>
    <t>4.8.05.32</t>
  </si>
  <si>
    <t>PRIMA AMORTIZADA DE BONOS Y TÍTULOS DE DEUDA PÚBLICA EXTERNA DE LARGO PLAZO</t>
  </si>
  <si>
    <t>4.8.05.35</t>
  </si>
  <si>
    <t>RENDIMIENTOS SOBRE RECURSOS ENTREGADOS EN ADMINISTRACIÓN</t>
  </si>
  <si>
    <t>4.8.05.38</t>
  </si>
  <si>
    <t>4.8.05.72</t>
  </si>
  <si>
    <t>UTILIDAD EN DERECHOS EN FIDEICOMISO</t>
  </si>
  <si>
    <t>4.8.05.73</t>
  </si>
  <si>
    <t>UTILIDAD EN NEGOCIACIÓN DE DIVISAS</t>
  </si>
  <si>
    <t>Ministerio de Minas y Energía</t>
  </si>
  <si>
    <t>Ministerio de Transporte</t>
  </si>
  <si>
    <t>4.8.05.80</t>
  </si>
  <si>
    <t>UTILIDAD EN LA VALORACIÓN DE DERIVADOS</t>
  </si>
  <si>
    <t>Ministerio de Relaciones Exteriores</t>
  </si>
  <si>
    <t>4.8.05.84</t>
  </si>
  <si>
    <t>UTILIDAD POR VALORACIÓN DE LAS INVERSIONES DE ADMINISTRACIÓN DE LIQUIDEZ EN TÍTULOS DE DEUDA</t>
  </si>
  <si>
    <t>4.8.05.85</t>
  </si>
  <si>
    <t>UTILIDAD POR VALORACIÓN DE LAS INVERSIONES DE ADMINISTRACIÓN DE LIQUIDEZ EN TÍTULOS PARTICIPATIVOS</t>
  </si>
  <si>
    <t>4.8.05.86</t>
  </si>
  <si>
    <t>UTILIDAD POR VALORACIÓN DE LAS INVERSIONES CON FINES DE POLÍTICA EN TÍTULOS DE DEUDA</t>
  </si>
  <si>
    <t>Consejo Superior de la Judicatura</t>
  </si>
  <si>
    <t>Registraduría Nacional del Estado Civil</t>
  </si>
  <si>
    <t>4.8.05.87</t>
  </si>
  <si>
    <t>UTILIDAD EN NEGOCIACIÓN Y VENTA DE INVERSIONES EN TÍTULOS DE DEUDA</t>
  </si>
  <si>
    <t>4.8.05.88</t>
  </si>
  <si>
    <t>Cámara de Representantes</t>
  </si>
  <si>
    <t>UTILIDAD EN NEGOCIACIÓN Y VENTA DE INVERSIONES EN TÍTULOS PARTICIPATIVOS</t>
  </si>
  <si>
    <t>Senado de la República</t>
  </si>
  <si>
    <t>4.8.05.90</t>
  </si>
  <si>
    <t>OTROS INGRESOS FINANCIEROS</t>
  </si>
  <si>
    <t>Ministerio de la Cultura</t>
  </si>
  <si>
    <t>4.8.06</t>
  </si>
  <si>
    <t>1.4.70.43</t>
  </si>
  <si>
    <t>AJUSTE POR DIFERENCIA EN CAMBIO</t>
  </si>
  <si>
    <t>DIVIDENDOS Y PARTICIPACIONES POR COBRAR</t>
  </si>
  <si>
    <t>4.8.06.01</t>
  </si>
  <si>
    <t>Departamento Administrativo del Deporte, la Recreación, la Actividad Física y el Aprovechamiento del Tiempo Libre</t>
  </si>
  <si>
    <t>4.8.06.02</t>
  </si>
  <si>
    <t>4.8.06.12</t>
  </si>
  <si>
    <t>4.8.06.13</t>
  </si>
  <si>
    <t>ADQUISICIÓN DE BIENES Y SERVICIOS DEL EXTERIOR</t>
  </si>
  <si>
    <t>Auditoría General de la República</t>
  </si>
  <si>
    <t>4.8.06.36</t>
  </si>
  <si>
    <t>4.8.06.38</t>
  </si>
  <si>
    <t>Ministerio del Trabajo</t>
  </si>
  <si>
    <t>4.8.06.40</t>
  </si>
  <si>
    <t>Ministerio del Interior</t>
  </si>
  <si>
    <t>4.8.06.90</t>
  </si>
  <si>
    <t>OTROS AJUSTES POR DIFERENCIA EN CAMBIO</t>
  </si>
  <si>
    <t>4.8.07</t>
  </si>
  <si>
    <t>UTILIDAD POR EL MÉTODO DE PARTICIPACIÓN PATRIMONIAL</t>
  </si>
  <si>
    <t>Departamento Administrativo para la Prosperidad Social</t>
  </si>
  <si>
    <t>4.8.07.31</t>
  </si>
  <si>
    <t>4.8.07.32</t>
  </si>
  <si>
    <t>4.8.07.33</t>
  </si>
  <si>
    <t>1.4.70.47</t>
  </si>
  <si>
    <t>SUPERÁVIT POR COMPENSACIÓN</t>
  </si>
  <si>
    <t>4.8.07.34</t>
  </si>
  <si>
    <t>4.8.08</t>
  </si>
  <si>
    <t>OTROS INGRESOS ORDINARIOS</t>
  </si>
  <si>
    <t>4.8.08.03</t>
  </si>
  <si>
    <t>4.8.08.04</t>
  </si>
  <si>
    <t>CUOTAS PARTES DE BONOS PENSIONALES</t>
  </si>
  <si>
    <t>4.8.08.05</t>
  </si>
  <si>
    <t>UTILIDAD EN VENTA DE ACTIVOS</t>
  </si>
  <si>
    <t>4.8.08.06</t>
  </si>
  <si>
    <t>4.8.08.07</t>
  </si>
  <si>
    <t>Ministerio de Justicia y del Derecho</t>
  </si>
  <si>
    <t>MARGEN EN LA COMERCIALIZACIÓN DE BIENES Y SERVICIOS</t>
  </si>
  <si>
    <t>Ministerio de Vivienda, Ciudad y Territorio</t>
  </si>
  <si>
    <t>4.8.08.09</t>
  </si>
  <si>
    <t>U.A.E. Autoridad Nacional de Licencias Ambientales</t>
  </si>
  <si>
    <t>4.8.08.10</t>
  </si>
  <si>
    <t>TÍTULOS PRESCRITOS</t>
  </si>
  <si>
    <t>Parques Nacionales Naturales de Colombia</t>
  </si>
  <si>
    <t>4.8.08.13</t>
  </si>
  <si>
    <t>4.8.08.15</t>
  </si>
  <si>
    <t>Dirección Nacional de Inteligencia</t>
  </si>
  <si>
    <t>FOTOCOPIAS</t>
  </si>
  <si>
    <t>4.8.08.16</t>
  </si>
  <si>
    <t>Ministerio de Salud y Protección Social</t>
  </si>
  <si>
    <t>BIENES Y DERECHOS RECIBIDOS QUE NO CONSTITUYEN FORMACIÓN BRUTA DE CAPITAL</t>
  </si>
  <si>
    <t>Unidad de Planificación de Tierras Rurales, Adecuación de Tierras y Usos Agropecuarios</t>
  </si>
  <si>
    <t>4.8.08.17</t>
  </si>
  <si>
    <t>4.8.08.19</t>
  </si>
  <si>
    <t>DONACIONES</t>
  </si>
  <si>
    <t>U.A.E. Unidad de Proyección Normativa y Estudios de Regulación Financiera</t>
  </si>
  <si>
    <t>4.8.08.90</t>
  </si>
  <si>
    <t>4.8.10</t>
  </si>
  <si>
    <t>EXTRAORDINARIOS</t>
  </si>
  <si>
    <t>Fondo para la Rehabilitación, Inversión Social y Lucha contra el Crimen Organizado</t>
  </si>
  <si>
    <t>4.8.10.07</t>
  </si>
  <si>
    <t>SOBRANTES</t>
  </si>
  <si>
    <t>4.8.10.08</t>
  </si>
  <si>
    <t>RECUPERACIONES</t>
  </si>
  <si>
    <t>4.8.10.47</t>
  </si>
  <si>
    <t>APROVECHAMIENTOS</t>
  </si>
  <si>
    <t>4.8.10.49</t>
  </si>
  <si>
    <t>4.8.10.50</t>
  </si>
  <si>
    <t>4.8.10.90</t>
  </si>
  <si>
    <t>OTROS INGRESOS EXTRAORDINARIOS</t>
  </si>
  <si>
    <t>4.8.15</t>
  </si>
  <si>
    <t>AJUSTE DE EJERCICIOS ANTERIORES</t>
  </si>
  <si>
    <t>4.8.15.54</t>
  </si>
  <si>
    <t>4.8.15.55</t>
  </si>
  <si>
    <t>4.8.15.56</t>
  </si>
  <si>
    <t>1.4.70.65</t>
  </si>
  <si>
    <t>DERECHOS COBRADOS POR TERCEROS</t>
  </si>
  <si>
    <t>4.8.15.57</t>
  </si>
  <si>
    <t>4.8.15.59</t>
  </si>
  <si>
    <t>5</t>
  </si>
  <si>
    <t>GASTOS</t>
  </si>
  <si>
    <t>5.1</t>
  </si>
  <si>
    <t>DE ADMINISTRACIÓN</t>
  </si>
  <si>
    <t>5.1.01</t>
  </si>
  <si>
    <t>SUELDOS Y SALARIOS</t>
  </si>
  <si>
    <t>5.1.01.01</t>
  </si>
  <si>
    <t>SUELDOS DEL PERSONAL</t>
  </si>
  <si>
    <t>5.1.01.03</t>
  </si>
  <si>
    <t>HORAS EXTRAS Y FESTIVOS</t>
  </si>
  <si>
    <t>5.1.01.05</t>
  </si>
  <si>
    <t>GASTOS DE REPRESENTACIÓN</t>
  </si>
  <si>
    <t>5.1.01.06</t>
  </si>
  <si>
    <t>REMUNERACIÓN SERVICIOS TÉCNICOS</t>
  </si>
  <si>
    <t>5.1.01.07</t>
  </si>
  <si>
    <t>PERSONAL SUPERNUMERARIO</t>
  </si>
  <si>
    <t>5.1.01.08</t>
  </si>
  <si>
    <t>SUELDO POR COMISIONES AL EXTERIOR</t>
  </si>
  <si>
    <t>5.1.01.09</t>
  </si>
  <si>
    <t>5.1.01.13</t>
  </si>
  <si>
    <t>5.1.01.14</t>
  </si>
  <si>
    <t>1.4.70.71</t>
  </si>
  <si>
    <t>5.1.01.17</t>
  </si>
  <si>
    <t>5.1.01.18</t>
  </si>
  <si>
    <t>BONIFICACIÓN ESPECIAL DE RECREACIÓN</t>
  </si>
  <si>
    <t>5.1.01.19</t>
  </si>
  <si>
    <t>5.1.01.23</t>
  </si>
  <si>
    <t>AUXILIO DE TRANSPORTE</t>
  </si>
  <si>
    <t>5.1.01.24</t>
  </si>
  <si>
    <t>5.1.01.25</t>
  </si>
  <si>
    <t>INTERESES A LAS CESANTÍAS</t>
  </si>
  <si>
    <t>5.1.01.30</t>
  </si>
  <si>
    <t>5.1.01.31</t>
  </si>
  <si>
    <t>DOTACIÓN Y SUMINISTRO A TRABAJADORES</t>
  </si>
  <si>
    <t>5.1.01.33</t>
  </si>
  <si>
    <t>GASTOS DEPORTIVOS Y DE RECREACIÓN</t>
  </si>
  <si>
    <t>5.1.01.46</t>
  </si>
  <si>
    <t>CONTRATOS DE PERSONAL TEMPORAL</t>
  </si>
  <si>
    <t>5.1.01.47</t>
  </si>
  <si>
    <t>VIÁTICOS</t>
  </si>
  <si>
    <t>5.1.01.48</t>
  </si>
  <si>
    <t>GASTOS DE VIAJE</t>
  </si>
  <si>
    <t>5.1.01.50</t>
  </si>
  <si>
    <t>BONIFICACIÓN POR SERVICIOS PRESTADOS</t>
  </si>
  <si>
    <t>5.1.01.52</t>
  </si>
  <si>
    <t>5.1.01.57</t>
  </si>
  <si>
    <t>PARTIDA DE ALIMENTACIÓN SOLDADOS Y ORDEN PÚBLICO</t>
  </si>
  <si>
    <t>5.1.01.59</t>
  </si>
  <si>
    <t>5.1.01.60</t>
  </si>
  <si>
    <t>SUBSIDIO DE ALIMENTACIÓN</t>
  </si>
  <si>
    <t>5.1.01.64</t>
  </si>
  <si>
    <t>5.1.01.90</t>
  </si>
  <si>
    <t>OTROS SUELDOS Y SALARIOS</t>
  </si>
  <si>
    <t>1.4.70.77</t>
  </si>
  <si>
    <t>5.1.02</t>
  </si>
  <si>
    <t>CONTRIBUCIONES IMPUTADAS</t>
  </si>
  <si>
    <t>5.1.02.01</t>
  </si>
  <si>
    <t>INCAPACIDADES</t>
  </si>
  <si>
    <t>5.1.02.02</t>
  </si>
  <si>
    <t>SUBSIDIO FAMILIAR</t>
  </si>
  <si>
    <t>5.1.02.03</t>
  </si>
  <si>
    <t>5.1.02.04</t>
  </si>
  <si>
    <t>GASTOS MÉDICOS Y DROGAS</t>
  </si>
  <si>
    <t>5.1.02.09</t>
  </si>
  <si>
    <t>AMORTIZACIÓN CÁLCULO ACTUARIAL PENSIONES ACTUALES</t>
  </si>
  <si>
    <t>5.1.02.10</t>
  </si>
  <si>
    <t>AMORTIZACIÓN CÁLCULO ACTUARIAL DE FUTURAS PENSIONES</t>
  </si>
  <si>
    <t>5.1.02.11</t>
  </si>
  <si>
    <t>AMORTIZACIÓN CÁLCULO ACTUARIAL DE CUOTAS PARTES DE PENSIONES</t>
  </si>
  <si>
    <t>5.1.02.12</t>
  </si>
  <si>
    <t>AMORTIZACIÓN DE LA LIQUIDACIÓN PROVISIONAL DE CUOTAS PARTES DE BONOS PENSIONALES</t>
  </si>
  <si>
    <t>5.1.02.13</t>
  </si>
  <si>
    <t>AMORTIZACIÓN DE CUOTAS PARTES DE BONOS PENSIONALES EMITIDOS</t>
  </si>
  <si>
    <t>5.1.02.90</t>
  </si>
  <si>
    <t>OTRAS CONTRIBUCIONES IMPUTADAS</t>
  </si>
  <si>
    <t>5.1.03</t>
  </si>
  <si>
    <t>5.1.03.01</t>
  </si>
  <si>
    <t>SEGUROS DE VIDA</t>
  </si>
  <si>
    <t>5.1.03.02</t>
  </si>
  <si>
    <t>APORTES A CAJAS DE COMPENSACIÓN FAMILIAR</t>
  </si>
  <si>
    <t>5.1.03.03</t>
  </si>
  <si>
    <t>COTIZACIONES A SEGURIDAD SOCIAL EN SALUD</t>
  </si>
  <si>
    <t>5.1.03.05</t>
  </si>
  <si>
    <t>COTIZACIONES A RIESGOS PROFESIONALES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</si>
  <si>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</si>
  <si>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</si>
  <si>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</si>
  <si>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</si>
  <si>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</si>
  <si>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</si>
  <si>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</si>
  <si>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</si>
  <si>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</si>
  <si>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</si>
  <si>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</si>
  <si>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</si>
  <si>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ESAP</t>
  </si>
  <si>
    <t>5.1.04.04</t>
  </si>
  <si>
    <t>APORTES A ESCUELAS INDUSTRIALES E INSTITUTOS TÉCNICOS</t>
  </si>
  <si>
    <t>5.1.11</t>
  </si>
  <si>
    <t>GENERALES</t>
  </si>
  <si>
    <t>5.1.11.04</t>
  </si>
  <si>
    <t>5.1.11.06</t>
  </si>
  <si>
    <t>5.1.11.11</t>
  </si>
  <si>
    <t>COMISIONES, HONORARIOS Y SERVICIOS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</si>
  <si>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</si>
  <si>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</si>
  <si>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</si>
  <si>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</si>
  <si>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</si>
  <si>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</si>
  <si>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</si>
  <si>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</si>
  <si>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</si>
  <si>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ARRENDAMIENTO</t>
  </si>
  <si>
    <t>5.1.11.19</t>
  </si>
  <si>
    <t>5.1.11.20</t>
  </si>
  <si>
    <t>5.1.11.21</t>
  </si>
  <si>
    <t>5.1.11.22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</si>
  <si>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</si>
  <si>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</si>
  <si>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</si>
  <si>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</si>
  <si>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</si>
  <si>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</si>
  <si>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5.1.11.32</t>
  </si>
  <si>
    <t>DISEÑOS Y ESTUDIOS</t>
  </si>
  <si>
    <t>5.1.11.33</t>
  </si>
  <si>
    <t>SEGURIDAD INDUSTRIAL</t>
  </si>
  <si>
    <t>5.1.11.36</t>
  </si>
  <si>
    <t>IMPLEMENTOS DEPORTIVOS</t>
  </si>
  <si>
    <t>5.1.11.37</t>
  </si>
  <si>
    <t>EVENTOS CULTURALES</t>
  </si>
  <si>
    <t>5.1.11.40</t>
  </si>
  <si>
    <t>CONTRATOS DE ADMINISTRACIÓN</t>
  </si>
  <si>
    <t>5.1.11.42</t>
  </si>
  <si>
    <t>GASTOS DE OPERACIÓN ADUANERA</t>
  </si>
  <si>
    <t>5.1.11.46</t>
  </si>
  <si>
    <t>5.1.11.47</t>
  </si>
  <si>
    <t>SERVICIOS PORTUARIOS Y AEROPORTUARIOS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</si>
  <si>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</si>
  <si>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</si>
  <si>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</si>
  <si>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</si>
  <si>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</si>
  <si>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</si>
  <si>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5.1.11.54</t>
  </si>
  <si>
    <t>ORGANIZACIÓN DE EVENTOS</t>
  </si>
  <si>
    <t>5.1.11.55</t>
  </si>
  <si>
    <t>5.1.11.56</t>
  </si>
  <si>
    <t>BODEGAJE</t>
  </si>
  <si>
    <t>5.1.11.57</t>
  </si>
  <si>
    <t>CONCURSOS Y LICITACIONES</t>
  </si>
  <si>
    <t>5.1.11.58</t>
  </si>
  <si>
    <t>5.1.11.59</t>
  </si>
  <si>
    <t>LICENCIAS Y SALVOCONDUCTOS</t>
  </si>
  <si>
    <t xml:space="preserve">          AÑO 2014</t>
  </si>
  <si>
    <t>5.1.11.61</t>
  </si>
  <si>
    <t>RELACIONES PÚBLICAS</t>
  </si>
  <si>
    <t>5.1.11.64</t>
  </si>
  <si>
    <t>GASTOS LEGALES</t>
  </si>
  <si>
    <t>5.1.11.65</t>
  </si>
  <si>
    <t>5.1.11.66</t>
  </si>
  <si>
    <t>COSTAS PROCESALES</t>
  </si>
  <si>
    <t>5.1.11.90</t>
  </si>
  <si>
    <t>OTROS GASTOS GENERALES</t>
  </si>
  <si>
    <t>5.1.20</t>
  </si>
  <si>
    <t>IMPUESTOS, CONTRIBUCIONES Y TASAS</t>
  </si>
  <si>
    <t>5.1.20.01</t>
  </si>
  <si>
    <t>5.1.20.02</t>
  </si>
  <si>
    <t>5.1.20.06</t>
  </si>
  <si>
    <t>VALORIZACIÓN</t>
  </si>
  <si>
    <t>5.1.20.07</t>
  </si>
  <si>
    <t>5.1.20.08</t>
  </si>
  <si>
    <t>5.1.20.09</t>
  </si>
  <si>
    <t>5.1.20.10</t>
  </si>
  <si>
    <t>5.1.20.11</t>
  </si>
  <si>
    <t>5.1.20.12</t>
  </si>
  <si>
    <t>IMPUESTO DE REGISTRO</t>
  </si>
  <si>
    <t>5.1.20.19</t>
  </si>
  <si>
    <t>5.1.20.24</t>
  </si>
  <si>
    <t>5.1.20.25</t>
  </si>
  <si>
    <t>5.1.20.26</t>
  </si>
  <si>
    <t>5.1.20.27</t>
  </si>
  <si>
    <t>5.1.20.29</t>
  </si>
  <si>
    <t>IMPUESTOS, CONTRIBUCIONES Y TASAS EN EL EXTERIOR</t>
  </si>
  <si>
    <t>5.1.20.90</t>
  </si>
  <si>
    <t>OTROS IMPUESTOS</t>
  </si>
  <si>
    <t>5.2</t>
  </si>
  <si>
    <t>DE OPERACIÓN</t>
  </si>
  <si>
    <t>5.2.02</t>
  </si>
  <si>
    <t>5.2.02.01</t>
  </si>
  <si>
    <t>5.2.02.03</t>
  </si>
  <si>
    <t>5.2.02.04</t>
  </si>
  <si>
    <t>5.2.02.05</t>
  </si>
  <si>
    <t>5.2.02.07</t>
  </si>
  <si>
    <t>5.2.02.08</t>
  </si>
  <si>
    <t>5.2.02.12</t>
  </si>
  <si>
    <t>5.2.02.13</t>
  </si>
  <si>
    <t>5.2.02.16</t>
  </si>
  <si>
    <t>5.2.02.17</t>
  </si>
  <si>
    <t>5.2.02.18</t>
  </si>
  <si>
    <t>5.2.02.20</t>
  </si>
  <si>
    <t>5.2.02.21</t>
  </si>
  <si>
    <t>5.2.02.22</t>
  </si>
  <si>
    <t>5.2.02.23</t>
  </si>
  <si>
    <t>5.2.02.24</t>
  </si>
  <si>
    <t>5.2.02.25</t>
  </si>
  <si>
    <t>5.2.02.27</t>
  </si>
  <si>
    <t>5.2.02.28</t>
  </si>
  <si>
    <t>1.5.10.03</t>
  </si>
  <si>
    <t>5.2.02.29</t>
  </si>
  <si>
    <t>CONSTRUCCIONES</t>
  </si>
  <si>
    <t>5.2.02.30</t>
  </si>
  <si>
    <t>5.2.02.31</t>
  </si>
  <si>
    <t>5.2.02.33</t>
  </si>
  <si>
    <t>5.2.02.37</t>
  </si>
  <si>
    <t>5.2.02.40</t>
  </si>
  <si>
    <t>5.2.02.44</t>
  </si>
  <si>
    <t>5.2.02.90</t>
  </si>
  <si>
    <t>5.2.03</t>
  </si>
  <si>
    <t>5.2.03.01</t>
  </si>
  <si>
    <t>5.2.03.02</t>
  </si>
  <si>
    <t>5.2.03.03</t>
  </si>
  <si>
    <t>5.2.03.04</t>
  </si>
  <si>
    <t>5.2.04</t>
  </si>
  <si>
    <t>5.2.04.01</t>
  </si>
  <si>
    <t>5.2.04.02</t>
  </si>
  <si>
    <t>5.2.04.03</t>
  </si>
  <si>
    <t>5.2.04.05</t>
  </si>
  <si>
    <t>5.2.04.06</t>
  </si>
  <si>
    <t>5.2.04.07</t>
  </si>
  <si>
    <t>5.2.05</t>
  </si>
  <si>
    <t>5.2.05.01</t>
  </si>
  <si>
    <t>SUBCUENTA DE COMPENSACIÓN</t>
  </si>
  <si>
    <t>5.2.05.02</t>
  </si>
  <si>
    <t>SUBCUENTA DE SOLIDARIDAD</t>
  </si>
  <si>
    <t>5.2.05.03</t>
  </si>
  <si>
    <t>SUBCUENTA DE PROMOCIÓN</t>
  </si>
  <si>
    <t>5.2.07</t>
  </si>
  <si>
    <t>5.2.07.01</t>
  </si>
  <si>
    <t>5.2.07.02</t>
  </si>
  <si>
    <t>5.2.07.03</t>
  </si>
  <si>
    <t>5.2.07.04</t>
  </si>
  <si>
    <t>APORTES A ESCUELAS INDUSTRIALES E INSTITUTOS TÉCNICO</t>
  </si>
  <si>
    <t>5.2.11</t>
  </si>
  <si>
    <t>5.2.11.01</t>
  </si>
  <si>
    <t>MOLDES Y TROQUELES</t>
  </si>
  <si>
    <t>5.2.11.02</t>
  </si>
  <si>
    <t>5.2.11.03</t>
  </si>
  <si>
    <t>ELEMENTOS DE LENCERÍA Y ROPERÍA</t>
  </si>
  <si>
    <t>5.2.11.04</t>
  </si>
  <si>
    <t>5.2.11.05</t>
  </si>
  <si>
    <t>GASTOS DE ORGANIZACIÓN Y PUESTA EN MARCHA</t>
  </si>
  <si>
    <t>5.2.11.06</t>
  </si>
  <si>
    <t>5.2.11.07</t>
  </si>
  <si>
    <t>GASTOS DE DESARROLLO</t>
  </si>
  <si>
    <t>5.2.11.08</t>
  </si>
  <si>
    <t>GASTOS DE ASOCIACIÓN</t>
  </si>
  <si>
    <t>5.2.11.09</t>
  </si>
  <si>
    <t>5.2.11.10</t>
  </si>
  <si>
    <t>5.2.11.11</t>
  </si>
  <si>
    <t>5.2.11.12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</si>
  <si>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</si>
  <si>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</si>
  <si>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</si>
  <si>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</si>
  <si>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</si>
  <si>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</si>
  <si>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</si>
  <si>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</si>
  <si>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</si>
  <si>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</si>
  <si>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</si>
  <si>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5.2.11.26</t>
  </si>
  <si>
    <t>CAPACITACIÓN DOCENTE</t>
  </si>
  <si>
    <t>5.2.11.27</t>
  </si>
  <si>
    <t>PRÓTESIS Y APARATOS ORTOPÉDICOS</t>
  </si>
  <si>
    <t>5.2.11.29</t>
  </si>
  <si>
    <t>MATERIALES DE EDUCACIÓN</t>
  </si>
  <si>
    <t>5.2.11.30</t>
  </si>
  <si>
    <t>5.2.11.32</t>
  </si>
  <si>
    <t>ASISTENCIA TÉCNICA AGROPECUARIA</t>
  </si>
  <si>
    <t>5.2.11.34</t>
  </si>
  <si>
    <t>5.2.11.35</t>
  </si>
  <si>
    <t>5.2.11.38</t>
  </si>
  <si>
    <t>5.2.11.39</t>
  </si>
  <si>
    <t>SOSTENIMIENTO DE SEMOVIENTES</t>
  </si>
  <si>
    <t>5.2.11.40</t>
  </si>
  <si>
    <t>5.2.11.41</t>
  </si>
  <si>
    <t>GASTOS RESERVADOS</t>
  </si>
  <si>
    <t>5.2.11.42</t>
  </si>
  <si>
    <t>APOYO A OPERACIONES MILITARES Y DE POLICÍA</t>
  </si>
  <si>
    <t>5.2.11.44</t>
  </si>
  <si>
    <t>5.2.11.45</t>
  </si>
  <si>
    <t>5.2.11.46</t>
  </si>
  <si>
    <t>SERVICIO DE RECLUTAMIENTO</t>
  </si>
  <si>
    <t>5.2.11.47</t>
  </si>
  <si>
    <t>5.2.11.48</t>
  </si>
  <si>
    <t>5.2.11.49</t>
  </si>
  <si>
    <t>5.2.11.52</t>
  </si>
  <si>
    <t>5.2.11.53</t>
  </si>
  <si>
    <t>5.2.11.54</t>
  </si>
  <si>
    <t>5.2.11.56</t>
  </si>
  <si>
    <t>5.2.11.57</t>
  </si>
  <si>
    <t>5.2.11.62</t>
  </si>
  <si>
    <t>CONTRATOS DE APRENDIZAJE</t>
  </si>
  <si>
    <t>5.2.11.63</t>
  </si>
  <si>
    <t>5.2.11.64</t>
  </si>
  <si>
    <t>5.2.11.65</t>
  </si>
  <si>
    <t>APOYO A CAMPAÑAS POLÍTICAS</t>
  </si>
  <si>
    <t>5.2.11.66</t>
  </si>
  <si>
    <t>INTERVENTORÍAS, AUDITORÍAS Y EVALUACIONES</t>
  </si>
  <si>
    <t>5.2.11.67</t>
  </si>
  <si>
    <t>ASIGNACIÓN DE BIENES Y SERVICIOS</t>
  </si>
  <si>
    <t>5.2.11.68</t>
  </si>
  <si>
    <t>5.2.11.69</t>
  </si>
  <si>
    <t>REPARACIÓN DE VÍCTIMAS</t>
  </si>
  <si>
    <t>5.2.11.90</t>
  </si>
  <si>
    <t>5.2.20</t>
  </si>
  <si>
    <t>5.2.20.01</t>
  </si>
  <si>
    <t>5.2.20.02</t>
  </si>
  <si>
    <t>5.2.20.06</t>
  </si>
  <si>
    <t>5.2.20.07</t>
  </si>
  <si>
    <t>5.2.20.08</t>
  </si>
  <si>
    <t>5.2.20.10</t>
  </si>
  <si>
    <t>5.2.20.11</t>
  </si>
  <si>
    <t>5.2.20.17</t>
  </si>
  <si>
    <t>5.2.20.19</t>
  </si>
  <si>
    <t>5.2.20.24</t>
  </si>
  <si>
    <t>5.2.20.26</t>
  </si>
  <si>
    <t>5.2.20.27</t>
  </si>
  <si>
    <t>5.2.20.28</t>
  </si>
  <si>
    <t>5.2.20.90</t>
  </si>
  <si>
    <t>5.3</t>
  </si>
  <si>
    <t>PROVISIONES, DEPRECIACIONES Y AMORTIZACIONES</t>
  </si>
  <si>
    <t>5.3.02</t>
  </si>
  <si>
    <t>PROVISIÓN PARA PROTECCIÓN DE INVERSIONES</t>
  </si>
  <si>
    <t>5.3.02.34</t>
  </si>
  <si>
    <t>5.3.02.35</t>
  </si>
  <si>
    <t>5.3.04</t>
  </si>
  <si>
    <t>PROVISIÓN PARA DEUDORES</t>
  </si>
  <si>
    <t>5.3.04.05</t>
  </si>
  <si>
    <t>5.3.04.07</t>
  </si>
  <si>
    <t>5.3.04.08</t>
  </si>
  <si>
    <t>5.3.04.09</t>
  </si>
  <si>
    <t>5.3.04.90</t>
  </si>
  <si>
    <t>5.3.06</t>
  </si>
  <si>
    <t>PROVISIÓN PARA PROTECCIÓN DE INVENTARIOS</t>
  </si>
  <si>
    <t>5.3.06.01</t>
  </si>
  <si>
    <t>5.3.06.02</t>
  </si>
  <si>
    <t>5.3.07</t>
  </si>
  <si>
    <t>PROVISIÓN PARA PROTECCIÓN DE PROPIEDADES, PLANTA Y EQUIPO</t>
  </si>
  <si>
    <t>5.3.07.06</t>
  </si>
  <si>
    <t>5.3.07.08</t>
  </si>
  <si>
    <t>5.3.07.09</t>
  </si>
  <si>
    <t>5.3.07.10</t>
  </si>
  <si>
    <t>5.3.07.11</t>
  </si>
  <si>
    <t>5.3.07.12</t>
  </si>
  <si>
    <t>5.3.14</t>
  </si>
  <si>
    <t>5.3.14.01</t>
  </si>
  <si>
    <t>5.3.14.11</t>
  </si>
  <si>
    <t>5.3.17</t>
  </si>
  <si>
    <t>5.3.17.90</t>
  </si>
  <si>
    <t>5.3.30</t>
  </si>
  <si>
    <t>5.3.30.04</t>
  </si>
  <si>
    <t>5.3.30.05</t>
  </si>
  <si>
    <t>1.50.11.01</t>
  </si>
  <si>
    <t>5.3.30.06</t>
  </si>
  <si>
    <t>5.3.30.07</t>
  </si>
  <si>
    <t>EQUIPO DE COMUNICACIÓN Y COMPUTACIÓN</t>
  </si>
  <si>
    <t>5.3.30.08</t>
  </si>
  <si>
    <t>5.3.30.09</t>
  </si>
  <si>
    <t>5.3.45</t>
  </si>
  <si>
    <t>AMORTIZACIÓN DE INTANGIBLES</t>
  </si>
  <si>
    <t>5.3.45.08</t>
  </si>
  <si>
    <t>5.4</t>
  </si>
  <si>
    <t>5.4.01</t>
  </si>
  <si>
    <t>5.4.01.02</t>
  </si>
  <si>
    <t>PROGRAMAS CON EL SECTOR FINANCIERO</t>
  </si>
  <si>
    <t>5.4.01.03</t>
  </si>
  <si>
    <t>PROGRAMAS CON EL SECTOR NO FINANCIERO BAJO CONTROL NACIONAL</t>
  </si>
  <si>
    <t>5.4.01.04</t>
  </si>
  <si>
    <t>PROGRAMAS CON EL SECTOR NO FINANCIERO BAJO CONTROL EXTRANJERO</t>
  </si>
  <si>
    <t>5.4.01.05</t>
  </si>
  <si>
    <t>PROGRAMAS CON ENTIDADES SIN FINES DE LUCRO QUE SIRVEN A LOS HOGARES</t>
  </si>
  <si>
    <t>5.4.01.06</t>
  </si>
  <si>
    <t>PROGRAMAS CON LOS HOGARES</t>
  </si>
  <si>
    <t>5.4.01.90</t>
  </si>
  <si>
    <t>OTROS PROGRAMAS</t>
  </si>
  <si>
    <t>5.4.08</t>
  </si>
  <si>
    <t>SISTEMA GENERAL DE PARTICIPACIONES</t>
  </si>
  <si>
    <t>5.4.08.17</t>
  </si>
  <si>
    <t>PARTICIPACIÓN PARA SALUD</t>
  </si>
  <si>
    <t>5.4.08.18</t>
  </si>
  <si>
    <t>PARTICIPACIÓN PARA EDUCACIÓN</t>
  </si>
  <si>
    <t>5.4.08.19</t>
  </si>
  <si>
    <t>PARTICIPACIÓN PARA PROPÓSITO GENERAL</t>
  </si>
  <si>
    <t>5.4.08.20</t>
  </si>
  <si>
    <t>PARTICIPACIÓN PARA PENSIONES   FONDO NACIONAL DE PENSIONES DE LAS ENTIDADES TERRITORIALES</t>
  </si>
  <si>
    <t>5.4.08.21</t>
  </si>
  <si>
    <t>PROGRAMAS DE ALIMENTACIÓN ESCOLAR</t>
  </si>
  <si>
    <t>5.4.08.22</t>
  </si>
  <si>
    <t>MUNICIPIOS Y DISTRITOS CON RIBERA SOBRE EL RÍO GRANDE DE LA MAGDALENA</t>
  </si>
  <si>
    <t>5.4.08.23</t>
  </si>
  <si>
    <t>RESGUARDOS INDÍGENAS</t>
  </si>
  <si>
    <t>5.4.08.24</t>
  </si>
  <si>
    <t>PARTICIPACIÓN PARA AGUA POTABLE Y SANEAMIENTO BÁSICO</t>
  </si>
  <si>
    <t>5.4.08.25</t>
  </si>
  <si>
    <t>ATENCIÓN INTEGRAL A LA PRIMERA INFANCIA</t>
  </si>
  <si>
    <t>5.4.21</t>
  </si>
  <si>
    <t>SISTEMA  GENERAL DE SEGURIDAD SOCIAL EN SALUD</t>
  </si>
  <si>
    <t>1.50.22</t>
  </si>
  <si>
    <t>5.4.21.01</t>
  </si>
  <si>
    <t>ADMINISTRACIÓN DEL SISTEMA DE SEGURIDAD SOCIAL</t>
  </si>
  <si>
    <t>5.4.23</t>
  </si>
  <si>
    <t>5.4.23.01</t>
  </si>
  <si>
    <t>PARA PAGO DE PENSIONES Y/O CESANTÍAS</t>
  </si>
  <si>
    <t>5.4.23.02</t>
  </si>
  <si>
    <t>5.4.23.03</t>
  </si>
  <si>
    <t>5.4.23.04</t>
  </si>
  <si>
    <t>5.4.23.05</t>
  </si>
  <si>
    <t>PARA PROGRAMAS DE EDUCACIÓN</t>
  </si>
  <si>
    <t>5.4.23.90</t>
  </si>
  <si>
    <t>5.5</t>
  </si>
  <si>
    <t>GASTO PÚBLICO SOCIAL</t>
  </si>
  <si>
    <t>1.50.22.01</t>
  </si>
  <si>
    <t>DEUDORES - ADMINISTRACION SEGURIDAD SOCIAL EN SALUD</t>
  </si>
  <si>
    <t>5.5.01</t>
  </si>
  <si>
    <t>EDUCACIÓN</t>
  </si>
  <si>
    <t>5.5.01.04</t>
  </si>
  <si>
    <t>5.5.01.05</t>
  </si>
  <si>
    <t>5.5.01.06</t>
  </si>
  <si>
    <t>5.5.02</t>
  </si>
  <si>
    <t>5.5.02.05</t>
  </si>
  <si>
    <t>5.5.02.08</t>
  </si>
  <si>
    <t>SUBSIDIO A LA OFERTA</t>
  </si>
  <si>
    <t>5.5.02.11</t>
  </si>
  <si>
    <t>FORTALECIMIENTO INSTITUCIONAL PARA LA PRESTACIÓN DE SERVICIOS DE SALUD</t>
  </si>
  <si>
    <t>5.5.02.12</t>
  </si>
  <si>
    <t>1.50.23.03</t>
  </si>
  <si>
    <t>5.5.02.13</t>
  </si>
  <si>
    <t>5.5.02.14</t>
  </si>
  <si>
    <t>5.5.02.15</t>
  </si>
  <si>
    <t>5.5.02.16</t>
  </si>
  <si>
    <t>ACCIONES DE SALUD PÚBLICA</t>
  </si>
  <si>
    <t>5.5.03</t>
  </si>
  <si>
    <t>AGUA POTABLE Y SANEAMIENTO BÀSICO</t>
  </si>
  <si>
    <t>5.5.03.05</t>
  </si>
  <si>
    <t>5.5.04</t>
  </si>
  <si>
    <t>5.5.04.05</t>
  </si>
  <si>
    <t>5.5.04.06</t>
  </si>
  <si>
    <t>5.5.05</t>
  </si>
  <si>
    <t>RECREACIÓN Y DEPORTE</t>
  </si>
  <si>
    <t>5.5.05.05</t>
  </si>
  <si>
    <t>5.5.05.06</t>
  </si>
  <si>
    <t>5.5.06</t>
  </si>
  <si>
    <t>CULTURA</t>
  </si>
  <si>
    <t>5.5.06.05</t>
  </si>
  <si>
    <t>5.5.06.06</t>
  </si>
  <si>
    <t>5.5.07</t>
  </si>
  <si>
    <t>DESARROLLO COMUNITARIO Y BIENESTAR SOCIAL</t>
  </si>
  <si>
    <t>5.5.07.01</t>
  </si>
  <si>
    <t>5.5.07.03</t>
  </si>
  <si>
    <t>5.5.07.05</t>
  </si>
  <si>
    <t>5.5.07.06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</si>
  <si>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</si>
  <si>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</si>
  <si>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</si>
  <si>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</si>
  <si>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</si>
  <si>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</si>
  <si>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5.5.08.05</t>
  </si>
  <si>
    <t>EDUCACIÓN, CAPACITACIÓN Y DIVULGACIÓN AMBIENTAL</t>
  </si>
  <si>
    <t>5.5.08.06</t>
  </si>
  <si>
    <t>5.5.08.07</t>
  </si>
  <si>
    <t>5.5.08.08</t>
  </si>
  <si>
    <t>TRANSFERENCIA DE TECNOLOGÍA</t>
  </si>
  <si>
    <t>5.5.08.09</t>
  </si>
  <si>
    <t>MANEJO Y ADMINISTRACIÓN DE INFORMACIÓN</t>
  </si>
  <si>
    <t>5.5.08.90</t>
  </si>
  <si>
    <t>OTROS GASTOS EN MEDIO AMBIENTE</t>
  </si>
  <si>
    <t>5.5.50</t>
  </si>
  <si>
    <t>SUBSDIDIOS ASIGNADOS</t>
  </si>
  <si>
    <t>5.5.50.01</t>
  </si>
  <si>
    <t>PARA VIVIENDA</t>
  </si>
  <si>
    <t>5.5.50.02</t>
  </si>
  <si>
    <t>PARA EDUCACIÓN</t>
  </si>
  <si>
    <t>5.5.50.03</t>
  </si>
  <si>
    <t>PARA ASISTENCIA SOCIAL</t>
  </si>
  <si>
    <t>5.5.50.04</t>
  </si>
  <si>
    <t>PARA ATENCIÓN EN SALUD</t>
  </si>
  <si>
    <t>5.5.50.08</t>
  </si>
  <si>
    <t>5.5.50.12</t>
  </si>
  <si>
    <t>5.5.50.15</t>
  </si>
  <si>
    <t>5.5.50.90</t>
  </si>
  <si>
    <t>OTROS SUBSIDIOS</t>
  </si>
  <si>
    <t>5.50</t>
  </si>
  <si>
    <t>SALDOS DE OPERACIONES RECIPROCAS EN LOS GASTOS (CR)</t>
  </si>
  <si>
    <t>5.50.02</t>
  </si>
  <si>
    <t>GASTOS ORIGINADOS POR INGRESOS NO TRIBUTARIOS, APORTES Y COTIZACIONES Y RENTAS PARAFISCALES</t>
  </si>
  <si>
    <t>5.50.02.02</t>
  </si>
  <si>
    <t>5.50.02.04</t>
  </si>
  <si>
    <t>5.50.02.06</t>
  </si>
  <si>
    <t>5.50.02.07</t>
  </si>
  <si>
    <t>FONDOS DE PRESTACIONES SOCIALES DEL MAGISTERIO</t>
  </si>
  <si>
    <t>5.50.12</t>
  </si>
  <si>
    <t>GASTOS GENERALES Y POR OTROS SERVICIOS</t>
  </si>
  <si>
    <t>5.50.12.05</t>
  </si>
  <si>
    <t>5.50.12.07</t>
  </si>
  <si>
    <t>5.50.36</t>
  </si>
  <si>
    <t>5.50.36.05</t>
  </si>
  <si>
    <t>5.50.36.06</t>
  </si>
  <si>
    <t>OTRAS TRANSFERENCIAS PARA INVERSION</t>
  </si>
  <si>
    <t>5.50.42</t>
  </si>
  <si>
    <t>OTROS GASTOS</t>
  </si>
  <si>
    <t>5.50.42.01</t>
  </si>
  <si>
    <t>5.50.42.04</t>
  </si>
  <si>
    <t>5.50.42.05</t>
  </si>
  <si>
    <t>RENDIMIENTOS DEPÓSITOS EN ADMINISTRACIÓN</t>
  </si>
  <si>
    <t>5.50.42.06</t>
  </si>
  <si>
    <t>5.50.46</t>
  </si>
  <si>
    <t>5.50.46.01</t>
  </si>
  <si>
    <t>FONDOS ENTREGADOS PARA FUNCIONAMIENTO</t>
  </si>
  <si>
    <t>5.50.46.02</t>
  </si>
  <si>
    <t>FONDOS ENTREGADOS PARA INVERSIÓN</t>
  </si>
  <si>
    <t>5.50.46.03</t>
  </si>
  <si>
    <t>5.50.46.04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</si>
  <si>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</si>
  <si>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</si>
  <si>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</si>
  <si>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</si>
  <si>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</si>
  <si>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</si>
  <si>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</si>
  <si>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5.7.20.81</t>
  </si>
  <si>
    <t>5.7.22</t>
  </si>
  <si>
    <t>5.7.22.03</t>
  </si>
  <si>
    <t>5.7.22.07</t>
  </si>
  <si>
    <t>5.7.22.09</t>
  </si>
  <si>
    <t>5.8</t>
  </si>
  <si>
    <t>5.8.01</t>
  </si>
  <si>
    <t>5.8.01.09</t>
  </si>
  <si>
    <t>5.8.01.10</t>
  </si>
  <si>
    <t>ADQUISICIÓN DE BIENES Y SERVICIOS</t>
  </si>
  <si>
    <t>5.8.01.37</t>
  </si>
  <si>
    <t>5.8.01.39</t>
  </si>
  <si>
    <t>5.8.01.45</t>
  </si>
  <si>
    <t>INTERESES SOBRE DEPÓSITOS EN ADMINISTRACIÓN</t>
  </si>
  <si>
    <t>5.8.01.90</t>
  </si>
  <si>
    <t>5.8.02</t>
  </si>
  <si>
    <t>5.8.02.30</t>
  </si>
  <si>
    <t>5.8.02.37</t>
  </si>
  <si>
    <t>COMISIONES SOBRE RECURSOS ENTREGADOS EN ADMINISTRACIÓN</t>
  </si>
  <si>
    <t>5.8.02.38</t>
  </si>
  <si>
    <t>COMISIONES Y OTROS GASTOS BANCARIOS</t>
  </si>
  <si>
    <t>5.8.02.39</t>
  </si>
  <si>
    <t>5.8.03</t>
  </si>
  <si>
    <t>5.8.03.01</t>
  </si>
  <si>
    <t>5.8.03.02</t>
  </si>
  <si>
    <t>5.8.03.12</t>
  </si>
  <si>
    <t>5.8.03.13</t>
  </si>
  <si>
    <t>5.8.03.38</t>
  </si>
  <si>
    <t>5.8.03.40</t>
  </si>
  <si>
    <t>5.8.03.90</t>
  </si>
  <si>
    <t>5.8.05</t>
  </si>
  <si>
    <t>5.8.05.12</t>
  </si>
  <si>
    <t>GASTOS FINANCIEROS POR REAJUSTE MONETARIO</t>
  </si>
  <si>
    <t>5.8.05.26</t>
  </si>
  <si>
    <t>ADMINISTRACIÓN DE FIDUCIA</t>
  </si>
  <si>
    <t>5.8.05.27</t>
  </si>
  <si>
    <t>ADMINISTRACIÓN Y EMISIÓN DE TÍTULOS VALORES</t>
  </si>
  <si>
    <t>5.8.05.30</t>
  </si>
  <si>
    <t>DESCUENTO AMORTIZADO DE BONOS Y TÍTULOS DE DEUDA PÚBLICA INTERNA DE LARGO PLAZO</t>
  </si>
  <si>
    <t>5.8.05.31</t>
  </si>
  <si>
    <t>DESCUENTO AMORTIZADO DE BONOS Y TÍTULOS DE DEUDA PÚBLICA EXTERNA DE LARGO PLAZO</t>
  </si>
  <si>
    <t>5.8.05.32</t>
  </si>
  <si>
    <t>DESCUENTO AMORTIZADO DE BONOS Y TÍTULOS DE DEUDA PÚBLICA INTERNA DE CORTO PLAZO</t>
  </si>
  <si>
    <t>5.8.05.59</t>
  </si>
  <si>
    <t>PÉRDIDA EN DERECHOS EN FIDEICOMISO</t>
  </si>
  <si>
    <t>1.6.25.04</t>
  </si>
  <si>
    <t>5.8.05.68</t>
  </si>
  <si>
    <t>PÉRDIDA POR VALORACIÓN DE LAS INVERSIONES DE ADMINISTRACIÓN DE LIQUIDEZ EN TÍTULOS DE DEUDA</t>
  </si>
  <si>
    <t>5.8.05.69</t>
  </si>
  <si>
    <t>PÉRDIDA POR VALORACIÓN DE LAS INVERSIONES DE ADMINISTRACIÓN DE LIQUIDEZ EN TÍTULOS PARTICIPATIVOS</t>
  </si>
  <si>
    <t>5.8.05.70</t>
  </si>
  <si>
    <t>PÉRDIDA POR VALORACIÓN DE LAS INVERSIONES CON FINES DE POLÍTICA EN TÍTULOS DE DEUDA</t>
  </si>
  <si>
    <t>5.8.05.71</t>
  </si>
  <si>
    <t>PÉRDIDA EN NEGOCIACIÓN Y VENTA DE INVERSIONES EN TÍTULOS DE DEUDA</t>
  </si>
  <si>
    <t>5.8.05.72</t>
  </si>
  <si>
    <t>PÉRDIDA EN NEGOCIACIÓN Y VENTA DE INVERSIONES EN TÍTULOS PARTICIPATIVOS</t>
  </si>
  <si>
    <t>5.8.05.90</t>
  </si>
  <si>
    <t>OTROS GASTOS FINANCIEROS</t>
  </si>
  <si>
    <t>5.8.06</t>
  </si>
  <si>
    <t>PÉRDIDA POR EL MÉTODO DE PARTICIPACIÓN PATRIMONIAL</t>
  </si>
  <si>
    <t>5.8.06.31</t>
  </si>
  <si>
    <t>5.8.06.32</t>
  </si>
  <si>
    <t>5.8.06.34</t>
  </si>
  <si>
    <t>5.8.08</t>
  </si>
  <si>
    <t>OTROS GASTOS ORDINARIOS</t>
  </si>
  <si>
    <t>5.8.08.01</t>
  </si>
  <si>
    <t>PÉRDIDA EN VENTA DE ACTIVOS</t>
  </si>
  <si>
    <t>5.8.08.02</t>
  </si>
  <si>
    <t>PÉRDIDA EN RETIRO DE ACTIVOS</t>
  </si>
  <si>
    <t>5.8.08.03</t>
  </si>
  <si>
    <t>IMPUESTOS ASUMIDOS</t>
  </si>
  <si>
    <t>5.8.08.05</t>
  </si>
  <si>
    <t>INCENTIVOS A SECTORES PRODUCTIVOS</t>
  </si>
  <si>
    <t>5.8.08.06</t>
  </si>
  <si>
    <t>BIENES APREHENDIDOS O INCAUTADOS</t>
  </si>
  <si>
    <t>5.8.08.09</t>
  </si>
  <si>
    <t>APORTES EN ENTIDADES NO SOCIETARIAS</t>
  </si>
  <si>
    <t>5.8.08.10</t>
  </si>
  <si>
    <t>COFINANCIACIÓN DEL SISTEMA DE TRANSPORTE MASIVO DE PASAJEROS</t>
  </si>
  <si>
    <t>5.8.08.11</t>
  </si>
  <si>
    <t>5.8.08.12</t>
  </si>
  <si>
    <t>5.8.08.13</t>
  </si>
  <si>
    <t>5.8.08.90</t>
  </si>
  <si>
    <t>5.8.10</t>
  </si>
  <si>
    <t>5.8.10.03</t>
  </si>
  <si>
    <t>AJUSTES O MERMAS SIN RESPONSABILIDAD</t>
  </si>
  <si>
    <t>5.8.10.06</t>
  </si>
  <si>
    <t>PÉRDIDAS EN SINIESTROS</t>
  </si>
  <si>
    <t>5.8.15</t>
  </si>
  <si>
    <t>5.8.15.88</t>
  </si>
  <si>
    <t>GASTOS DE ADMINISTRACIÓN</t>
  </si>
  <si>
    <t>5.8.15.89</t>
  </si>
  <si>
    <t>GASTOS DE OPERACIÓN</t>
  </si>
  <si>
    <t>5.8.15.90</t>
  </si>
  <si>
    <t>5.8.15.91</t>
  </si>
  <si>
    <t>5.8.15.92</t>
  </si>
  <si>
    <t>5.8.15.93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</si>
  <si>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</si>
  <si>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</si>
  <si>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</si>
  <si>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</si>
  <si>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</si>
  <si>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</si>
  <si>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5.9.98.01</t>
  </si>
  <si>
    <t>CIERRE DEL ESTADO DE ACTIVIDAD CONSOLIDADO</t>
  </si>
  <si>
    <t>5.9.98.02</t>
  </si>
  <si>
    <t>CIERRE DE SALDOS POR CONCILIAR EN CUENTAS DE ACTIVIDAD</t>
  </si>
  <si>
    <t>6</t>
  </si>
  <si>
    <t>COSTOS DE VENTAS Y OPERACIÓN</t>
  </si>
  <si>
    <t>6.2</t>
  </si>
  <si>
    <t>COSTO DE VENTAS DE BIENES</t>
  </si>
  <si>
    <t>6.2.05</t>
  </si>
  <si>
    <t>6.2.05.07</t>
  </si>
  <si>
    <t>6.2.05.13</t>
  </si>
  <si>
    <t>6.2.10</t>
  </si>
  <si>
    <t>1.6.36.01</t>
  </si>
  <si>
    <t>6.2.10.23</t>
  </si>
  <si>
    <t>6.2.10.98</t>
  </si>
  <si>
    <t>6.3</t>
  </si>
  <si>
    <t>COSTO DE VENTAS DE SERVICIOS</t>
  </si>
  <si>
    <t>6.3.10</t>
  </si>
  <si>
    <t>6.3.10.01</t>
  </si>
  <si>
    <t>6.3.10.02</t>
  </si>
  <si>
    <t>URGENCIAS -OBSERVACIÓN</t>
  </si>
  <si>
    <t>6.3.10.15</t>
  </si>
  <si>
    <t>SERVICIOS AMBULATORIOS - CONSULTA EXTERNA Y PROCEDIMIENTOS</t>
  </si>
  <si>
    <t>6.3.10.16</t>
  </si>
  <si>
    <t>SERVICIOS AMBULATORIOS - CONSULTA ESPECIALIZADA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</si>
  <si>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</si>
  <si>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</si>
  <si>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</si>
  <si>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</si>
  <si>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</si>
  <si>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SERVICIOS AMBULATORIOS - OTRAS ACTIVIDADES EXTRAMURALES</t>
  </si>
  <si>
    <t>6.3.10.25</t>
  </si>
  <si>
    <t>HOSPITALIZACIÓN - ESTANCIA GENERAL</t>
  </si>
  <si>
    <t>6.3.10.26</t>
  </si>
  <si>
    <t>HOSPITALIZACIÓN - CUIDADOS INTENSIVOS</t>
  </si>
  <si>
    <t>6.3.10.27</t>
  </si>
  <si>
    <t>HOSPITALIZACIÓN - CUIDADOS INTERMEDIOS</t>
  </si>
  <si>
    <t>6.3.10.28</t>
  </si>
  <si>
    <t>HOSPITALIZACIÓN - RECIÉN NACIDOS</t>
  </si>
  <si>
    <t>6.3.10.29</t>
  </si>
  <si>
    <t>HOSPITALIZACIÓN - SALUD MENTAL</t>
  </si>
  <si>
    <t>6.3.10.30</t>
  </si>
  <si>
    <t>HOSPITALIZACIÓN - QUEMADOS</t>
  </si>
  <si>
    <t>6.3.10.31</t>
  </si>
  <si>
    <t>HOSPITALIZACIÓN - OTROS CUIDADOS ESPECIALES</t>
  </si>
  <si>
    <t>6.3.10.35</t>
  </si>
  <si>
    <t>QUIRÓFANOS Y SALAS DE PARTO - QUIRÓFANOS</t>
  </si>
  <si>
    <t>6.3.10.36</t>
  </si>
  <si>
    <t>QUIRÓFANOS Y SALAS DE PARTO - SALAS DE PARTO</t>
  </si>
  <si>
    <t>6.3.10.40</t>
  </si>
  <si>
    <t>APOYO DIAGNÓSTICO - LABORATORIO CLÍNICO</t>
  </si>
  <si>
    <t>6.3.10.41</t>
  </si>
  <si>
    <t>APOYO DIAGNÓSTICO - IMAGENOLOGÍA</t>
  </si>
  <si>
    <t>6.3.10.42</t>
  </si>
  <si>
    <t>APOYO DIAGNÓSTICO - ANATOMÍA PATOLÓGICA</t>
  </si>
  <si>
    <t>6.3.10.43</t>
  </si>
  <si>
    <t>APOYO DIAGNÓSTICO - OTRAS UNIDADES DE APOYO DIAGNÓSTICO</t>
  </si>
  <si>
    <t>6.3.10.50</t>
  </si>
  <si>
    <t>APOYO TERAPÉUTICO - REHABILITACIÓN Y TERAPIAS</t>
  </si>
  <si>
    <t>6.3.10.51</t>
  </si>
  <si>
    <t>APOYO TERAPÉUTICO - BANCO DE COMPONENTES ANATÓMICOS</t>
  </si>
  <si>
    <t>6.3.10.52</t>
  </si>
  <si>
    <t>APOYO TERAPÉUTICO - BANCO DE SANGRE</t>
  </si>
  <si>
    <t>6.3.10.53</t>
  </si>
  <si>
    <t>APOYO TERAPÉUTICO - UNIDAD RENAL</t>
  </si>
  <si>
    <t>6.3.10.54</t>
  </si>
  <si>
    <t>APOYO TERAPÉUTICO - UNIDAD HEMODINAMIA</t>
  </si>
  <si>
    <t>6.3.10.55</t>
  </si>
  <si>
    <t>APOYO TERAPÉUTICO - TERAPIAS ONCOLÓGICAS</t>
  </si>
  <si>
    <t>6.3.10.56</t>
  </si>
  <si>
    <t>APOYO TERAPÉUTICO - FARMACIA E INSUMOS HOSPITALARIOS</t>
  </si>
  <si>
    <t>6.3.10.57</t>
  </si>
  <si>
    <t>APOYO TERAPÉUTICO - OTRAS UNIDADES DE APOYO TERAPÉUTICO</t>
  </si>
  <si>
    <t>6.3.10.60</t>
  </si>
  <si>
    <t>SERVICIOS CONEXOS A LA SALUD - MEDIO AMBIENTE</t>
  </si>
  <si>
    <t>6.3.10.66</t>
  </si>
  <si>
    <t>SERVICIOS CONEXOS A LA SALUD - SERVICIOS DE AMBULANCIAS</t>
  </si>
  <si>
    <t>6.3.10.67</t>
  </si>
  <si>
    <t>SERVICIOS CONEXOS A LA SALUD  OTROS SERVICIOS</t>
  </si>
  <si>
    <t>6.4</t>
  </si>
  <si>
    <t>COSTO DE OPERACIÓN DE SERVICIOS</t>
  </si>
  <si>
    <t>6.4.02</t>
  </si>
  <si>
    <t>ADMINISTRACIÓN DE LA SEGURIDAD SOCIAL EN SALUD</t>
  </si>
  <si>
    <t>6.4.02.02</t>
  </si>
  <si>
    <t>CONTRATOS POR EVENTO- CONTRIBUTIVO</t>
  </si>
  <si>
    <t>1.6.37.02</t>
  </si>
  <si>
    <t>7</t>
  </si>
  <si>
    <t>COSTOS DE PRODUCCIÓN</t>
  </si>
  <si>
    <t>7.3</t>
  </si>
  <si>
    <t>7.3.01</t>
  </si>
  <si>
    <t>7.3.01.01</t>
  </si>
  <si>
    <t>7.3.01.02</t>
  </si>
  <si>
    <t>7.3.01.03</t>
  </si>
  <si>
    <t>7.3.01.07</t>
  </si>
  <si>
    <t>DEPRECIACIÓN Y AMORTIZACIÓN</t>
  </si>
  <si>
    <t>7.3.01.95</t>
  </si>
  <si>
    <t>TRASLADO DE COSTOS (CR)</t>
  </si>
  <si>
    <t>7.3.02</t>
  </si>
  <si>
    <t>7.3.02.01</t>
  </si>
  <si>
    <t>7.3.02.02</t>
  </si>
  <si>
    <t>7.3.02.07</t>
  </si>
  <si>
    <t>7.3.02.95</t>
  </si>
  <si>
    <t>7.3.10</t>
  </si>
  <si>
    <t>7.3.10.01</t>
  </si>
  <si>
    <t>7.3.10.02</t>
  </si>
  <si>
    <t>7.3.10.03</t>
  </si>
  <si>
    <t>7.3.10.07</t>
  </si>
  <si>
    <t>7.3.10.95</t>
  </si>
  <si>
    <t>7.3.11</t>
  </si>
  <si>
    <t>7.3.11.01</t>
  </si>
  <si>
    <t>7.3.11.02</t>
  </si>
  <si>
    <t>7.3.11.03</t>
  </si>
  <si>
    <t>7.3.11.07</t>
  </si>
  <si>
    <t>7.3.11.95</t>
  </si>
  <si>
    <t>7.3.12</t>
  </si>
  <si>
    <t>SERVICIOS AMBULATORIOS - SALUD ORAL</t>
  </si>
  <si>
    <t>7.3.12.01</t>
  </si>
  <si>
    <t>7.3.12.02</t>
  </si>
  <si>
    <t>7.3.12.03</t>
  </si>
  <si>
    <t>7.3.12.07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</si>
  <si>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</si>
  <si>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</si>
  <si>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</si>
  <si>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</si>
  <si>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</si>
  <si>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</si>
  <si>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7.3.13.07</t>
  </si>
  <si>
    <t>7.3.13.95</t>
  </si>
  <si>
    <t>7.3.14</t>
  </si>
  <si>
    <t>7.3.14.01</t>
  </si>
  <si>
    <t>7.3.14.02</t>
  </si>
  <si>
    <t>7.3.14.07</t>
  </si>
  <si>
    <t>7.3.14.95</t>
  </si>
  <si>
    <t>7.3.20</t>
  </si>
  <si>
    <t>7.3.20.01</t>
  </si>
  <si>
    <t>7.3.20.02</t>
  </si>
  <si>
    <t>7.3.20.03</t>
  </si>
  <si>
    <t>7.3.20.07</t>
  </si>
  <si>
    <t>7.3.20.95</t>
  </si>
  <si>
    <t>7.3.21</t>
  </si>
  <si>
    <t>7.3.21.01</t>
  </si>
  <si>
    <t>7.3.21.02</t>
  </si>
  <si>
    <t>7.3.21.07</t>
  </si>
  <si>
    <t>7.3.21.95</t>
  </si>
  <si>
    <t>7.3.22</t>
  </si>
  <si>
    <t>7.3.22.01</t>
  </si>
  <si>
    <t>7.3.22.02</t>
  </si>
  <si>
    <t>7.3.22.03</t>
  </si>
  <si>
    <t>7.3.22.07</t>
  </si>
  <si>
    <t>7.3.22.95</t>
  </si>
  <si>
    <t>7.3.23</t>
  </si>
  <si>
    <t>7.3.23.01</t>
  </si>
  <si>
    <t>7.3.23.02</t>
  </si>
  <si>
    <t>7.3.23.07</t>
  </si>
  <si>
    <t>7.3.23.95</t>
  </si>
  <si>
    <t>7.3.24</t>
  </si>
  <si>
    <t>7.3.24.01</t>
  </si>
  <si>
    <t>7.3.24.02</t>
  </si>
  <si>
    <t>7.3.24.03</t>
  </si>
  <si>
    <t>7.3.24.07</t>
  </si>
  <si>
    <t>7.3.24.95</t>
  </si>
  <si>
    <t>7.3.25</t>
  </si>
  <si>
    <t>7.3.25.01</t>
  </si>
  <si>
    <t>7.3.25.02</t>
  </si>
  <si>
    <t>7.3.25.07</t>
  </si>
  <si>
    <t>7.3.25.95</t>
  </si>
  <si>
    <t>7.3.26</t>
  </si>
  <si>
    <t>7.3.26.01</t>
  </si>
  <si>
    <t>7.3.26.02</t>
  </si>
  <si>
    <t>7.3.26.07</t>
  </si>
  <si>
    <t>7.3.26.95</t>
  </si>
  <si>
    <t>7.3.30</t>
  </si>
  <si>
    <t>7.3.30.01</t>
  </si>
  <si>
    <t>7.3.30.02</t>
  </si>
  <si>
    <t>7.3.30.03</t>
  </si>
  <si>
    <t>7.3.30.07</t>
  </si>
  <si>
    <t>7.3.30.95</t>
  </si>
  <si>
    <t>7.3.31</t>
  </si>
  <si>
    <t>7.3.31.01</t>
  </si>
  <si>
    <t>7.3.31.02</t>
  </si>
  <si>
    <t>7.3.31.07</t>
  </si>
  <si>
    <t>7.3.31.95</t>
  </si>
  <si>
    <t>7.3.40</t>
  </si>
  <si>
    <t>7.3.40.01</t>
  </si>
  <si>
    <t>7.3.40.02</t>
  </si>
  <si>
    <t>7.3.40.03</t>
  </si>
  <si>
    <t>7.3.40.07</t>
  </si>
  <si>
    <t>7.3.40.95</t>
  </si>
  <si>
    <t>7.3.41</t>
  </si>
  <si>
    <t>7.3.41.01</t>
  </si>
  <si>
    <t>7.3.41.02</t>
  </si>
  <si>
    <t>7.3.41.03</t>
  </si>
  <si>
    <t>7.3.41.07</t>
  </si>
  <si>
    <t>7.3.41.95</t>
  </si>
  <si>
    <t>7.3.42</t>
  </si>
  <si>
    <t>7.3.42.01</t>
  </si>
  <si>
    <t>7.3.42.02</t>
  </si>
  <si>
    <t>7.3.42.07</t>
  </si>
  <si>
    <t>7.3.42.95</t>
  </si>
  <si>
    <t>7.3.43</t>
  </si>
  <si>
    <t>7.3.43.01</t>
  </si>
  <si>
    <t>7.3.43.02</t>
  </si>
  <si>
    <t>7.3.43.07</t>
  </si>
  <si>
    <t>7.3.43.95</t>
  </si>
  <si>
    <t>7.3.49</t>
  </si>
  <si>
    <t>7.3.49.01</t>
  </si>
  <si>
    <t>7.3.49.02</t>
  </si>
  <si>
    <t>7.3.49.03</t>
  </si>
  <si>
    <t>7.3.49.07</t>
  </si>
  <si>
    <t>7.3.49.95</t>
  </si>
  <si>
    <t>7.3.50</t>
  </si>
  <si>
    <t>7.3.50.02</t>
  </si>
  <si>
    <t>7.3.50.07</t>
  </si>
  <si>
    <t>7.3.50.95</t>
  </si>
  <si>
    <t>7.3.51</t>
  </si>
  <si>
    <t>7.3.51.01</t>
  </si>
  <si>
    <t>7.3.51.02</t>
  </si>
  <si>
    <t>7.3.51.07</t>
  </si>
  <si>
    <t>7.3.51.95</t>
  </si>
  <si>
    <t>7.3.52</t>
  </si>
  <si>
    <t>7.3.52.02</t>
  </si>
  <si>
    <t>7.3.52.07</t>
  </si>
  <si>
    <t>7.3.52.95</t>
  </si>
  <si>
    <t>7.3.53</t>
  </si>
  <si>
    <t>7.3.53.02</t>
  </si>
  <si>
    <t>7.3.53.07</t>
  </si>
  <si>
    <t>7.3.53.95</t>
  </si>
  <si>
    <t>7.3.54</t>
  </si>
  <si>
    <t>7.3.54.01</t>
  </si>
  <si>
    <t>7.3.54.02</t>
  </si>
  <si>
    <t>7.3.54.07</t>
  </si>
  <si>
    <t>7.3.54.95</t>
  </si>
  <si>
    <t>7.3.55</t>
  </si>
  <si>
    <t>7.3.55.01</t>
  </si>
  <si>
    <t>7.3.55.02</t>
  </si>
  <si>
    <t>7.3.55.03</t>
  </si>
  <si>
    <t>7.3.55.07</t>
  </si>
  <si>
    <t>7.3.55.95</t>
  </si>
  <si>
    <t>7.3.56</t>
  </si>
  <si>
    <t>7.3.56.01</t>
  </si>
  <si>
    <t>7.3.56.02</t>
  </si>
  <si>
    <t>7.3.56.03</t>
  </si>
  <si>
    <t>7.3.56.07</t>
  </si>
  <si>
    <t>7.3.56.95</t>
  </si>
  <si>
    <t>7.3.80</t>
  </si>
  <si>
    <t>7.3.80.01</t>
  </si>
  <si>
    <t>7.3.80.02</t>
  </si>
  <si>
    <t>7.3.80.03</t>
  </si>
  <si>
    <t>7.3.80.07</t>
  </si>
  <si>
    <t>7.3.80.95</t>
  </si>
  <si>
    <t>7.3.86</t>
  </si>
  <si>
    <t>SERVICIOS CONEXOS A LA SALUD - SERVICIO DE AMBULANCIAS</t>
  </si>
  <si>
    <t>7.3.86.01</t>
  </si>
  <si>
    <t>7.3.86.02</t>
  </si>
  <si>
    <t>7.3.86.07</t>
  </si>
  <si>
    <t>7.3.86.95</t>
  </si>
  <si>
    <t>7.3.87</t>
  </si>
  <si>
    <t>SERVICIOS CONEXOS A LA SALUD   OTROS SERVICIOS</t>
  </si>
  <si>
    <t>7.3.87.01</t>
  </si>
  <si>
    <t>7.3.87.02</t>
  </si>
  <si>
    <t>7.3.87.03</t>
  </si>
  <si>
    <t>7.3.87.07</t>
  </si>
  <si>
    <t>7.3.87.95</t>
  </si>
  <si>
    <t>8</t>
  </si>
  <si>
    <t>CUENTAS DE ORDEN DEUDORAS</t>
  </si>
  <si>
    <t>8.1</t>
  </si>
  <si>
    <t>DERECHOS CONTINGENTES</t>
  </si>
  <si>
    <t>8.1.20</t>
  </si>
  <si>
    <t>LITIGIOS Y MECANISMOS ALTERNATIVOS DE SOLUCIÓN DE CONFLICTOS</t>
  </si>
  <si>
    <t>8.1.20.01</t>
  </si>
  <si>
    <t>CIVILES</t>
  </si>
  <si>
    <t>8.1.20.02</t>
  </si>
  <si>
    <t>LABORALES</t>
  </si>
  <si>
    <t>8.1.20.03</t>
  </si>
  <si>
    <t>PENALES</t>
  </si>
  <si>
    <t>8.1.20.04</t>
  </si>
  <si>
    <t>ADMINISTRATIVAS</t>
  </si>
  <si>
    <t>8.1.20.05</t>
  </si>
  <si>
    <t>OBLIGACIONES FISCALES</t>
  </si>
  <si>
    <t>8.1.20.90</t>
  </si>
  <si>
    <t>OTROS LITIGIOS Y MECANISMOS ALTERNATIVOS DE SOLUCIÓN DE CONFLICTOS</t>
  </si>
  <si>
    <t>8.1.21</t>
  </si>
  <si>
    <t>RECURSOS Y DERECHOS POTENCIALES</t>
  </si>
  <si>
    <t>8.1.21.90</t>
  </si>
  <si>
    <t>OTROS RECURSOS Y DERECHOS POTENCIALES</t>
  </si>
  <si>
    <t>8.1.24</t>
  </si>
  <si>
    <t>CONTRAGARANTÍAS RECIBIDAS</t>
  </si>
  <si>
    <t>8.1.24.13</t>
  </si>
  <si>
    <t>GOBIERNO GENERAL</t>
  </si>
  <si>
    <t>8.1.24.14</t>
  </si>
  <si>
    <t>EMPRESAS</t>
  </si>
  <si>
    <t>8.1.26</t>
  </si>
  <si>
    <t>8.1.26.01</t>
  </si>
  <si>
    <t>8.1.28</t>
  </si>
  <si>
    <t>GARANTÍAS CONTRACTUALES</t>
  </si>
  <si>
    <t>8.1.28.02</t>
  </si>
  <si>
    <t>CONTRATOS DE ASOCIACIÓN</t>
  </si>
  <si>
    <t>8.1.30</t>
  </si>
  <si>
    <t>8.1.30.01</t>
  </si>
  <si>
    <t>8.1.30.03</t>
  </si>
  <si>
    <t>8.1.30.04</t>
  </si>
  <si>
    <t>8.1.30.06</t>
  </si>
  <si>
    <t>ORO, PIEDRAS PRECIOSAS Y JOYAS</t>
  </si>
  <si>
    <t>8.1.30.08</t>
  </si>
  <si>
    <t>ARMAS Y MUNICIONES</t>
  </si>
  <si>
    <t>8.1.30.09</t>
  </si>
  <si>
    <t>BIENES FUNGIBLES</t>
  </si>
  <si>
    <t>8.1.30.90</t>
  </si>
  <si>
    <t>OTROS BIENES APREHENDIDOS  O INCAUTADOS</t>
  </si>
  <si>
    <t>8.1.90</t>
  </si>
  <si>
    <t>OTROS DERECHOS CONTINGENTES</t>
  </si>
  <si>
    <t>8.1.90.02</t>
  </si>
  <si>
    <t>GARANTÍAS</t>
  </si>
  <si>
    <t>8.1.90.03</t>
  </si>
  <si>
    <t>8.1.90.90</t>
  </si>
  <si>
    <t>8.3</t>
  </si>
  <si>
    <t>DEUDORAS DE CONTROL</t>
  </si>
  <si>
    <t>8.3.01</t>
  </si>
  <si>
    <t>BIENES Y DERECHOS ENTREGADOS EN GARANTÍA</t>
  </si>
  <si>
    <t>8.3.01.02</t>
  </si>
  <si>
    <t>8.3.03</t>
  </si>
  <si>
    <t>CONTRATOS DE LEASING OPERATIVO</t>
  </si>
  <si>
    <t>8.3.03.90</t>
  </si>
  <si>
    <t>OTROS CONTRATOS DE LEASING OPERATIVO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</si>
  <si>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</si>
  <si>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</si>
  <si>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</si>
  <si>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</si>
  <si>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</si>
  <si>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</si>
  <si>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</si>
  <si>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</si>
  <si>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</si>
  <si>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</si>
  <si>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</si>
  <si>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</si>
  <si>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8.3.10.90</t>
  </si>
  <si>
    <t>OTROS BONOS, TÍTULOS Y ESPECIES NO COLOCADOS</t>
  </si>
  <si>
    <t>8.3.12</t>
  </si>
  <si>
    <t>DOCUMENTOS ENTREGADOS PARA SU COBRO</t>
  </si>
  <si>
    <t>8.3.12.90</t>
  </si>
  <si>
    <t>OTROS DOCUMENTOS ENTREGADOS PARA SU COBRO</t>
  </si>
  <si>
    <t>8.3.15</t>
  </si>
  <si>
    <t>ACTIVOS RETIRADOS</t>
  </si>
  <si>
    <t>8.3.15.10</t>
  </si>
  <si>
    <t>8.3.15.35</t>
  </si>
  <si>
    <t>8.3.15.36</t>
  </si>
  <si>
    <t>8.3.15.90</t>
  </si>
  <si>
    <t>OTROS ACTIVOS RETIRADOS</t>
  </si>
  <si>
    <t>8.3.17</t>
  </si>
  <si>
    <t>BIENES ENTREGADOS EN EXPLOTACIÓN</t>
  </si>
  <si>
    <t>8.3.17.02</t>
  </si>
  <si>
    <t>8.3.20</t>
  </si>
  <si>
    <t>TÍTULOS DE INVERSIÓN AMORTIZADOS</t>
  </si>
  <si>
    <t>8.3.20.01</t>
  </si>
  <si>
    <t>8.3.47</t>
  </si>
  <si>
    <t>8.3.47.04</t>
  </si>
  <si>
    <t>8.3.47.90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</si>
  <si>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</si>
  <si>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</si>
  <si>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</si>
  <si>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</si>
  <si>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</si>
  <si>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</si>
  <si>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</si>
  <si>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</si>
  <si>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</si>
  <si>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</si>
  <si>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8.3.90</t>
  </si>
  <si>
    <t>OTRAS CUENTAS DEUDORAS DE CONTROL</t>
  </si>
  <si>
    <t>8.3.90.01</t>
  </si>
  <si>
    <t>ACUERDOS DE PAGO POR RENTAS POR COBRAR</t>
  </si>
  <si>
    <t>8.3.90.04</t>
  </si>
  <si>
    <t>8.3.90.06</t>
  </si>
  <si>
    <t>RECURSOS EMBARGADOS</t>
  </si>
  <si>
    <t>8.3.90.07</t>
  </si>
  <si>
    <t>COMPONENTES DE LAS PROPIEDADES, PLANTA Y EQUIPO</t>
  </si>
  <si>
    <t>8.3.90.90</t>
  </si>
  <si>
    <t>8.9</t>
  </si>
  <si>
    <t>DEUDORAS POR CONTRA (CR)</t>
  </si>
  <si>
    <t>8.9.05</t>
  </si>
  <si>
    <t>DERECHOS CONTINGENTES POR CONTRA (CR)</t>
  </si>
  <si>
    <t>8.9.05.06</t>
  </si>
  <si>
    <t>8.9.05.07</t>
  </si>
  <si>
    <t>8.9.05.08</t>
  </si>
  <si>
    <t>8.9.05.09</t>
  </si>
  <si>
    <t>8.9.05.13</t>
  </si>
  <si>
    <t>8.9.05.14</t>
  </si>
  <si>
    <t>8.9.05.90</t>
  </si>
  <si>
    <t>8.9.15</t>
  </si>
  <si>
    <t>DEUDORAS DE CONTROL POR CONTRA (CR)</t>
  </si>
  <si>
    <t>8.9.15.01</t>
  </si>
  <si>
    <t>8.9.15.02</t>
  </si>
  <si>
    <t>8.9.15.03</t>
  </si>
  <si>
    <t>8.9.15.04</t>
  </si>
  <si>
    <t>8.9.15.06</t>
  </si>
  <si>
    <t>8.9.15.08</t>
  </si>
  <si>
    <t>8.9.15.09</t>
  </si>
  <si>
    <t>8.9.15.13</t>
  </si>
  <si>
    <t>BIENES Y DERECHOS TITULARIZADOS</t>
  </si>
  <si>
    <t>8.9.15.16</t>
  </si>
  <si>
    <t>8.9.15.18</t>
  </si>
  <si>
    <t>8.9.15.21</t>
  </si>
  <si>
    <t>8.9.15.90</t>
  </si>
  <si>
    <t>9</t>
  </si>
  <si>
    <t>CUENTAS DE ORDEN ACREEDORAS</t>
  </si>
  <si>
    <t>9.1</t>
  </si>
  <si>
    <t>RESPONSABILIDADES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</si>
  <si>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</si>
  <si>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</si>
  <si>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</si>
  <si>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</si>
  <si>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</si>
  <si>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</si>
  <si>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</si>
  <si>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9.1.21</t>
  </si>
  <si>
    <t>9.1.21.01</t>
  </si>
  <si>
    <t>PASIVOS PENSIONALES</t>
  </si>
  <si>
    <t>9.1.21.90</t>
  </si>
  <si>
    <t>OTRAS OBLIGACIONES POTENCIALES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</si>
  <si>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</si>
  <si>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</si>
  <si>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</si>
  <si>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</si>
  <si>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</si>
  <si>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</si>
  <si>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</si>
  <si>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GARANTÍA ESTATAL EN EL RÉGIMEN DE PRIMA MEDIA CON PRESTACIÓN DEFINIDA</t>
  </si>
  <si>
    <t>9.1.26.01</t>
  </si>
  <si>
    <t>INSTITUTO DE SEGUROS SOCIALES</t>
  </si>
  <si>
    <t>9.1.35</t>
  </si>
  <si>
    <t>RESERVAS PRESUPUESTALES</t>
  </si>
  <si>
    <t>9.1.35.03</t>
  </si>
  <si>
    <t>RESERVAS PRESUPUESTALES SIIF</t>
  </si>
  <si>
    <t>9.1.90</t>
  </si>
  <si>
    <t>OTRAS RESPONSABILIDADES CONTINGENTES</t>
  </si>
  <si>
    <t>9.1.90.02</t>
  </si>
  <si>
    <t>GARANTÍAS Y AVALES OTORGADOS</t>
  </si>
  <si>
    <t>9.1.90.90</t>
  </si>
  <si>
    <t>9.3</t>
  </si>
  <si>
    <t>ACREEDORAS DE CONTROL</t>
  </si>
  <si>
    <t>9.3.01</t>
  </si>
  <si>
    <t>BIENES Y DERECHOS RECIBIDOS EN GARANTÍA</t>
  </si>
  <si>
    <t>9.3.01.02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</si>
  <si>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</si>
  <si>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</si>
  <si>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</si>
  <si>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</si>
  <si>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</si>
  <si>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</si>
  <si>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</si>
  <si>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</si>
  <si>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</si>
  <si>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</si>
  <si>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</si>
  <si>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</si>
  <si>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</si>
  <si>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</si>
  <si>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</si>
  <si>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</si>
  <si>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</si>
  <si>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</si>
  <si>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</si>
  <si>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9.3.08.03</t>
  </si>
  <si>
    <t>RECURSOS ENTREGADOS EN ADMINISTRACIÓN-ENCARGOS FIDUCIARIOS</t>
  </si>
  <si>
    <t>9.3.25</t>
  </si>
  <si>
    <t>9.3.25.22</t>
  </si>
  <si>
    <t>9.3.25.25</t>
  </si>
  <si>
    <t>9.3.25.51</t>
  </si>
  <si>
    <t>ACTIVOS NETOS</t>
  </si>
  <si>
    <t>9.3.46</t>
  </si>
  <si>
    <t>BIENES RECIBIDOS DE TERCEROS</t>
  </si>
  <si>
    <t>9.3.46.02</t>
  </si>
  <si>
    <t>9.3.46.19</t>
  </si>
  <si>
    <t>9.3.46.20</t>
  </si>
  <si>
    <t>9.3.46.90</t>
  </si>
  <si>
    <t>OTROS BIENES RECIBIDOS DE TERCEROS</t>
  </si>
  <si>
    <t>9.3.50</t>
  </si>
  <si>
    <t>PRÉSTAMOS POR RECIBIR</t>
  </si>
  <si>
    <t>9.3.50.02</t>
  </si>
  <si>
    <t>BANCA MULTILATERAL</t>
  </si>
  <si>
    <t>9.3.50.03</t>
  </si>
  <si>
    <t>BANCA DE FOMENTO</t>
  </si>
  <si>
    <t>9.3.50.04</t>
  </si>
  <si>
    <t>GOBIERNOS</t>
  </si>
  <si>
    <t>9.3.50.90</t>
  </si>
  <si>
    <t>OTROS PRÉSTAMOS POR RECIBIR</t>
  </si>
  <si>
    <t>9.3.55</t>
  </si>
  <si>
    <t>9.3.55.01</t>
  </si>
  <si>
    <t>9.3.55.02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</si>
  <si>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</si>
  <si>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</si>
  <si>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</si>
  <si>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</si>
  <si>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</si>
  <si>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</si>
  <si>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9.3.90.11</t>
  </si>
  <si>
    <t>CONTRATOS PENDIENTES DE EJECUCIÓN</t>
  </si>
  <si>
    <t>9.3.90.12</t>
  </si>
  <si>
    <t>FACTURACIÓN GLOSADA EN LA ADQUISICIÓN DE SERVICIOS DE SALUD</t>
  </si>
  <si>
    <t>9.3.90.90</t>
  </si>
  <si>
    <t>9.9</t>
  </si>
  <si>
    <t>ACREEDORAS POR CONTRA (DB)</t>
  </si>
  <si>
    <t>9.9.05</t>
  </si>
  <si>
    <t>RESPONSABILIDADES CONTINGENTES POR CONTRA (DB)</t>
  </si>
  <si>
    <t>9.9.05.05</t>
  </si>
  <si>
    <t>9.9.05.06</t>
  </si>
  <si>
    <t>9.9.05.08</t>
  </si>
  <si>
    <t>9.9.05.09</t>
  </si>
  <si>
    <t>9.9.05.10</t>
  </si>
  <si>
    <t>9.9.05.90</t>
  </si>
  <si>
    <t>9.9.15</t>
  </si>
  <si>
    <t>ACREEDORAS DE CONTROL POR CONTRA (DB)</t>
  </si>
  <si>
    <t>9.9.15.02</t>
  </si>
  <si>
    <t>9.9.15.05</t>
  </si>
  <si>
    <t>9.9.15.06</t>
  </si>
  <si>
    <t>9.9.15.07</t>
  </si>
  <si>
    <t>9.9.15.08</t>
  </si>
  <si>
    <t>9.9.15.10</t>
  </si>
  <si>
    <t>9.9.15.22</t>
  </si>
  <si>
    <t>9.9.15.24</t>
  </si>
  <si>
    <t>9.9.15.90</t>
  </si>
  <si>
    <t>1.7.05.07</t>
  </si>
  <si>
    <t>1.9.01.06</t>
  </si>
  <si>
    <t>1.9.10.02</t>
  </si>
  <si>
    <t>1.9.15.90</t>
  </si>
  <si>
    <t>OTRAS OBRAS Y MEJORAS EN PROPIEDAD AJENA</t>
  </si>
  <si>
    <t>2.4.03.17</t>
  </si>
  <si>
    <t>SISTEMA GENERAL DE PARTICIPÁCIONES-PARTICIPACIÓN PARA SALUD</t>
  </si>
  <si>
    <t>2.4.08.02</t>
  </si>
  <si>
    <t>2.4.25.25</t>
  </si>
  <si>
    <t>2.4.36.15</t>
  </si>
  <si>
    <t>A EMPLEADOS ARTÍCULO 383 ET</t>
  </si>
  <si>
    <t>2.4.36.16</t>
  </si>
  <si>
    <t>A EMPLEADOS ARTÍCULO 384 ET</t>
  </si>
  <si>
    <t>2.4.36.17</t>
  </si>
  <si>
    <t>A TRABAJADORES POR CUENTA PROPIA</t>
  </si>
  <si>
    <t>2.4.36.18</t>
  </si>
  <si>
    <t>SOBRE SALARIOS DE CONTRIBUYENTES QUE NO PERTENECEN A LA CATEGORÍA DE EMPLEADOS</t>
  </si>
  <si>
    <t>2.4.50.01</t>
  </si>
  <si>
    <t>ANTICIPOS SOBRE VENTAS DE BIENES Y SERVICIOS</t>
  </si>
  <si>
    <t>2.4.50.90</t>
  </si>
  <si>
    <t>OTROS AVANCES Y ANTICIPOS</t>
  </si>
  <si>
    <t>2.4.55.01</t>
  </si>
  <si>
    <t>2.5.10.04</t>
  </si>
  <si>
    <t>AUXILIO FUNERARIO</t>
  </si>
  <si>
    <t>2.50.01</t>
  </si>
  <si>
    <t>DEUDA PUBLICA Y OTROS TITULOS EMITIDOS</t>
  </si>
  <si>
    <t>2.50.01.01</t>
  </si>
  <si>
    <t>CERTIFICADOS</t>
  </si>
  <si>
    <t>2.50.11.03</t>
  </si>
  <si>
    <t>OTRAS RENTAS POR COBRAR POR  IMPUESTOS</t>
  </si>
  <si>
    <t>2.50.13</t>
  </si>
  <si>
    <t>CUENTAS POR PAGAR POR VENTA DE BIENES Y PRESTACIÓN DE SERVICIOS</t>
  </si>
  <si>
    <t>2.50.13.01</t>
  </si>
  <si>
    <t>2.50.34</t>
  </si>
  <si>
    <t>2.50.34.01</t>
  </si>
  <si>
    <t>2.50.34.03</t>
  </si>
  <si>
    <t>2.7.05</t>
  </si>
  <si>
    <t>PROVISIÓN PARA OBLIGACIONES FISCALES</t>
  </si>
  <si>
    <t>2.7.05.90</t>
  </si>
  <si>
    <t>OTRAS PROVISIONES PARA OBLIGACIONES FISCALES</t>
  </si>
  <si>
    <t>2.7.10.90</t>
  </si>
  <si>
    <t>OTRAS PROVISIONES PARA CONTINGENCIAS</t>
  </si>
  <si>
    <t>2.9.15.11</t>
  </si>
  <si>
    <t>CONCESIONES</t>
  </si>
  <si>
    <t>3.1.28.06</t>
  </si>
  <si>
    <t>AMORTIZACIÓN DE BIENES DE USO PÚBLICO</t>
  </si>
  <si>
    <t>3.2</t>
  </si>
  <si>
    <t>PATRIMONIO INSTITUCIONAL</t>
  </si>
  <si>
    <t>3.2.08</t>
  </si>
  <si>
    <t>3.2.08.01</t>
  </si>
  <si>
    <t>3.2.55</t>
  </si>
  <si>
    <t>PATRIMONIO INSTITUCIONAL INCORPORADO</t>
  </si>
  <si>
    <t>3.2.55.25</t>
  </si>
  <si>
    <t>4.1.05.63</t>
  </si>
  <si>
    <t>4.1.95.42</t>
  </si>
  <si>
    <t>4.50.36.03</t>
  </si>
  <si>
    <t>SISTEMA GENERAL DE PARTICIPACIONES PARA FUNCIONAMIENTO</t>
  </si>
  <si>
    <t>4.50.42.05</t>
  </si>
  <si>
    <t>4.8.05.07</t>
  </si>
  <si>
    <t>RENDIMIENTO POR REAJUSTE MONETARIO</t>
  </si>
  <si>
    <t>4.8.05.37</t>
  </si>
  <si>
    <t>control monetario</t>
  </si>
  <si>
    <t>CDP</t>
  </si>
  <si>
    <t>certificar</t>
  </si>
  <si>
    <t>sin SGR</t>
  </si>
  <si>
    <t>con SGR</t>
  </si>
  <si>
    <t>5.1.01.55</t>
  </si>
  <si>
    <t>REMUNERACIÓN ELECTORAL</t>
  </si>
  <si>
    <t>5.2.04.90</t>
  </si>
  <si>
    <t>5.2.11.22</t>
  </si>
  <si>
    <t>GASTOS DE VENTAS</t>
  </si>
  <si>
    <t>5.2.11.59</t>
  </si>
  <si>
    <t>GASTOS DE COMERCIALIZACIÓN</t>
  </si>
  <si>
    <t>5.2.11.61</t>
  </si>
  <si>
    <t>EQUIPO DE SEGURIDAD INDUSTRIAL</t>
  </si>
  <si>
    <t>5.2.20.09</t>
  </si>
  <si>
    <t>5.3.06.03</t>
  </si>
  <si>
    <t>5.3.14.02</t>
  </si>
  <si>
    <t>5.3.14.90</t>
  </si>
  <si>
    <t>5.3.30.01</t>
  </si>
  <si>
    <t>5.3.30.02</t>
  </si>
  <si>
    <t>5.5.01.01</t>
  </si>
  <si>
    <t>5.5.01.02</t>
  </si>
  <si>
    <t>5.5.05.01</t>
  </si>
  <si>
    <t>5.50.12.03</t>
  </si>
  <si>
    <t>5.50.46.05</t>
  </si>
  <si>
    <t>5.7.22.01</t>
  </si>
  <si>
    <t>5.7.22.11</t>
  </si>
  <si>
    <t>SOBRANTES DE TÍTULOS JUDICIALES</t>
  </si>
  <si>
    <t>5.8.02.06</t>
  </si>
  <si>
    <t>ADQUISICIÓN  DE BIENES Y SERVICIOS</t>
  </si>
  <si>
    <t>5.8.03.36</t>
  </si>
  <si>
    <t>5.8.05.60</t>
  </si>
  <si>
    <t>PÉRDIDA EN NEGOCIACIÓN DE DIVISAS</t>
  </si>
  <si>
    <t>5.8.05.65</t>
  </si>
  <si>
    <t>PÉRDIDA EN LA VALORACIÓN DE DERIVADOS</t>
  </si>
  <si>
    <t>6.3.90</t>
  </si>
  <si>
    <t>6.3.90.01</t>
  </si>
  <si>
    <t>8.3.90.05</t>
  </si>
  <si>
    <t>OTROS TÍTULOS DE OPERACIONES DE MERCADO ABIERTO</t>
  </si>
  <si>
    <t>9.1.26.02</t>
  </si>
  <si>
    <t>CAJANAL</t>
  </si>
  <si>
    <t>9.3.90.04</t>
  </si>
  <si>
    <t>PASIVOS CANCELADOS POR PRESCRIPCIÓN</t>
  </si>
  <si>
    <t>06/04/2015 11:47:17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</si>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</sst>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0"/>
    <numFmt numFmtId="165" formatCode="d/mm/yyyy"/>
    <numFmt numFmtId="166" formatCode="_ * #,##0_ ;_ * \-#,##0_ ;_ * &quot;-&quot;??_ ;_ @_ "/>
    <numFmt numFmtId="167" formatCode="#,##0.0;&quot;-&quot;#,##0.0"/>
    <numFmt numFmtId="168" formatCode="#,##0.0"/>
    <numFmt numFmtId="169" formatCode="_(* #,##0_);_(* \(#,##0\);_(* &quot;-&quot;??_);_(@_)"/>
    <numFmt numFmtId="170" formatCode="_-* #,##0.00_-;\-* #,##0.00_-;_-* &quot;-&quot;??_-;_-@"/>
  </numFmts>
  <fonts count="41">
    <font>
      <sz val="10"/>
      <color rgb="FF000000"/>
      <name val="Arial"/>
    </font>
    <font>
      <sz val="10"/>
      <name val="Arial"/>
    </font>
    <font>
      <b/>
      <sz val="10"/>
      <color rgb="FF000000"/>
      <name val="Verdana"/>
    </font>
    <font>
      <sz val="6"/>
      <color rgb="FF000000"/>
      <name val="Andale wt"/>
    </font>
    <font>
      <b/>
      <sz val="9"/>
      <color rgb="FF000000"/>
      <name val="Verdana"/>
    </font>
    <font>
      <b/>
      <sz val="8"/>
      <color rgb="FF000000"/>
      <name val="Andale wt"/>
    </font>
    <font>
      <sz val="10"/>
      <name val="Arial"/>
    </font>
    <font>
      <sz val="8"/>
      <color rgb="FF000000"/>
      <name val="Andale wt"/>
    </font>
    <font>
      <sz val="7"/>
      <color rgb="FF000000"/>
      <name val="Tahoma"/>
    </font>
    <font>
      <sz val="10"/>
      <color rgb="FF000000"/>
      <name val="Andale wt"/>
    </font>
    <font>
      <b/>
      <sz val="10"/>
      <color rgb="FF000000"/>
      <name val="Andale wt"/>
    </font>
    <font>
      <b/>
      <sz val="12"/>
      <name val="Arial"/>
    </font>
    <font>
      <b/>
      <sz val="10"/>
      <name val="Arial"/>
    </font>
    <font>
      <b/>
      <sz val="11"/>
      <name val="Arial"/>
    </font>
    <font>
      <sz val="8"/>
      <name val="Arial"/>
    </font>
    <font>
      <b/>
      <sz val="9"/>
      <name val="Arial"/>
    </font>
    <font>
      <sz val="11"/>
      <name val="Arial"/>
    </font>
    <font>
      <sz val="10"/>
      <color rgb="FF000000"/>
      <name val="Ms sans serif"/>
    </font>
    <font>
      <b/>
      <sz val="12"/>
      <color rgb="FF000000"/>
      <name val="Ms sans serif"/>
    </font>
    <font>
      <sz val="8"/>
      <color rgb="FF000000"/>
      <name val="Ms sans serif"/>
    </font>
    <font>
      <b/>
      <sz val="8"/>
      <color rgb="FF000000"/>
      <name val="Ms sans serif"/>
    </font>
    <font>
      <b/>
      <sz val="10"/>
      <name val="Arial unicode ms"/>
    </font>
    <font>
      <sz val="10"/>
      <name val="Arial unicode ms"/>
    </font>
    <font>
      <b/>
      <sz val="8"/>
      <name val="Arial"/>
    </font>
    <font>
      <b/>
      <sz val="10"/>
      <color rgb="FF000000"/>
      <name val="Ms sans serif"/>
    </font>
    <font>
      <sz val="8"/>
      <color rgb="FF000000"/>
      <name val="Arial"/>
    </font>
    <font>
      <sz val="11"/>
      <color rgb="FF00000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1"/>
      <color rgb="FFFF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sz val="8"/>
      <color rgb="FFFFFFFF"/>
      <name val="Arial"/>
    </font>
    <font>
      <b/>
      <sz val="11"/>
      <color rgb="FFFF0000"/>
      <name val="Arial"/>
    </font>
    <font>
      <sz val="10"/>
      <color rgb="FFFFFFFF"/>
      <name val="Arial"/>
    </font>
    <font>
      <b/>
      <sz val="8"/>
      <color rgb="FF000080"/>
      <name val="Arial"/>
    </font>
    <font>
      <i/>
      <sz val="9"/>
      <name val="Arial"/>
    </font>
    <font>
      <b/>
      <sz val="8"/>
      <color rgb="FFFF0000"/>
      <name val="Arial"/>
    </font>
    <font>
      <sz val="10"/>
      <color rgb="FF000000"/>
      <name val="Arial unicode ms"/>
    </font>
    <font>
      <sz val="8"/>
      <color rgb="FFFF0000"/>
      <name val="Arial"/>
    </font>
  </fonts>
  <fills count="26">
    <fill>
      <patternFill patternType="none"/>
    </fill>
    <fill>
      <patternFill patternType="gray125"/>
    </fill>
    <fill>
      <patternFill patternType="solid">
        <fgColor rgb="FFC0C0FF"/>
        <bgColor rgb="FFC0C0FF"/>
      </patternFill>
    </fill>
    <fill>
      <patternFill patternType="solid">
        <fgColor rgb="FFE3E3E3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E3E3FC"/>
        <bgColor rgb="FFE3E3FC"/>
      </patternFill>
    </fill>
    <fill>
      <patternFill patternType="solid">
        <fgColor rgb="FFFF0000"/>
        <bgColor rgb="FFFF0000"/>
      </patternFill>
    </fill>
    <fill>
      <patternFill patternType="solid">
        <fgColor rgb="FFA0E0E0"/>
        <bgColor rgb="FFA0E0E0"/>
      </patternFill>
    </fill>
    <fill>
      <patternFill patternType="solid">
        <fgColor rgb="FF000080"/>
        <bgColor rgb="FF000080"/>
      </patternFill>
    </fill>
    <fill>
      <patternFill patternType="solid">
        <fgColor rgb="FFFFFFFF"/>
        <bgColor rgb="FFFFFFFF"/>
      </patternFill>
    </fill>
    <fill>
      <patternFill patternType="solid">
        <fgColor rgb="FF800000"/>
        <bgColor rgb="FF800000"/>
      </patternFill>
    </fill>
    <fill>
      <patternFill patternType="solid">
        <fgColor rgb="FF996633"/>
        <bgColor rgb="FF996633"/>
      </patternFill>
    </fill>
    <fill>
      <patternFill patternType="solid">
        <fgColor rgb="FFFF8080"/>
        <bgColor rgb="FFFF8080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EAF1DD"/>
        <bgColor rgb="FFEAF1DD"/>
      </patternFill>
    </fill>
    <fill>
      <patternFill patternType="solid">
        <fgColor rgb="FF00FF00"/>
        <bgColor rgb="FF00FF00"/>
      </patternFill>
    </fill>
    <fill>
      <patternFill patternType="solid">
        <fgColor rgb="FFA6CAF0"/>
        <bgColor rgb="FFA6CAF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2D69B"/>
        <bgColor rgb="FFC2D69B"/>
      </patternFill>
    </fill>
    <fill>
      <patternFill patternType="solid">
        <fgColor rgb="FF00B050"/>
        <bgColor rgb="FF00B050"/>
      </patternFill>
    </fill>
    <fill>
      <patternFill patternType="solid">
        <fgColor rgb="FFE5DFEC"/>
        <bgColor rgb="FFE5DFEC"/>
      </patternFill>
    </fill>
    <fill>
      <patternFill patternType="solid">
        <fgColor rgb="FF996666"/>
        <bgColor rgb="FF996666"/>
      </patternFill>
    </fill>
    <fill>
      <patternFill patternType="solid">
        <fgColor rgb="FFD6E3BC"/>
        <bgColor rgb="FFD6E3BC"/>
      </patternFill>
    </fill>
  </fills>
  <borders count="82">
    <border>
      <left/>
      <right/>
      <top/>
      <bottom/>
      <diagonal/>
    </border>
    <border>
      <left style="medium">
        <color rgb="FFC0C0C0"/>
      </left>
      <right/>
      <top/>
      <bottom/>
      <diagonal/>
    </border>
    <border>
      <left/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CCCCC"/>
      </bottom>
      <diagonal/>
    </border>
    <border>
      <left/>
      <right/>
      <top style="medium">
        <color rgb="FFC0C0C0"/>
      </top>
      <bottom style="medium">
        <color rgb="FFCCCCCC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 style="medium">
        <color rgb="FFC0C0C0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CCCCC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1">
    <xf numFmtId="0" fontId="0" fillId="0" borderId="0" xfId="0" applyFont="1" applyAlignment="1"/>
    <xf numFmtId="0" fontId="1" fillId="0" borderId="0" xfId="0" applyFont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1" fillId="0" borderId="4" xfId="0" applyFont="1" applyBorder="1"/>
    <xf numFmtId="0" fontId="1" fillId="0" borderId="0" xfId="0" applyFont="1"/>
    <xf numFmtId="0" fontId="8" fillId="0" borderId="0" xfId="0" applyFont="1" applyAlignment="1">
      <alignment horizontal="right" vertical="center"/>
    </xf>
    <xf numFmtId="0" fontId="1" fillId="0" borderId="5" xfId="0" applyFont="1" applyBorder="1"/>
    <xf numFmtId="0" fontId="10" fillId="2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3" fontId="11" fillId="3" borderId="7" xfId="0" applyNumberFormat="1" applyFont="1" applyFill="1" applyBorder="1" applyAlignment="1">
      <alignment horizontal="center"/>
    </xf>
    <xf numFmtId="3" fontId="11" fillId="3" borderId="8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3" fontId="1" fillId="0" borderId="0" xfId="0" applyNumberFormat="1" applyFont="1"/>
    <xf numFmtId="164" fontId="9" fillId="0" borderId="3" xfId="0" applyNumberFormat="1" applyFont="1" applyBorder="1" applyAlignment="1">
      <alignment vertical="top"/>
    </xf>
    <xf numFmtId="3" fontId="9" fillId="0" borderId="3" xfId="0" applyNumberFormat="1" applyFont="1" applyBorder="1" applyAlignment="1">
      <alignment horizontal="right" vertical="top"/>
    </xf>
    <xf numFmtId="0" fontId="1" fillId="0" borderId="8" xfId="0" applyFont="1" applyBorder="1"/>
    <xf numFmtId="3" fontId="13" fillId="3" borderId="10" xfId="0" applyNumberFormat="1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3" fontId="12" fillId="3" borderId="10" xfId="0" applyNumberFormat="1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3" fontId="1" fillId="0" borderId="10" xfId="0" applyNumberFormat="1" applyFont="1" applyBorder="1"/>
    <xf numFmtId="3" fontId="13" fillId="0" borderId="10" xfId="0" applyNumberFormat="1" applyFont="1" applyBorder="1" applyAlignment="1">
      <alignment horizontal="left"/>
    </xf>
    <xf numFmtId="3" fontId="1" fillId="0" borderId="11" xfId="0" applyNumberFormat="1" applyFont="1" applyBorder="1"/>
    <xf numFmtId="3" fontId="13" fillId="0" borderId="10" xfId="0" applyNumberFormat="1" applyFont="1" applyBorder="1"/>
    <xf numFmtId="3" fontId="16" fillId="0" borderId="0" xfId="0" applyNumberFormat="1" applyFont="1"/>
    <xf numFmtId="3" fontId="13" fillId="0" borderId="0" xfId="0" applyNumberFormat="1" applyFont="1"/>
    <xf numFmtId="3" fontId="16" fillId="0" borderId="11" xfId="0" applyNumberFormat="1" applyFont="1" applyBorder="1"/>
    <xf numFmtId="3" fontId="12" fillId="0" borderId="14" xfId="0" applyNumberFormat="1" applyFont="1" applyBorder="1"/>
    <xf numFmtId="0" fontId="17" fillId="0" borderId="7" xfId="0" applyFont="1" applyBorder="1" applyAlignment="1">
      <alignment vertical="center" wrapText="1"/>
    </xf>
    <xf numFmtId="3" fontId="1" fillId="4" borderId="0" xfId="0" applyNumberFormat="1" applyFont="1" applyFill="1" applyBorder="1"/>
    <xf numFmtId="0" fontId="17" fillId="0" borderId="0" xfId="0" applyFont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166" fontId="19" fillId="0" borderId="0" xfId="0" applyNumberFormat="1" applyFont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20" fillId="0" borderId="18" xfId="0" applyFont="1" applyBorder="1" applyAlignment="1">
      <alignment vertical="center" wrapText="1"/>
    </xf>
    <xf numFmtId="0" fontId="1" fillId="0" borderId="15" xfId="0" applyFont="1" applyBorder="1" applyAlignment="1">
      <alignment horizontal="center"/>
    </xf>
    <xf numFmtId="0" fontId="10" fillId="2" borderId="3" xfId="0" applyFont="1" applyFill="1" applyBorder="1" applyAlignment="1">
      <alignment vertical="top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3" fontId="1" fillId="0" borderId="15" xfId="0" applyNumberFormat="1" applyFont="1" applyBorder="1"/>
    <xf numFmtId="0" fontId="20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3" fontId="13" fillId="0" borderId="15" xfId="0" applyNumberFormat="1" applyFont="1" applyBorder="1" applyAlignment="1">
      <alignment horizontal="left"/>
    </xf>
    <xf numFmtId="3" fontId="12" fillId="0" borderId="15" xfId="0" applyNumberFormat="1" applyFont="1" applyBorder="1"/>
    <xf numFmtId="167" fontId="21" fillId="4" borderId="20" xfId="0" applyNumberFormat="1" applyFont="1" applyFill="1" applyBorder="1" applyAlignment="1">
      <alignment horizontal="right" vertical="top" wrapText="1"/>
    </xf>
    <xf numFmtId="3" fontId="12" fillId="0" borderId="15" xfId="0" applyNumberFormat="1" applyFont="1" applyBorder="1" applyAlignment="1">
      <alignment horizontal="left"/>
    </xf>
    <xf numFmtId="167" fontId="9" fillId="0" borderId="3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left"/>
    </xf>
    <xf numFmtId="3" fontId="16" fillId="0" borderId="10" xfId="0" applyNumberFormat="1" applyFont="1" applyBorder="1"/>
    <xf numFmtId="3" fontId="1" fillId="5" borderId="15" xfId="0" applyNumberFormat="1" applyFont="1" applyFill="1" applyBorder="1"/>
    <xf numFmtId="3" fontId="17" fillId="0" borderId="19" xfId="0" applyNumberFormat="1" applyFont="1" applyBorder="1" applyAlignment="1">
      <alignment vertical="center" wrapText="1"/>
    </xf>
    <xf numFmtId="3" fontId="12" fillId="4" borderId="15" xfId="0" applyNumberFormat="1" applyFont="1" applyFill="1" applyBorder="1"/>
    <xf numFmtId="0" fontId="1" fillId="0" borderId="3" xfId="0" applyFont="1" applyBorder="1"/>
    <xf numFmtId="167" fontId="22" fillId="0" borderId="21" xfId="0" applyNumberFormat="1" applyFont="1" applyBorder="1" applyAlignment="1">
      <alignment horizontal="right" vertical="top" wrapText="1"/>
    </xf>
    <xf numFmtId="3" fontId="16" fillId="5" borderId="13" xfId="0" applyNumberFormat="1" applyFont="1" applyFill="1" applyBorder="1"/>
    <xf numFmtId="0" fontId="1" fillId="0" borderId="3" xfId="0" applyFont="1" applyBorder="1"/>
    <xf numFmtId="0" fontId="23" fillId="0" borderId="7" xfId="0" applyFont="1" applyBorder="1" applyAlignment="1">
      <alignment horizontal="center" vertical="center"/>
    </xf>
    <xf numFmtId="4" fontId="23" fillId="0" borderId="8" xfId="0" applyNumberFormat="1" applyFont="1" applyBorder="1" applyAlignment="1">
      <alignment horizontal="center" vertical="center"/>
    </xf>
    <xf numFmtId="3" fontId="16" fillId="0" borderId="13" xfId="0" applyNumberFormat="1" applyFont="1" applyBorder="1"/>
    <xf numFmtId="168" fontId="13" fillId="0" borderId="0" xfId="0" applyNumberFormat="1" applyFont="1"/>
    <xf numFmtId="0" fontId="11" fillId="0" borderId="7" xfId="0" applyFont="1" applyBorder="1" applyAlignment="1">
      <alignment horizontal="center" wrapText="1"/>
    </xf>
    <xf numFmtId="3" fontId="13" fillId="0" borderId="11" xfId="0" applyNumberFormat="1" applyFont="1" applyBorder="1"/>
    <xf numFmtId="0" fontId="11" fillId="0" borderId="8" xfId="0" applyFont="1" applyBorder="1" applyAlignment="1">
      <alignment horizontal="center"/>
    </xf>
    <xf numFmtId="3" fontId="12" fillId="0" borderId="0" xfId="0" applyNumberFormat="1" applyFont="1"/>
    <xf numFmtId="0" fontId="11" fillId="0" borderId="9" xfId="0" applyFont="1" applyBorder="1" applyAlignment="1">
      <alignment horizontal="center"/>
    </xf>
    <xf numFmtId="3" fontId="16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wrapText="1"/>
    </xf>
    <xf numFmtId="3" fontId="17" fillId="0" borderId="15" xfId="0" applyNumberFormat="1" applyFont="1" applyBorder="1" applyAlignment="1">
      <alignment vertical="center" wrapText="1"/>
    </xf>
    <xf numFmtId="0" fontId="1" fillId="0" borderId="11" xfId="0" applyFont="1" applyBorder="1"/>
    <xf numFmtId="168" fontId="13" fillId="0" borderId="5" xfId="0" applyNumberFormat="1" applyFont="1" applyBorder="1"/>
    <xf numFmtId="0" fontId="13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left"/>
    </xf>
    <xf numFmtId="0" fontId="10" fillId="6" borderId="23" xfId="0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left"/>
    </xf>
    <xf numFmtId="0" fontId="10" fillId="6" borderId="24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vertical="center" wrapText="1"/>
    </xf>
    <xf numFmtId="14" fontId="10" fillId="6" borderId="23" xfId="0" applyNumberFormat="1" applyFont="1" applyFill="1" applyBorder="1" applyAlignment="1">
      <alignment horizontal="center" vertical="top" wrapText="1"/>
    </xf>
    <xf numFmtId="0" fontId="24" fillId="0" borderId="5" xfId="0" applyFont="1" applyBorder="1" applyAlignment="1">
      <alignment vertical="center" wrapText="1"/>
    </xf>
    <xf numFmtId="0" fontId="25" fillId="0" borderId="0" xfId="0" applyFont="1"/>
    <xf numFmtId="0" fontId="10" fillId="6" borderId="25" xfId="0" applyFont="1" applyFill="1" applyBorder="1" applyAlignment="1">
      <alignment horizontal="center" vertical="top" wrapText="1"/>
    </xf>
    <xf numFmtId="3" fontId="17" fillId="0" borderId="26" xfId="0" applyNumberFormat="1" applyFont="1" applyBorder="1" applyAlignment="1">
      <alignment vertical="center" wrapText="1"/>
    </xf>
    <xf numFmtId="3" fontId="17" fillId="4" borderId="11" xfId="0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horizontal="center" vertical="center"/>
    </xf>
    <xf numFmtId="0" fontId="17" fillId="0" borderId="26" xfId="0" applyFont="1" applyBorder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3" fontId="26" fillId="0" borderId="0" xfId="0" applyNumberFormat="1" applyFont="1"/>
    <xf numFmtId="0" fontId="23" fillId="0" borderId="22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37" fontId="13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23" fillId="0" borderId="2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4" fillId="0" borderId="26" xfId="0" applyFont="1" applyBorder="1" applyAlignment="1">
      <alignment horizontal="center" vertical="center"/>
    </xf>
    <xf numFmtId="4" fontId="23" fillId="0" borderId="27" xfId="0" applyNumberFormat="1" applyFont="1" applyBorder="1" applyAlignment="1">
      <alignment horizontal="center" vertical="center"/>
    </xf>
    <xf numFmtId="0" fontId="27" fillId="0" borderId="0" xfId="0" applyFont="1"/>
    <xf numFmtId="0" fontId="1" fillId="0" borderId="0" xfId="0" applyFont="1" applyAlignment="1">
      <alignment wrapText="1"/>
    </xf>
    <xf numFmtId="3" fontId="12" fillId="7" borderId="15" xfId="0" applyNumberFormat="1" applyFont="1" applyFill="1" applyBorder="1"/>
    <xf numFmtId="4" fontId="23" fillId="8" borderId="28" xfId="0" applyNumberFormat="1" applyFont="1" applyFill="1" applyBorder="1" applyAlignment="1">
      <alignment horizontal="center" vertical="center"/>
    </xf>
    <xf numFmtId="3" fontId="16" fillId="5" borderId="0" xfId="0" applyNumberFormat="1" applyFont="1" applyFill="1" applyBorder="1"/>
    <xf numFmtId="3" fontId="26" fillId="0" borderId="13" xfId="0" applyNumberFormat="1" applyFont="1" applyBorder="1"/>
    <xf numFmtId="0" fontId="28" fillId="0" borderId="0" xfId="0" applyFont="1" applyAlignment="1">
      <alignment horizontal="center"/>
    </xf>
    <xf numFmtId="3" fontId="16" fillId="0" borderId="10" xfId="0" applyNumberFormat="1" applyFont="1" applyBorder="1" applyAlignment="1">
      <alignment vertical="center" wrapText="1"/>
    </xf>
    <xf numFmtId="0" fontId="28" fillId="0" borderId="0" xfId="0" applyFont="1"/>
    <xf numFmtId="0" fontId="17" fillId="0" borderId="0" xfId="0" applyFont="1"/>
    <xf numFmtId="3" fontId="29" fillId="0" borderId="0" xfId="0" applyNumberFormat="1" applyFont="1"/>
    <xf numFmtId="0" fontId="24" fillId="4" borderId="0" xfId="0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vertical="top"/>
    </xf>
    <xf numFmtId="0" fontId="10" fillId="4" borderId="23" xfId="0" applyFont="1" applyFill="1" applyBorder="1" applyAlignment="1">
      <alignment vertical="top"/>
    </xf>
    <xf numFmtId="3" fontId="1" fillId="0" borderId="13" xfId="0" applyNumberFormat="1" applyFont="1" applyBorder="1"/>
    <xf numFmtId="167" fontId="9" fillId="4" borderId="23" xfId="0" applyNumberFormat="1" applyFont="1" applyFill="1" applyBorder="1" applyAlignment="1">
      <alignment horizontal="right" vertical="center" wrapText="1"/>
    </xf>
    <xf numFmtId="3" fontId="12" fillId="0" borderId="13" xfId="0" applyNumberFormat="1" applyFont="1" applyBorder="1"/>
    <xf numFmtId="0" fontId="1" fillId="4" borderId="23" xfId="0" applyFont="1" applyFill="1" applyBorder="1" applyAlignment="1">
      <alignment wrapText="1"/>
    </xf>
    <xf numFmtId="4" fontId="23" fillId="8" borderId="27" xfId="0" applyNumberFormat="1" applyFont="1" applyFill="1" applyBorder="1" applyAlignment="1">
      <alignment horizontal="center" vertical="center"/>
    </xf>
    <xf numFmtId="167" fontId="10" fillId="4" borderId="23" xfId="0" applyNumberFormat="1" applyFont="1" applyFill="1" applyBorder="1" applyAlignment="1">
      <alignment horizontal="right" vertical="center" wrapText="1"/>
    </xf>
    <xf numFmtId="4" fontId="23" fillId="8" borderId="7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9" borderId="29" xfId="0" applyFont="1" applyFill="1" applyBorder="1"/>
    <xf numFmtId="3" fontId="13" fillId="0" borderId="10" xfId="0" applyNumberFormat="1" applyFont="1" applyBorder="1" applyAlignment="1">
      <alignment horizontal="left" wrapText="1"/>
    </xf>
    <xf numFmtId="3" fontId="13" fillId="0" borderId="5" xfId="0" applyNumberFormat="1" applyFont="1" applyBorder="1"/>
    <xf numFmtId="3" fontId="16" fillId="7" borderId="10" xfId="0" applyNumberFormat="1" applyFont="1" applyFill="1" applyBorder="1" applyAlignment="1">
      <alignment horizontal="left"/>
    </xf>
    <xf numFmtId="3" fontId="30" fillId="0" borderId="0" xfId="0" applyNumberFormat="1" applyFont="1"/>
    <xf numFmtId="3" fontId="26" fillId="7" borderId="13" xfId="0" applyNumberFormat="1" applyFont="1" applyFill="1" applyBorder="1"/>
    <xf numFmtId="167" fontId="22" fillId="0" borderId="31" xfId="0" applyNumberFormat="1" applyFont="1" applyBorder="1" applyAlignment="1">
      <alignment horizontal="right" vertical="top" wrapText="1"/>
    </xf>
    <xf numFmtId="0" fontId="23" fillId="0" borderId="32" xfId="0" applyFont="1" applyBorder="1" applyAlignment="1">
      <alignment vertical="center"/>
    </xf>
    <xf numFmtId="3" fontId="12" fillId="0" borderId="15" xfId="0" applyNumberFormat="1" applyFont="1" applyBorder="1" applyAlignment="1">
      <alignment horizontal="right"/>
    </xf>
    <xf numFmtId="0" fontId="25" fillId="10" borderId="0" xfId="0" applyFont="1" applyFill="1" applyBorder="1"/>
    <xf numFmtId="3" fontId="26" fillId="5" borderId="0" xfId="0" applyNumberFormat="1" applyFont="1" applyFill="1" applyBorder="1"/>
    <xf numFmtId="0" fontId="25" fillId="10" borderId="0" xfId="0" applyFont="1" applyFill="1" applyBorder="1" applyAlignment="1">
      <alignment horizontal="right"/>
    </xf>
    <xf numFmtId="3" fontId="12" fillId="5" borderId="15" xfId="0" applyNumberFormat="1" applyFont="1" applyFill="1" applyBorder="1"/>
    <xf numFmtId="0" fontId="25" fillId="11" borderId="0" xfId="0" applyFont="1" applyFill="1" applyBorder="1"/>
    <xf numFmtId="3" fontId="1" fillId="7" borderId="15" xfId="0" applyNumberFormat="1" applyFont="1" applyFill="1" applyBorder="1"/>
    <xf numFmtId="0" fontId="32" fillId="11" borderId="0" xfId="0" applyFont="1" applyFill="1" applyBorder="1" applyAlignment="1">
      <alignment horizontal="center"/>
    </xf>
    <xf numFmtId="0" fontId="33" fillId="11" borderId="0" xfId="0" applyFont="1" applyFill="1" applyBorder="1"/>
    <xf numFmtId="167" fontId="21" fillId="0" borderId="31" xfId="0" applyNumberFormat="1" applyFont="1" applyBorder="1" applyAlignment="1">
      <alignment horizontal="right" vertical="top" wrapText="1"/>
    </xf>
    <xf numFmtId="4" fontId="23" fillId="12" borderId="28" xfId="0" applyNumberFormat="1" applyFont="1" applyFill="1" applyBorder="1" applyAlignment="1">
      <alignment horizontal="center" vertical="center"/>
    </xf>
    <xf numFmtId="169" fontId="25" fillId="10" borderId="0" xfId="0" applyNumberFormat="1" applyFont="1" applyFill="1" applyBorder="1"/>
    <xf numFmtId="4" fontId="14" fillId="0" borderId="33" xfId="0" applyNumberFormat="1" applyFont="1" applyBorder="1"/>
    <xf numFmtId="3" fontId="16" fillId="7" borderId="10" xfId="0" applyNumberFormat="1" applyFont="1" applyFill="1" applyBorder="1"/>
    <xf numFmtId="169" fontId="25" fillId="4" borderId="0" xfId="0" applyNumberFormat="1" applyFont="1" applyFill="1" applyBorder="1"/>
    <xf numFmtId="3" fontId="34" fillId="0" borderId="0" xfId="0" applyNumberFormat="1" applyFont="1"/>
    <xf numFmtId="0" fontId="31" fillId="13" borderId="0" xfId="0" applyFont="1" applyFill="1" applyBorder="1" applyAlignment="1">
      <alignment horizontal="center"/>
    </xf>
    <xf numFmtId="3" fontId="34" fillId="0" borderId="34" xfId="0" applyNumberFormat="1" applyFont="1" applyBorder="1"/>
    <xf numFmtId="169" fontId="31" fillId="13" borderId="0" xfId="0" applyNumberFormat="1" applyFont="1" applyFill="1" applyBorder="1"/>
    <xf numFmtId="0" fontId="12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" fillId="0" borderId="10" xfId="0" applyFont="1" applyBorder="1"/>
    <xf numFmtId="3" fontId="12" fillId="0" borderId="11" xfId="0" applyNumberFormat="1" applyFont="1" applyBorder="1"/>
    <xf numFmtId="3" fontId="1" fillId="0" borderId="26" xfId="0" applyNumberFormat="1" applyFont="1" applyBorder="1"/>
    <xf numFmtId="0" fontId="14" fillId="4" borderId="0" xfId="0" applyFont="1" applyFill="1" applyBorder="1" applyAlignment="1">
      <alignment horizontal="left" wrapText="1"/>
    </xf>
    <xf numFmtId="4" fontId="1" fillId="4" borderId="0" xfId="0" applyNumberFormat="1" applyFont="1" applyFill="1" applyBorder="1"/>
    <xf numFmtId="0" fontId="1" fillId="4" borderId="0" xfId="0" applyFont="1" applyFill="1" applyBorder="1"/>
    <xf numFmtId="0" fontId="0" fillId="9" borderId="35" xfId="0" applyFont="1" applyFill="1" applyBorder="1"/>
    <xf numFmtId="0" fontId="0" fillId="9" borderId="36" xfId="0" applyFont="1" applyFill="1" applyBorder="1"/>
    <xf numFmtId="0" fontId="0" fillId="9" borderId="37" xfId="0" applyFont="1" applyFill="1" applyBorder="1"/>
    <xf numFmtId="3" fontId="12" fillId="0" borderId="10" xfId="0" applyNumberFormat="1" applyFont="1" applyBorder="1"/>
    <xf numFmtId="4" fontId="1" fillId="14" borderId="0" xfId="0" applyNumberFormat="1" applyFont="1" applyFill="1" applyBorder="1"/>
    <xf numFmtId="0" fontId="1" fillId="14" borderId="0" xfId="0" applyFont="1" applyFill="1" applyBorder="1"/>
    <xf numFmtId="170" fontId="1" fillId="15" borderId="0" xfId="0" applyNumberFormat="1" applyFont="1" applyFill="1" applyBorder="1"/>
    <xf numFmtId="3" fontId="1" fillId="16" borderId="10" xfId="0" applyNumberFormat="1" applyFont="1" applyFill="1" applyBorder="1"/>
    <xf numFmtId="4" fontId="1" fillId="17" borderId="0" xfId="0" applyNumberFormat="1" applyFont="1" applyFill="1" applyBorder="1"/>
    <xf numFmtId="3" fontId="1" fillId="16" borderId="0" xfId="0" applyNumberFormat="1" applyFont="1" applyFill="1" applyBorder="1"/>
    <xf numFmtId="170" fontId="1" fillId="0" borderId="0" xfId="0" applyNumberFormat="1" applyFont="1"/>
    <xf numFmtId="3" fontId="1" fillId="16" borderId="11" xfId="0" applyNumberFormat="1" applyFont="1" applyFill="1" applyBorder="1"/>
    <xf numFmtId="0" fontId="14" fillId="0" borderId="33" xfId="0" applyFont="1" applyBorder="1"/>
    <xf numFmtId="0" fontId="14" fillId="0" borderId="38" xfId="0" applyFont="1" applyBorder="1"/>
    <xf numFmtId="0" fontId="35" fillId="9" borderId="39" xfId="0" applyFont="1" applyFill="1" applyBorder="1" applyAlignment="1">
      <alignment horizontal="center"/>
    </xf>
    <xf numFmtId="0" fontId="35" fillId="9" borderId="40" xfId="0" applyFont="1" applyFill="1" applyBorder="1" applyAlignment="1">
      <alignment horizontal="center"/>
    </xf>
    <xf numFmtId="167" fontId="24" fillId="4" borderId="0" xfId="0" applyNumberFormat="1" applyFont="1" applyFill="1" applyBorder="1" applyAlignment="1">
      <alignment vertical="center" wrapText="1"/>
    </xf>
    <xf numFmtId="0" fontId="14" fillId="0" borderId="41" xfId="0" applyFont="1" applyBorder="1"/>
    <xf numFmtId="169" fontId="31" fillId="10" borderId="0" xfId="0" applyNumberFormat="1" applyFont="1" applyFill="1" applyBorder="1"/>
    <xf numFmtId="0" fontId="23" fillId="0" borderId="42" xfId="0" applyFont="1" applyBorder="1" applyAlignment="1">
      <alignment vertical="center"/>
    </xf>
    <xf numFmtId="4" fontId="14" fillId="0" borderId="43" xfId="0" applyNumberFormat="1" applyFont="1" applyBorder="1"/>
    <xf numFmtId="167" fontId="21" fillId="0" borderId="0" xfId="0" applyNumberFormat="1" applyFont="1" applyAlignment="1">
      <alignment horizontal="right" vertical="top" wrapText="1"/>
    </xf>
    <xf numFmtId="0" fontId="14" fillId="0" borderId="43" xfId="0" applyFont="1" applyBorder="1"/>
    <xf numFmtId="0" fontId="14" fillId="0" borderId="44" xfId="0" applyFont="1" applyBorder="1"/>
    <xf numFmtId="0" fontId="32" fillId="11" borderId="0" xfId="0" applyFont="1" applyFill="1" applyBorder="1" applyAlignment="1">
      <alignment horizontal="center" vertical="center" wrapText="1"/>
    </xf>
    <xf numFmtId="169" fontId="32" fillId="11" borderId="0" xfId="0" applyNumberFormat="1" applyFont="1" applyFill="1" applyBorder="1" applyAlignment="1">
      <alignment horizontal="center" vertical="center" wrapText="1"/>
    </xf>
    <xf numFmtId="3" fontId="37" fillId="0" borderId="15" xfId="0" applyNumberFormat="1" applyFont="1" applyBorder="1"/>
    <xf numFmtId="0" fontId="14" fillId="10" borderId="0" xfId="0" applyFont="1" applyFill="1" applyBorder="1" applyAlignment="1">
      <alignment horizontal="left"/>
    </xf>
    <xf numFmtId="3" fontId="14" fillId="10" borderId="0" xfId="0" applyNumberFormat="1" applyFont="1" applyFill="1" applyBorder="1"/>
    <xf numFmtId="0" fontId="14" fillId="0" borderId="45" xfId="0" applyFont="1" applyBorder="1"/>
    <xf numFmtId="3" fontId="25" fillId="10" borderId="0" xfId="0" applyNumberFormat="1" applyFont="1" applyFill="1" applyBorder="1"/>
    <xf numFmtId="0" fontId="14" fillId="0" borderId="42" xfId="0" applyFont="1" applyBorder="1" applyAlignment="1">
      <alignment vertical="center"/>
    </xf>
    <xf numFmtId="3" fontId="13" fillId="0" borderId="15" xfId="0" applyNumberFormat="1" applyFont="1" applyBorder="1" applyAlignment="1">
      <alignment wrapText="1"/>
    </xf>
    <xf numFmtId="0" fontId="35" fillId="9" borderId="0" xfId="0" applyFont="1" applyFill="1" applyBorder="1" applyAlignment="1">
      <alignment horizontal="center"/>
    </xf>
    <xf numFmtId="0" fontId="35" fillId="9" borderId="46" xfId="0" applyFont="1" applyFill="1" applyBorder="1" applyAlignment="1">
      <alignment horizontal="center"/>
    </xf>
    <xf numFmtId="3" fontId="1" fillId="5" borderId="0" xfId="0" applyNumberFormat="1" applyFont="1" applyFill="1" applyBorder="1"/>
    <xf numFmtId="0" fontId="35" fillId="9" borderId="47" xfId="0" applyFont="1" applyFill="1" applyBorder="1"/>
    <xf numFmtId="0" fontId="13" fillId="0" borderId="15" xfId="0" applyFont="1" applyBorder="1"/>
    <xf numFmtId="0" fontId="35" fillId="9" borderId="40" xfId="0" applyFont="1" applyFill="1" applyBorder="1"/>
    <xf numFmtId="0" fontId="12" fillId="0" borderId="15" xfId="0" applyFont="1" applyBorder="1"/>
    <xf numFmtId="4" fontId="14" fillId="0" borderId="44" xfId="0" applyNumberFormat="1" applyFont="1" applyBorder="1"/>
    <xf numFmtId="0" fontId="35" fillId="9" borderId="0" xfId="0" applyFont="1" applyFill="1" applyBorder="1"/>
    <xf numFmtId="3" fontId="14" fillId="0" borderId="15" xfId="0" applyNumberFormat="1" applyFont="1" applyBorder="1" applyAlignment="1">
      <alignment horizontal="center"/>
    </xf>
    <xf numFmtId="4" fontId="14" fillId="0" borderId="45" xfId="0" applyNumberFormat="1" applyFont="1" applyBorder="1"/>
    <xf numFmtId="49" fontId="1" fillId="0" borderId="0" xfId="0" applyNumberFormat="1" applyFont="1" applyAlignment="1">
      <alignment horizontal="center"/>
    </xf>
    <xf numFmtId="3" fontId="14" fillId="0" borderId="0" xfId="0" applyNumberFormat="1" applyFont="1" applyAlignment="1">
      <alignment wrapText="1"/>
    </xf>
    <xf numFmtId="3" fontId="37" fillId="0" borderId="10" xfId="0" applyNumberFormat="1" applyFont="1" applyBorder="1"/>
    <xf numFmtId="3" fontId="23" fillId="0" borderId="0" xfId="0" applyNumberFormat="1" applyFont="1" applyAlignment="1">
      <alignment horizontal="center"/>
    </xf>
    <xf numFmtId="0" fontId="14" fillId="10" borderId="0" xfId="0" applyFont="1" applyFill="1" applyBorder="1"/>
    <xf numFmtId="0" fontId="35" fillId="9" borderId="46" xfId="0" applyFont="1" applyFill="1" applyBorder="1"/>
    <xf numFmtId="3" fontId="13" fillId="0" borderId="10" xfId="0" applyNumberFormat="1" applyFont="1" applyBorder="1" applyAlignment="1">
      <alignment wrapText="1"/>
    </xf>
    <xf numFmtId="0" fontId="0" fillId="0" borderId="39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37" xfId="0" applyFont="1" applyBorder="1"/>
    <xf numFmtId="0" fontId="13" fillId="0" borderId="10" xfId="0" applyFont="1" applyBorder="1"/>
    <xf numFmtId="0" fontId="0" fillId="10" borderId="39" xfId="0" applyFont="1" applyFill="1" applyBorder="1"/>
    <xf numFmtId="0" fontId="12" fillId="0" borderId="0" xfId="0" applyFont="1"/>
    <xf numFmtId="169" fontId="0" fillId="10" borderId="40" xfId="0" applyNumberFormat="1" applyFont="1" applyFill="1" applyBorder="1"/>
    <xf numFmtId="169" fontId="0" fillId="10" borderId="0" xfId="0" applyNumberFormat="1" applyFont="1" applyFill="1" applyBorder="1"/>
    <xf numFmtId="0" fontId="12" fillId="0" borderId="22" xfId="0" applyFont="1" applyBorder="1"/>
    <xf numFmtId="0" fontId="38" fillId="0" borderId="42" xfId="0" applyFont="1" applyBorder="1" applyAlignment="1">
      <alignment vertical="center"/>
    </xf>
    <xf numFmtId="0" fontId="12" fillId="0" borderId="5" xfId="0" applyFont="1" applyBorder="1"/>
    <xf numFmtId="4" fontId="38" fillId="0" borderId="43" xfId="0" applyNumberFormat="1" applyFont="1" applyBorder="1"/>
    <xf numFmtId="3" fontId="14" fillId="0" borderId="5" xfId="0" applyNumberFormat="1" applyFont="1" applyBorder="1" applyAlignment="1">
      <alignment horizontal="center"/>
    </xf>
    <xf numFmtId="4" fontId="23" fillId="0" borderId="42" xfId="0" applyNumberFormat="1" applyFont="1" applyBorder="1" applyAlignment="1">
      <alignment vertical="center"/>
    </xf>
    <xf numFmtId="3" fontId="12" fillId="0" borderId="26" xfId="0" applyNumberFormat="1" applyFont="1" applyBorder="1"/>
    <xf numFmtId="4" fontId="23" fillId="0" borderId="43" xfId="0" applyNumberFormat="1" applyFont="1" applyBorder="1"/>
    <xf numFmtId="169" fontId="0" fillId="10" borderId="46" xfId="0" applyNumberFormat="1" applyFont="1" applyFill="1" applyBorder="1"/>
    <xf numFmtId="4" fontId="38" fillId="0" borderId="44" xfId="0" applyNumberFormat="1" applyFont="1" applyBorder="1"/>
    <xf numFmtId="169" fontId="0" fillId="4" borderId="46" xfId="0" applyNumberFormat="1" applyFont="1" applyFill="1" applyBorder="1"/>
    <xf numFmtId="4" fontId="38" fillId="0" borderId="45" xfId="0" applyNumberFormat="1" applyFont="1" applyBorder="1"/>
    <xf numFmtId="169" fontId="0" fillId="0" borderId="46" xfId="0" applyNumberFormat="1" applyFont="1" applyBorder="1"/>
    <xf numFmtId="4" fontId="14" fillId="0" borderId="42" xfId="0" applyNumberFormat="1" applyFont="1" applyBorder="1" applyAlignment="1">
      <alignment vertical="center"/>
    </xf>
    <xf numFmtId="4" fontId="17" fillId="0" borderId="0" xfId="0" applyNumberFormat="1" applyFont="1"/>
    <xf numFmtId="0" fontId="14" fillId="0" borderId="42" xfId="0" applyFont="1" applyBorder="1" applyAlignment="1">
      <alignment horizontal="left" vertical="center"/>
    </xf>
    <xf numFmtId="0" fontId="0" fillId="10" borderId="48" xfId="0" applyFont="1" applyFill="1" applyBorder="1"/>
    <xf numFmtId="0" fontId="0" fillId="10" borderId="13" xfId="0" applyFont="1" applyFill="1" applyBorder="1"/>
    <xf numFmtId="0" fontId="14" fillId="0" borderId="49" xfId="0" applyFont="1" applyBorder="1" applyAlignment="1">
      <alignment horizontal="left" vertical="center"/>
    </xf>
    <xf numFmtId="0" fontId="0" fillId="10" borderId="50" xfId="0" applyFont="1" applyFill="1" applyBorder="1"/>
    <xf numFmtId="0" fontId="28" fillId="2" borderId="29" xfId="0" applyFont="1" applyFill="1" applyBorder="1"/>
    <xf numFmtId="0" fontId="14" fillId="0" borderId="51" xfId="0" applyFont="1" applyBorder="1"/>
    <xf numFmtId="0" fontId="28" fillId="2" borderId="40" xfId="0" applyFont="1" applyFill="1" applyBorder="1"/>
    <xf numFmtId="0" fontId="14" fillId="0" borderId="52" xfId="0" applyFont="1" applyBorder="1"/>
    <xf numFmtId="0" fontId="28" fillId="2" borderId="0" xfId="0" applyFont="1" applyFill="1" applyBorder="1"/>
    <xf numFmtId="0" fontId="28" fillId="2" borderId="46" xfId="0" applyFont="1" applyFill="1" applyBorder="1"/>
    <xf numFmtId="0" fontId="28" fillId="2" borderId="39" xfId="0" applyFont="1" applyFill="1" applyBorder="1" applyAlignment="1">
      <alignment horizontal="center"/>
    </xf>
    <xf numFmtId="0" fontId="14" fillId="0" borderId="53" xfId="0" applyFont="1" applyBorder="1"/>
    <xf numFmtId="0" fontId="23" fillId="0" borderId="54" xfId="0" applyFont="1" applyBorder="1" applyAlignment="1">
      <alignment vertical="center"/>
    </xf>
    <xf numFmtId="169" fontId="28" fillId="2" borderId="40" xfId="0" applyNumberFormat="1" applyFont="1" applyFill="1" applyBorder="1"/>
    <xf numFmtId="4" fontId="23" fillId="0" borderId="55" xfId="0" applyNumberFormat="1" applyFont="1" applyBorder="1"/>
    <xf numFmtId="0" fontId="25" fillId="13" borderId="0" xfId="0" applyFont="1" applyFill="1" applyBorder="1"/>
    <xf numFmtId="0" fontId="0" fillId="2" borderId="47" xfId="0" applyFont="1" applyFill="1" applyBorder="1"/>
    <xf numFmtId="3" fontId="25" fillId="13" borderId="0" xfId="0" applyNumberFormat="1" applyFont="1" applyFill="1" applyBorder="1"/>
    <xf numFmtId="0" fontId="0" fillId="2" borderId="48" xfId="0" applyFont="1" applyFill="1" applyBorder="1"/>
    <xf numFmtId="0" fontId="0" fillId="2" borderId="13" xfId="0" applyFont="1" applyFill="1" applyBorder="1"/>
    <xf numFmtId="0" fontId="0" fillId="2" borderId="50" xfId="0" applyFont="1" applyFill="1" applyBorder="1"/>
    <xf numFmtId="0" fontId="25" fillId="4" borderId="0" xfId="0" applyFont="1" applyFill="1" applyBorder="1"/>
    <xf numFmtId="0" fontId="24" fillId="0" borderId="56" xfId="0" applyFont="1" applyBorder="1" applyAlignment="1">
      <alignment wrapText="1"/>
    </xf>
    <xf numFmtId="4" fontId="23" fillId="0" borderId="57" xfId="0" applyNumberFormat="1" applyFont="1" applyBorder="1"/>
    <xf numFmtId="169" fontId="12" fillId="4" borderId="15" xfId="0" applyNumberFormat="1" applyFont="1" applyFill="1" applyBorder="1"/>
    <xf numFmtId="4" fontId="23" fillId="0" borderId="58" xfId="0" applyNumberFormat="1" applyFont="1" applyBorder="1"/>
    <xf numFmtId="169" fontId="0" fillId="0" borderId="0" xfId="0" applyNumberFormat="1" applyFont="1"/>
    <xf numFmtId="4" fontId="23" fillId="0" borderId="33" xfId="0" applyNumberFormat="1" applyFont="1" applyBorder="1"/>
    <xf numFmtId="169" fontId="12" fillId="0" borderId="15" xfId="0" applyNumberFormat="1" applyFont="1" applyBorder="1"/>
    <xf numFmtId="0" fontId="23" fillId="0" borderId="42" xfId="0" applyFont="1" applyBorder="1" applyAlignment="1">
      <alignment horizontal="left" vertical="center"/>
    </xf>
    <xf numFmtId="0" fontId="0" fillId="9" borderId="47" xfId="0" applyFont="1" applyFill="1" applyBorder="1"/>
    <xf numFmtId="0" fontId="38" fillId="0" borderId="42" xfId="0" applyFont="1" applyBorder="1" applyAlignment="1">
      <alignment horizontal="left" vertical="center"/>
    </xf>
    <xf numFmtId="0" fontId="0" fillId="9" borderId="40" xfId="0" applyFont="1" applyFill="1" applyBorder="1"/>
    <xf numFmtId="0" fontId="23" fillId="0" borderId="49" xfId="0" applyFont="1" applyBorder="1" applyAlignment="1">
      <alignment horizontal="left" vertical="center"/>
    </xf>
    <xf numFmtId="0" fontId="0" fillId="9" borderId="0" xfId="0" applyFont="1" applyFill="1" applyBorder="1"/>
    <xf numFmtId="0" fontId="0" fillId="9" borderId="46" xfId="0" applyFont="1" applyFill="1" applyBorder="1"/>
    <xf numFmtId="0" fontId="0" fillId="10" borderId="35" xfId="0" applyFont="1" applyFill="1" applyBorder="1"/>
    <xf numFmtId="0" fontId="0" fillId="10" borderId="36" xfId="0" applyFont="1" applyFill="1" applyBorder="1"/>
    <xf numFmtId="0" fontId="0" fillId="10" borderId="37" xfId="0" applyFont="1" applyFill="1" applyBorder="1"/>
    <xf numFmtId="4" fontId="14" fillId="0" borderId="51" xfId="0" applyNumberFormat="1" applyFont="1" applyBorder="1"/>
    <xf numFmtId="0" fontId="0" fillId="0" borderId="48" xfId="0" applyFont="1" applyBorder="1"/>
    <xf numFmtId="0" fontId="0" fillId="0" borderId="13" xfId="0" applyFont="1" applyBorder="1"/>
    <xf numFmtId="0" fontId="0" fillId="0" borderId="50" xfId="0" applyFont="1" applyBorder="1"/>
    <xf numFmtId="0" fontId="0" fillId="18" borderId="29" xfId="0" applyFont="1" applyFill="1" applyBorder="1"/>
    <xf numFmtId="0" fontId="0" fillId="18" borderId="40" xfId="0" applyFont="1" applyFill="1" applyBorder="1"/>
    <xf numFmtId="0" fontId="0" fillId="18" borderId="0" xfId="0" applyFont="1" applyFill="1" applyBorder="1"/>
    <xf numFmtId="0" fontId="0" fillId="18" borderId="46" xfId="0" applyFont="1" applyFill="1" applyBorder="1"/>
    <xf numFmtId="0" fontId="28" fillId="18" borderId="39" xfId="0" applyFont="1" applyFill="1" applyBorder="1" applyAlignment="1">
      <alignment horizontal="center"/>
    </xf>
    <xf numFmtId="4" fontId="14" fillId="0" borderId="32" xfId="0" applyNumberFormat="1" applyFont="1" applyBorder="1" applyAlignment="1">
      <alignment horizontal="right" vertical="center"/>
    </xf>
    <xf numFmtId="169" fontId="28" fillId="18" borderId="40" xfId="0" applyNumberFormat="1" applyFont="1" applyFill="1" applyBorder="1"/>
    <xf numFmtId="4" fontId="23" fillId="0" borderId="49" xfId="0" applyNumberFormat="1" applyFont="1" applyBorder="1" applyAlignment="1">
      <alignment horizontal="center" vertical="center"/>
    </xf>
    <xf numFmtId="4" fontId="23" fillId="0" borderId="51" xfId="0" applyNumberFormat="1" applyFont="1" applyBorder="1"/>
    <xf numFmtId="169" fontId="28" fillId="2" borderId="16" xfId="0" applyNumberFormat="1" applyFont="1" applyFill="1" applyBorder="1" applyAlignment="1">
      <alignment horizontal="center"/>
    </xf>
    <xf numFmtId="169" fontId="28" fillId="2" borderId="17" xfId="0" applyNumberFormat="1" applyFont="1" applyFill="1" applyBorder="1" applyAlignment="1">
      <alignment horizontal="center"/>
    </xf>
    <xf numFmtId="0" fontId="0" fillId="0" borderId="40" xfId="0" applyFont="1" applyBorder="1"/>
    <xf numFmtId="169" fontId="0" fillId="0" borderId="40" xfId="0" applyNumberFormat="1" applyFont="1" applyBorder="1"/>
    <xf numFmtId="169" fontId="0" fillId="0" borderId="15" xfId="0" applyNumberFormat="1" applyFont="1" applyBorder="1"/>
    <xf numFmtId="169" fontId="0" fillId="0" borderId="35" xfId="0" applyNumberFormat="1" applyFont="1" applyBorder="1"/>
    <xf numFmtId="169" fontId="0" fillId="0" borderId="36" xfId="0" applyNumberFormat="1" applyFont="1" applyBorder="1"/>
    <xf numFmtId="4" fontId="23" fillId="0" borderId="52" xfId="0" applyNumberFormat="1" applyFont="1" applyBorder="1"/>
    <xf numFmtId="4" fontId="23" fillId="0" borderId="53" xfId="0" applyNumberFormat="1" applyFont="1" applyBorder="1"/>
    <xf numFmtId="0" fontId="23" fillId="0" borderId="43" xfId="0" applyFont="1" applyBorder="1" applyAlignment="1">
      <alignment vertical="center"/>
    </xf>
    <xf numFmtId="4" fontId="14" fillId="0" borderId="43" xfId="0" applyNumberFormat="1" applyFont="1" applyBorder="1" applyAlignment="1">
      <alignment vertical="center"/>
    </xf>
    <xf numFmtId="4" fontId="14" fillId="0" borderId="44" xfId="0" applyNumberFormat="1" applyFont="1" applyBorder="1" applyAlignment="1">
      <alignment vertical="center"/>
    </xf>
    <xf numFmtId="4" fontId="14" fillId="0" borderId="45" xfId="0" applyNumberFormat="1" applyFont="1" applyBorder="1" applyAlignment="1">
      <alignment vertical="center"/>
    </xf>
    <xf numFmtId="4" fontId="38" fillId="0" borderId="43" xfId="0" applyNumberFormat="1" applyFont="1" applyBorder="1" applyAlignment="1">
      <alignment vertical="center"/>
    </xf>
    <xf numFmtId="0" fontId="0" fillId="0" borderId="16" xfId="0" applyFont="1" applyBorder="1"/>
    <xf numFmtId="0" fontId="38" fillId="0" borderId="0" xfId="0" applyFont="1"/>
    <xf numFmtId="0" fontId="28" fillId="19" borderId="16" xfId="0" applyFont="1" applyFill="1" applyBorder="1" applyAlignment="1">
      <alignment horizontal="center"/>
    </xf>
    <xf numFmtId="169" fontId="28" fillId="19" borderId="16" xfId="0" applyNumberFormat="1" applyFont="1" applyFill="1" applyBorder="1"/>
    <xf numFmtId="169" fontId="28" fillId="19" borderId="17" xfId="0" applyNumberFormat="1" applyFont="1" applyFill="1" applyBorder="1"/>
    <xf numFmtId="169" fontId="28" fillId="19" borderId="50" xfId="0" applyNumberFormat="1" applyFont="1" applyFill="1" applyBorder="1"/>
    <xf numFmtId="169" fontId="28" fillId="4" borderId="15" xfId="0" applyNumberFormat="1" applyFont="1" applyFill="1" applyBorder="1"/>
    <xf numFmtId="4" fontId="1" fillId="0" borderId="42" xfId="0" applyNumberFormat="1" applyFont="1" applyBorder="1"/>
    <xf numFmtId="49" fontId="1" fillId="0" borderId="42" xfId="0" applyNumberFormat="1" applyFont="1" applyBorder="1" applyAlignment="1">
      <alignment horizontal="left"/>
    </xf>
    <xf numFmtId="4" fontId="23" fillId="20" borderId="27" xfId="0" applyNumberFormat="1" applyFont="1" applyFill="1" applyBorder="1" applyAlignment="1">
      <alignment vertical="center"/>
    </xf>
    <xf numFmtId="4" fontId="23" fillId="20" borderId="27" xfId="0" applyNumberFormat="1" applyFont="1" applyFill="1" applyBorder="1"/>
    <xf numFmtId="4" fontId="23" fillId="20" borderId="59" xfId="0" applyNumberFormat="1" applyFont="1" applyFill="1" applyBorder="1"/>
    <xf numFmtId="0" fontId="23" fillId="0" borderId="32" xfId="0" applyFont="1" applyBorder="1" applyAlignment="1">
      <alignment horizontal="left" vertical="center"/>
    </xf>
    <xf numFmtId="4" fontId="14" fillId="0" borderId="42" xfId="0" applyNumberFormat="1" applyFont="1" applyBorder="1" applyAlignment="1">
      <alignment horizontal="right" vertical="center"/>
    </xf>
    <xf numFmtId="0" fontId="14" fillId="0" borderId="0" xfId="0" applyFont="1"/>
    <xf numFmtId="0" fontId="23" fillId="0" borderId="43" xfId="0" applyFont="1" applyBorder="1"/>
    <xf numFmtId="0" fontId="23" fillId="0" borderId="42" xfId="0" applyFont="1" applyBorder="1"/>
    <xf numFmtId="0" fontId="1" fillId="0" borderId="42" xfId="0" applyFont="1" applyBorder="1"/>
    <xf numFmtId="0" fontId="14" fillId="0" borderId="32" xfId="0" applyFont="1" applyBorder="1" applyAlignment="1">
      <alignment horizontal="left" vertical="center"/>
    </xf>
    <xf numFmtId="4" fontId="23" fillId="20" borderId="49" xfId="0" applyNumberFormat="1" applyFont="1" applyFill="1" applyBorder="1" applyAlignment="1">
      <alignment horizontal="center" vertical="center"/>
    </xf>
    <xf numFmtId="4" fontId="23" fillId="20" borderId="51" xfId="0" applyNumberFormat="1" applyFont="1" applyFill="1" applyBorder="1"/>
    <xf numFmtId="4" fontId="23" fillId="20" borderId="52" xfId="0" applyNumberFormat="1" applyFont="1" applyFill="1" applyBorder="1"/>
    <xf numFmtId="4" fontId="23" fillId="20" borderId="53" xfId="0" applyNumberFormat="1" applyFont="1" applyFill="1" applyBorder="1"/>
    <xf numFmtId="4" fontId="14" fillId="0" borderId="38" xfId="0" applyNumberFormat="1" applyFont="1" applyBorder="1"/>
    <xf numFmtId="4" fontId="14" fillId="0" borderId="41" xfId="0" applyNumberFormat="1" applyFont="1" applyBorder="1"/>
    <xf numFmtId="0" fontId="23" fillId="0" borderId="42" xfId="0" applyFont="1" applyBorder="1" applyAlignment="1">
      <alignment vertical="center"/>
    </xf>
    <xf numFmtId="4" fontId="23" fillId="0" borderId="44" xfId="0" applyNumberFormat="1" applyFont="1" applyBorder="1"/>
    <xf numFmtId="4" fontId="23" fillId="0" borderId="45" xfId="0" applyNumberFormat="1" applyFont="1" applyBorder="1"/>
    <xf numFmtId="0" fontId="23" fillId="20" borderId="42" xfId="0" applyFont="1" applyFill="1" applyBorder="1" applyAlignment="1">
      <alignment vertical="center"/>
    </xf>
    <xf numFmtId="4" fontId="23" fillId="20" borderId="43" xfId="0" applyNumberFormat="1" applyFont="1" applyFill="1" applyBorder="1"/>
    <xf numFmtId="4" fontId="25" fillId="0" borderId="0" xfId="0" applyNumberFormat="1" applyFont="1"/>
    <xf numFmtId="4" fontId="23" fillId="20" borderId="44" xfId="0" applyNumberFormat="1" applyFont="1" applyFill="1" applyBorder="1"/>
    <xf numFmtId="4" fontId="23" fillId="20" borderId="45" xfId="0" applyNumberFormat="1" applyFont="1" applyFill="1" applyBorder="1"/>
    <xf numFmtId="4" fontId="23" fillId="0" borderId="49" xfId="0" applyNumberFormat="1" applyFont="1" applyBorder="1" applyAlignment="1">
      <alignment horizontal="left" vertical="center"/>
    </xf>
    <xf numFmtId="4" fontId="38" fillId="0" borderId="0" xfId="0" applyNumberFormat="1" applyFont="1"/>
    <xf numFmtId="4" fontId="12" fillId="20" borderId="0" xfId="0" applyNumberFormat="1" applyFont="1" applyFill="1" applyBorder="1"/>
    <xf numFmtId="4" fontId="12" fillId="0" borderId="0" xfId="0" applyNumberFormat="1" applyFont="1"/>
    <xf numFmtId="0" fontId="38" fillId="0" borderId="60" xfId="0" applyFont="1" applyBorder="1" applyAlignment="1">
      <alignment horizontal="left" vertical="center"/>
    </xf>
    <xf numFmtId="4" fontId="38" fillId="0" borderId="61" xfId="0" applyNumberFormat="1" applyFont="1" applyBorder="1"/>
    <xf numFmtId="4" fontId="38" fillId="0" borderId="62" xfId="0" applyNumberFormat="1" applyFont="1" applyBorder="1"/>
    <xf numFmtId="4" fontId="38" fillId="0" borderId="63" xfId="0" applyNumberFormat="1" applyFont="1" applyBorder="1"/>
    <xf numFmtId="4" fontId="23" fillId="4" borderId="49" xfId="0" applyNumberFormat="1" applyFont="1" applyFill="1" applyBorder="1" applyAlignment="1">
      <alignment horizontal="center" vertical="center"/>
    </xf>
    <xf numFmtId="4" fontId="23" fillId="4" borderId="51" xfId="0" applyNumberFormat="1" applyFont="1" applyFill="1" applyBorder="1"/>
    <xf numFmtId="4" fontId="23" fillId="4" borderId="52" xfId="0" applyNumberFormat="1" applyFont="1" applyFill="1" applyBorder="1"/>
    <xf numFmtId="4" fontId="23" fillId="4" borderId="53" xfId="0" applyNumberFormat="1" applyFont="1" applyFill="1" applyBorder="1"/>
    <xf numFmtId="0" fontId="25" fillId="4" borderId="0" xfId="0" applyFont="1" applyFill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6" borderId="23" xfId="0" applyFont="1" applyFill="1" applyBorder="1" applyAlignment="1">
      <alignment horizontal="center" vertical="top"/>
    </xf>
    <xf numFmtId="0" fontId="10" fillId="6" borderId="6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23" xfId="0" applyFont="1" applyBorder="1" applyAlignment="1">
      <alignment vertical="top"/>
    </xf>
    <xf numFmtId="164" fontId="9" fillId="0" borderId="23" xfId="0" applyNumberFormat="1" applyFont="1" applyBorder="1" applyAlignment="1">
      <alignment vertical="top"/>
    </xf>
    <xf numFmtId="3" fontId="9" fillId="0" borderId="23" xfId="0" applyNumberFormat="1" applyFont="1" applyBorder="1" applyAlignment="1">
      <alignment vertical="top"/>
    </xf>
    <xf numFmtId="3" fontId="9" fillId="5" borderId="64" xfId="0" applyNumberFormat="1" applyFont="1" applyFill="1" applyBorder="1" applyAlignment="1">
      <alignment horizontal="right" vertical="top"/>
    </xf>
    <xf numFmtId="0" fontId="9" fillId="0" borderId="0" xfId="0" applyFont="1" applyAlignment="1">
      <alignment vertical="top"/>
    </xf>
    <xf numFmtId="164" fontId="9" fillId="21" borderId="0" xfId="0" applyNumberFormat="1" applyFont="1" applyFill="1" applyBorder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vertical="top"/>
    </xf>
    <xf numFmtId="0" fontId="8" fillId="0" borderId="0" xfId="0" applyFont="1" applyAlignment="1">
      <alignment vertical="center"/>
    </xf>
    <xf numFmtId="0" fontId="12" fillId="21" borderId="0" xfId="0" applyFont="1" applyFill="1" applyBorder="1"/>
    <xf numFmtId="3" fontId="12" fillId="21" borderId="0" xfId="0" applyNumberFormat="1" applyFont="1" applyFill="1" applyBorder="1"/>
    <xf numFmtId="170" fontId="1" fillId="4" borderId="0" xfId="0" applyNumberFormat="1" applyFont="1" applyFill="1" applyBorder="1"/>
    <xf numFmtId="0" fontId="9" fillId="0" borderId="0" xfId="0" applyFont="1" applyAlignment="1">
      <alignment vertical="center"/>
    </xf>
    <xf numFmtId="0" fontId="10" fillId="6" borderId="15" xfId="0" applyFont="1" applyFill="1" applyBorder="1" applyAlignment="1">
      <alignment horizontal="center" vertical="top"/>
    </xf>
    <xf numFmtId="3" fontId="9" fillId="0" borderId="23" xfId="0" applyNumberFormat="1" applyFont="1" applyBorder="1" applyAlignment="1">
      <alignment horizontal="right" vertical="top"/>
    </xf>
    <xf numFmtId="3" fontId="9" fillId="0" borderId="64" xfId="0" applyNumberFormat="1" applyFont="1" applyBorder="1" applyAlignment="1">
      <alignment vertical="top"/>
    </xf>
    <xf numFmtId="3" fontId="9" fillId="0" borderId="15" xfId="0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3" fontId="9" fillId="22" borderId="23" xfId="0" applyNumberFormat="1" applyFont="1" applyFill="1" applyBorder="1" applyAlignment="1">
      <alignment horizontal="right" vertical="top"/>
    </xf>
    <xf numFmtId="3" fontId="9" fillId="5" borderId="15" xfId="0" applyNumberFormat="1" applyFont="1" applyFill="1" applyBorder="1" applyAlignment="1">
      <alignment horizontal="right" vertical="top"/>
    </xf>
    <xf numFmtId="0" fontId="12" fillId="23" borderId="0" xfId="0" applyFont="1" applyFill="1" applyBorder="1"/>
    <xf numFmtId="0" fontId="1" fillId="24" borderId="0" xfId="0" applyFont="1" applyFill="1" applyBorder="1"/>
    <xf numFmtId="0" fontId="1" fillId="25" borderId="0" xfId="0" applyFont="1" applyFill="1" applyBorder="1"/>
    <xf numFmtId="4" fontId="14" fillId="0" borderId="60" xfId="0" applyNumberFormat="1" applyFont="1" applyBorder="1" applyAlignment="1">
      <alignment vertical="center"/>
    </xf>
    <xf numFmtId="0" fontId="14" fillId="0" borderId="61" xfId="0" applyFont="1" applyBorder="1"/>
    <xf numFmtId="0" fontId="14" fillId="0" borderId="62" xfId="0" applyFont="1" applyBorder="1"/>
    <xf numFmtId="0" fontId="14" fillId="0" borderId="63" xfId="0" applyFont="1" applyBorder="1"/>
    <xf numFmtId="0" fontId="7" fillId="4" borderId="69" xfId="0" applyFont="1" applyFill="1" applyBorder="1" applyAlignment="1">
      <alignment vertical="top"/>
    </xf>
    <xf numFmtId="0" fontId="1" fillId="4" borderId="70" xfId="0" applyFont="1" applyFill="1" applyBorder="1"/>
    <xf numFmtId="0" fontId="5" fillId="24" borderId="3" xfId="0" applyFont="1" applyFill="1" applyBorder="1" applyAlignment="1">
      <alignment horizontal="left" vertical="top"/>
    </xf>
    <xf numFmtId="0" fontId="1" fillId="24" borderId="70" xfId="0" applyFont="1" applyFill="1" applyBorder="1"/>
    <xf numFmtId="165" fontId="7" fillId="0" borderId="69" xfId="0" applyNumberFormat="1" applyFont="1" applyBorder="1" applyAlignment="1">
      <alignment vertical="top"/>
    </xf>
    <xf numFmtId="165" fontId="7" fillId="4" borderId="69" xfId="0" applyNumberFormat="1" applyFont="1" applyFill="1" applyBorder="1" applyAlignment="1">
      <alignment vertical="top"/>
    </xf>
    <xf numFmtId="164" fontId="7" fillId="0" borderId="69" xfId="0" applyNumberFormat="1" applyFont="1" applyBorder="1" applyAlignment="1">
      <alignment vertical="top"/>
    </xf>
    <xf numFmtId="164" fontId="7" fillId="4" borderId="69" xfId="0" applyNumberFormat="1" applyFont="1" applyFill="1" applyBorder="1" applyAlignment="1">
      <alignment vertical="top"/>
    </xf>
    <xf numFmtId="0" fontId="1" fillId="0" borderId="69" xfId="0" applyFont="1" applyBorder="1"/>
    <xf numFmtId="0" fontId="2" fillId="0" borderId="0" xfId="0" applyFont="1" applyAlignment="1">
      <alignment horizontal="center" vertical="center" wrapText="1"/>
    </xf>
    <xf numFmtId="0" fontId="1" fillId="0" borderId="70" xfId="0" applyFont="1" applyBorder="1"/>
    <xf numFmtId="3" fontId="7" fillId="0" borderId="69" xfId="0" applyNumberFormat="1" applyFont="1" applyBorder="1" applyAlignment="1">
      <alignment vertical="top"/>
    </xf>
    <xf numFmtId="0" fontId="1" fillId="2" borderId="3" xfId="0" applyFont="1" applyFill="1" applyBorder="1"/>
    <xf numFmtId="0" fontId="1" fillId="2" borderId="71" xfId="0" applyFont="1" applyFill="1" applyBorder="1"/>
    <xf numFmtId="0" fontId="1" fillId="4" borderId="71" xfId="0" applyFont="1" applyFill="1" applyBorder="1"/>
    <xf numFmtId="0" fontId="1" fillId="24" borderId="71" xfId="0" applyFont="1" applyFill="1" applyBorder="1"/>
    <xf numFmtId="0" fontId="10" fillId="4" borderId="69" xfId="0" applyFont="1" applyFill="1" applyBorder="1" applyAlignment="1">
      <alignment vertical="top"/>
    </xf>
    <xf numFmtId="0" fontId="10" fillId="24" borderId="69" xfId="0" applyFont="1" applyFill="1" applyBorder="1" applyAlignment="1">
      <alignment vertical="top"/>
    </xf>
    <xf numFmtId="0" fontId="10" fillId="24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167" fontId="1" fillId="0" borderId="0" xfId="0" applyNumberFormat="1" applyFont="1"/>
    <xf numFmtId="168" fontId="1" fillId="0" borderId="0" xfId="0" applyNumberFormat="1" applyFont="1"/>
    <xf numFmtId="0" fontId="1" fillId="24" borderId="3" xfId="0" applyFont="1" applyFill="1" applyBorder="1"/>
    <xf numFmtId="167" fontId="10" fillId="0" borderId="3" xfId="0" applyNumberFormat="1" applyFont="1" applyBorder="1" applyAlignment="1">
      <alignment horizontal="right" vertical="top"/>
    </xf>
    <xf numFmtId="0" fontId="10" fillId="4" borderId="3" xfId="0" applyFont="1" applyFill="1" applyBorder="1" applyAlignment="1">
      <alignment vertical="top"/>
    </xf>
    <xf numFmtId="167" fontId="1" fillId="4" borderId="0" xfId="0" applyNumberFormat="1" applyFont="1" applyFill="1" applyBorder="1"/>
    <xf numFmtId="168" fontId="1" fillId="4" borderId="0" xfId="0" applyNumberFormat="1" applyFont="1" applyFill="1" applyBorder="1"/>
    <xf numFmtId="0" fontId="1" fillId="4" borderId="3" xfId="0" applyFont="1" applyFill="1" applyBorder="1"/>
    <xf numFmtId="0" fontId="1" fillId="24" borderId="77" xfId="0" applyFont="1" applyFill="1" applyBorder="1"/>
    <xf numFmtId="0" fontId="1" fillId="0" borderId="77" xfId="0" applyFont="1" applyBorder="1"/>
    <xf numFmtId="0" fontId="1" fillId="24" borderId="79" xfId="0" applyFont="1" applyFill="1" applyBorder="1"/>
    <xf numFmtId="3" fontId="9" fillId="0" borderId="25" xfId="0" applyNumberFormat="1" applyFont="1" applyBorder="1" applyAlignment="1">
      <alignment horizontal="right" vertical="top"/>
    </xf>
    <xf numFmtId="0" fontId="1" fillId="0" borderId="79" xfId="0" applyFont="1" applyBorder="1"/>
    <xf numFmtId="167" fontId="10" fillId="24" borderId="3" xfId="0" applyNumberFormat="1" applyFont="1" applyFill="1" applyBorder="1" applyAlignment="1">
      <alignment horizontal="right" vertical="top"/>
    </xf>
    <xf numFmtId="167" fontId="9" fillId="24" borderId="3" xfId="0" applyNumberFormat="1" applyFont="1" applyFill="1" applyBorder="1" applyAlignment="1">
      <alignment horizontal="right" vertical="top"/>
    </xf>
    <xf numFmtId="0" fontId="9" fillId="4" borderId="3" xfId="0" applyFont="1" applyFill="1" applyBorder="1" applyAlignment="1">
      <alignment vertical="top"/>
    </xf>
    <xf numFmtId="0" fontId="1" fillId="6" borderId="15" xfId="0" applyFont="1" applyFill="1" applyBorder="1"/>
    <xf numFmtId="4" fontId="25" fillId="0" borderId="42" xfId="0" applyNumberFormat="1" applyFont="1" applyBorder="1"/>
    <xf numFmtId="167" fontId="9" fillId="0" borderId="3" xfId="0" applyNumberFormat="1" applyFont="1" applyBorder="1" applyAlignment="1">
      <alignment horizontal="right" vertical="top"/>
    </xf>
    <xf numFmtId="0" fontId="12" fillId="0" borderId="15" xfId="0" applyFont="1" applyBorder="1" applyAlignment="1">
      <alignment horizontal="center"/>
    </xf>
    <xf numFmtId="0" fontId="10" fillId="0" borderId="15" xfId="0" applyFont="1" applyBorder="1" applyAlignment="1">
      <alignment vertical="top"/>
    </xf>
    <xf numFmtId="167" fontId="10" fillId="0" borderId="15" xfId="0" applyNumberFormat="1" applyFont="1" applyBorder="1" applyAlignment="1">
      <alignment horizontal="right" vertical="top"/>
    </xf>
    <xf numFmtId="167" fontId="1" fillId="0" borderId="15" xfId="0" applyNumberFormat="1" applyFont="1" applyBorder="1"/>
    <xf numFmtId="0" fontId="10" fillId="4" borderId="15" xfId="0" applyFont="1" applyFill="1" applyBorder="1" applyAlignment="1">
      <alignment vertical="top"/>
    </xf>
    <xf numFmtId="167" fontId="10" fillId="4" borderId="15" xfId="0" applyNumberFormat="1" applyFont="1" applyFill="1" applyBorder="1" applyAlignment="1">
      <alignment horizontal="right" vertical="top"/>
    </xf>
    <xf numFmtId="0" fontId="1" fillId="4" borderId="15" xfId="0" applyFont="1" applyFill="1" applyBorder="1"/>
    <xf numFmtId="0" fontId="9" fillId="0" borderId="15" xfId="0" applyFont="1" applyBorder="1" applyAlignment="1">
      <alignment vertical="top"/>
    </xf>
    <xf numFmtId="4" fontId="31" fillId="0" borderId="42" xfId="0" applyNumberFormat="1" applyFont="1" applyBorder="1"/>
    <xf numFmtId="167" fontId="9" fillId="0" borderId="15" xfId="0" applyNumberFormat="1" applyFont="1" applyBorder="1" applyAlignment="1">
      <alignment horizontal="right" vertical="top"/>
    </xf>
    <xf numFmtId="49" fontId="25" fillId="0" borderId="42" xfId="0" applyNumberFormat="1" applyFont="1" applyBorder="1" applyAlignment="1">
      <alignment horizontal="left"/>
    </xf>
    <xf numFmtId="49" fontId="31" fillId="0" borderId="42" xfId="0" applyNumberFormat="1" applyFont="1" applyBorder="1" applyAlignment="1">
      <alignment horizontal="left"/>
    </xf>
    <xf numFmtId="4" fontId="23" fillId="4" borderId="27" xfId="0" applyNumberFormat="1" applyFont="1" applyFill="1" applyBorder="1" applyAlignment="1">
      <alignment vertical="center"/>
    </xf>
    <xf numFmtId="4" fontId="23" fillId="4" borderId="27" xfId="0" applyNumberFormat="1" applyFont="1" applyFill="1" applyBorder="1"/>
    <xf numFmtId="4" fontId="23" fillId="4" borderId="59" xfId="0" applyNumberFormat="1" applyFont="1" applyFill="1" applyBorder="1"/>
    <xf numFmtId="4" fontId="23" fillId="4" borderId="80" xfId="0" applyNumberFormat="1" applyFont="1" applyFill="1" applyBorder="1"/>
    <xf numFmtId="4" fontId="23" fillId="4" borderId="81" xfId="0" applyNumberFormat="1" applyFont="1" applyFill="1" applyBorder="1"/>
    <xf numFmtId="167" fontId="9" fillId="4" borderId="3" xfId="0" applyNumberFormat="1" applyFont="1" applyFill="1" applyBorder="1" applyAlignment="1">
      <alignment horizontal="right" vertical="top"/>
    </xf>
    <xf numFmtId="167" fontId="1" fillId="17" borderId="0" xfId="0" applyNumberFormat="1" applyFont="1" applyFill="1" applyBorder="1"/>
    <xf numFmtId="0" fontId="9" fillId="4" borderId="15" xfId="0" applyFont="1" applyFill="1" applyBorder="1" applyAlignment="1">
      <alignment vertical="top"/>
    </xf>
    <xf numFmtId="167" fontId="9" fillId="4" borderId="15" xfId="0" applyNumberFormat="1" applyFont="1" applyFill="1" applyBorder="1" applyAlignment="1">
      <alignment horizontal="right" vertical="top"/>
    </xf>
    <xf numFmtId="164" fontId="10" fillId="6" borderId="23" xfId="0" applyNumberFormat="1" applyFont="1" applyFill="1" applyBorder="1" applyAlignment="1">
      <alignment vertical="top"/>
    </xf>
    <xf numFmtId="0" fontId="10" fillId="6" borderId="23" xfId="0" applyFont="1" applyFill="1" applyBorder="1" applyAlignment="1">
      <alignment vertical="top"/>
    </xf>
    <xf numFmtId="167" fontId="9" fillId="0" borderId="23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wrapText="1"/>
    </xf>
    <xf numFmtId="4" fontId="23" fillId="0" borderId="27" xfId="0" applyNumberFormat="1" applyFont="1" applyBorder="1" applyAlignment="1">
      <alignment vertical="center"/>
    </xf>
    <xf numFmtId="4" fontId="23" fillId="0" borderId="27" xfId="0" applyNumberFormat="1" applyFont="1" applyBorder="1"/>
    <xf numFmtId="4" fontId="23" fillId="0" borderId="59" xfId="0" applyNumberFormat="1" applyFont="1" applyBorder="1"/>
    <xf numFmtId="4" fontId="23" fillId="0" borderId="80" xfId="0" applyNumberFormat="1" applyFont="1" applyBorder="1"/>
    <xf numFmtId="4" fontId="23" fillId="0" borderId="81" xfId="0" applyNumberFormat="1" applyFont="1" applyBorder="1"/>
    <xf numFmtId="0" fontId="1" fillId="4" borderId="8" xfId="0" applyFont="1" applyFill="1" applyBorder="1"/>
    <xf numFmtId="0" fontId="1" fillId="24" borderId="8" xfId="0" applyFont="1" applyFill="1" applyBorder="1"/>
    <xf numFmtId="49" fontId="4" fillId="0" borderId="0" xfId="0" applyNumberFormat="1" applyFont="1" applyAlignment="1">
      <alignment horizontal="left" vertical="center" wrapText="1"/>
    </xf>
    <xf numFmtId="49" fontId="39" fillId="0" borderId="0" xfId="0" applyNumberFormat="1" applyFont="1" applyAlignment="1">
      <alignment horizontal="right" vertical="center" wrapText="1"/>
    </xf>
    <xf numFmtId="0" fontId="25" fillId="0" borderId="42" xfId="0" applyFont="1" applyBorder="1"/>
    <xf numFmtId="0" fontId="39" fillId="0" borderId="0" xfId="0" applyFont="1" applyAlignment="1">
      <alignment vertical="center" wrapText="1"/>
    </xf>
    <xf numFmtId="167" fontId="1" fillId="4" borderId="15" xfId="0" applyNumberFormat="1" applyFont="1" applyFill="1" applyBorder="1"/>
    <xf numFmtId="0" fontId="14" fillId="0" borderId="60" xfId="0" applyFont="1" applyBorder="1" applyAlignment="1">
      <alignment horizontal="left" vertical="center"/>
    </xf>
    <xf numFmtId="4" fontId="14" fillId="0" borderId="61" xfId="0" applyNumberFormat="1" applyFont="1" applyBorder="1"/>
    <xf numFmtId="0" fontId="38" fillId="0" borderId="0" xfId="0" applyFont="1" applyAlignment="1">
      <alignment horizontal="right"/>
    </xf>
    <xf numFmtId="4" fontId="40" fillId="0" borderId="0" xfId="0" applyNumberFormat="1" applyFont="1"/>
    <xf numFmtId="4" fontId="25" fillId="4" borderId="0" xfId="0" applyNumberFormat="1" applyFont="1" applyFill="1" applyBorder="1"/>
    <xf numFmtId="0" fontId="23" fillId="4" borderId="42" xfId="0" applyFont="1" applyFill="1" applyBorder="1" applyAlignment="1">
      <alignment vertical="center"/>
    </xf>
    <xf numFmtId="4" fontId="23" fillId="4" borderId="43" xfId="0" applyNumberFormat="1" applyFont="1" applyFill="1" applyBorder="1"/>
    <xf numFmtId="4" fontId="23" fillId="4" borderId="44" xfId="0" applyNumberFormat="1" applyFont="1" applyFill="1" applyBorder="1"/>
    <xf numFmtId="4" fontId="23" fillId="4" borderId="45" xfId="0" applyNumberFormat="1" applyFont="1" applyFill="1" applyBorder="1"/>
    <xf numFmtId="4" fontId="25" fillId="21" borderId="15" xfId="0" applyNumberFormat="1" applyFont="1" applyFill="1" applyBorder="1"/>
    <xf numFmtId="0" fontId="25" fillId="21" borderId="15" xfId="0" applyFont="1" applyFill="1" applyBorder="1"/>
    <xf numFmtId="170" fontId="38" fillId="25" borderId="15" xfId="0" applyNumberFormat="1" applyFont="1" applyFill="1" applyBorder="1"/>
    <xf numFmtId="0" fontId="38" fillId="25" borderId="15" xfId="0" applyFont="1" applyFill="1" applyBorder="1"/>
    <xf numFmtId="0" fontId="25" fillId="0" borderId="0" xfId="0" applyFont="1"/>
    <xf numFmtId="0" fontId="5" fillId="2" borderId="1" xfId="0" applyFont="1" applyFill="1" applyBorder="1" applyAlignment="1">
      <alignment horizontal="left" vertical="top"/>
    </xf>
    <xf numFmtId="0" fontId="6" fillId="0" borderId="0" xfId="0" applyFont="1" applyBorder="1"/>
    <xf numFmtId="0" fontId="6" fillId="0" borderId="2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/>
    </xf>
    <xf numFmtId="0" fontId="6" fillId="0" borderId="17" xfId="0" applyFont="1" applyBorder="1"/>
    <xf numFmtId="0" fontId="1" fillId="0" borderId="0" xfId="0" applyFont="1"/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" fillId="0" borderId="5" xfId="0" applyFont="1" applyBorder="1"/>
    <xf numFmtId="0" fontId="6" fillId="0" borderId="5" xfId="0" applyFont="1" applyBorder="1"/>
    <xf numFmtId="0" fontId="9" fillId="0" borderId="6" xfId="0" applyFont="1" applyBorder="1" applyAlignment="1">
      <alignment vertical="center"/>
    </xf>
    <xf numFmtId="0" fontId="6" fillId="0" borderId="6" xfId="0" applyFont="1" applyBorder="1"/>
    <xf numFmtId="0" fontId="1" fillId="0" borderId="8" xfId="0" applyFont="1" applyBorder="1"/>
    <xf numFmtId="0" fontId="6" fillId="0" borderId="8" xfId="0" applyFont="1" applyBorder="1"/>
    <xf numFmtId="3" fontId="15" fillId="3" borderId="10" xfId="0" applyNumberFormat="1" applyFont="1" applyFill="1" applyBorder="1" applyAlignment="1">
      <alignment horizontal="center"/>
    </xf>
    <xf numFmtId="0" fontId="6" fillId="0" borderId="11" xfId="0" applyFont="1" applyBorder="1"/>
    <xf numFmtId="0" fontId="13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3" fontId="14" fillId="0" borderId="12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3" fontId="12" fillId="0" borderId="7" xfId="0" applyNumberFormat="1" applyFont="1" applyBorder="1" applyAlignment="1">
      <alignment horizontal="center"/>
    </xf>
    <xf numFmtId="0" fontId="6" fillId="0" borderId="9" xfId="0" applyFont="1" applyBorder="1"/>
    <xf numFmtId="3" fontId="11" fillId="0" borderId="10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14" fontId="9" fillId="0" borderId="0" xfId="0" applyNumberFormat="1" applyFont="1" applyAlignment="1">
      <alignment horizontal="right" vertical="center" wrapText="1"/>
    </xf>
    <xf numFmtId="0" fontId="12" fillId="0" borderId="30" xfId="0" applyFont="1" applyBorder="1" applyAlignment="1">
      <alignment horizontal="right"/>
    </xf>
    <xf numFmtId="0" fontId="6" fillId="0" borderId="30" xfId="0" applyFont="1" applyBorder="1"/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31" fillId="10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10" fillId="6" borderId="64" xfId="0" applyFont="1" applyFill="1" applyBorder="1" applyAlignment="1">
      <alignment horizontal="left" vertical="top"/>
    </xf>
    <xf numFmtId="0" fontId="6" fillId="0" borderId="4" xfId="0" applyFont="1" applyBorder="1"/>
    <xf numFmtId="0" fontId="6" fillId="0" borderId="65" xfId="0" applyFont="1" applyBorder="1"/>
    <xf numFmtId="0" fontId="9" fillId="0" borderId="64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5" fillId="6" borderId="64" xfId="0" applyFont="1" applyFill="1" applyBorder="1" applyAlignment="1">
      <alignment horizontal="left" vertical="top"/>
    </xf>
    <xf numFmtId="0" fontId="7" fillId="0" borderId="64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9" fillId="0" borderId="0" xfId="0" applyNumberFormat="1" applyFont="1" applyAlignment="1">
      <alignment horizontal="right" vertical="center"/>
    </xf>
    <xf numFmtId="0" fontId="1" fillId="14" borderId="0" xfId="0" applyFont="1" applyFill="1" applyBorder="1" applyAlignment="1">
      <alignment horizontal="center"/>
    </xf>
    <xf numFmtId="0" fontId="1" fillId="25" borderId="0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left" vertical="top"/>
    </xf>
    <xf numFmtId="0" fontId="6" fillId="0" borderId="66" xfId="0" applyFont="1" applyBorder="1"/>
    <xf numFmtId="0" fontId="1" fillId="0" borderId="16" xfId="0" applyFont="1" applyBorder="1"/>
    <xf numFmtId="0" fontId="8" fillId="0" borderId="16" xfId="0" applyFont="1" applyBorder="1" applyAlignment="1">
      <alignment horizontal="right" vertical="center"/>
    </xf>
    <xf numFmtId="0" fontId="7" fillId="0" borderId="16" xfId="0" applyFont="1" applyBorder="1" applyAlignment="1">
      <alignment vertical="top"/>
    </xf>
    <xf numFmtId="0" fontId="10" fillId="6" borderId="16" xfId="0" applyFont="1" applyFill="1" applyBorder="1" applyAlignment="1">
      <alignment horizontal="center" vertical="top"/>
    </xf>
    <xf numFmtId="0" fontId="3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4" fontId="7" fillId="0" borderId="16" xfId="0" applyNumberFormat="1" applyFont="1" applyBorder="1" applyAlignment="1">
      <alignment vertical="top"/>
    </xf>
    <xf numFmtId="0" fontId="2" fillId="0" borderId="16" xfId="0" applyFont="1" applyBorder="1" applyAlignment="1">
      <alignment horizontal="center" vertical="center"/>
    </xf>
    <xf numFmtId="0" fontId="1" fillId="6" borderId="16" xfId="0" applyFont="1" applyFill="1" applyBorder="1"/>
    <xf numFmtId="0" fontId="9" fillId="0" borderId="16" xfId="0" applyFont="1" applyBorder="1" applyAlignment="1">
      <alignment horizontal="right" vertical="center"/>
    </xf>
    <xf numFmtId="14" fontId="9" fillId="0" borderId="16" xfId="0" applyNumberFormat="1" applyFont="1" applyBorder="1" applyAlignment="1">
      <alignment horizontal="right" vertical="center"/>
    </xf>
    <xf numFmtId="167" fontId="9" fillId="0" borderId="29" xfId="0" applyNumberFormat="1" applyFont="1" applyBorder="1" applyAlignment="1">
      <alignment horizontal="right" vertical="top"/>
    </xf>
    <xf numFmtId="0" fontId="6" fillId="0" borderId="47" xfId="0" applyFont="1" applyBorder="1"/>
    <xf numFmtId="167" fontId="10" fillId="0" borderId="29" xfId="0" applyNumberFormat="1" applyFont="1" applyBorder="1" applyAlignment="1">
      <alignment horizontal="right" vertical="top"/>
    </xf>
    <xf numFmtId="164" fontId="7" fillId="0" borderId="16" xfId="0" applyNumberFormat="1" applyFont="1" applyBorder="1" applyAlignment="1">
      <alignment vertical="top"/>
    </xf>
    <xf numFmtId="3" fontId="7" fillId="0" borderId="16" xfId="0" applyNumberFormat="1" applyFont="1" applyBorder="1" applyAlignment="1">
      <alignment vertical="top"/>
    </xf>
    <xf numFmtId="0" fontId="10" fillId="0" borderId="29" xfId="0" applyFont="1" applyBorder="1" applyAlignment="1">
      <alignment vertical="top"/>
    </xf>
    <xf numFmtId="0" fontId="10" fillId="0" borderId="29" xfId="0" applyFont="1" applyBorder="1" applyAlignment="1">
      <alignment vertical="top" wrapText="1"/>
    </xf>
    <xf numFmtId="0" fontId="4" fillId="0" borderId="16" xfId="0" applyFont="1" applyBorder="1" applyAlignment="1">
      <alignment horizontal="left" vertical="center"/>
    </xf>
    <xf numFmtId="0" fontId="9" fillId="0" borderId="29" xfId="0" applyFont="1" applyBorder="1" applyAlignment="1">
      <alignment vertical="top"/>
    </xf>
    <xf numFmtId="0" fontId="9" fillId="0" borderId="29" xfId="0" applyFont="1" applyBorder="1" applyAlignment="1">
      <alignment vertical="top" wrapText="1"/>
    </xf>
    <xf numFmtId="0" fontId="9" fillId="0" borderId="76" xfId="0" applyFont="1" applyBorder="1" applyAlignment="1">
      <alignment vertical="top"/>
    </xf>
    <xf numFmtId="0" fontId="6" fillId="0" borderId="78" xfId="0" applyFont="1" applyBorder="1"/>
    <xf numFmtId="0" fontId="9" fillId="0" borderId="76" xfId="0" applyFont="1" applyBorder="1" applyAlignment="1">
      <alignment vertical="top" wrapText="1"/>
    </xf>
    <xf numFmtId="0" fontId="39" fillId="0" borderId="0" xfId="0" applyFont="1" applyAlignment="1">
      <alignment horizontal="center" vertical="center" wrapText="1"/>
    </xf>
    <xf numFmtId="0" fontId="5" fillId="2" borderId="67" xfId="0" applyFont="1" applyFill="1" applyBorder="1" applyAlignment="1">
      <alignment horizontal="left" vertical="top"/>
    </xf>
    <xf numFmtId="0" fontId="6" fillId="0" borderId="68" xfId="0" applyFont="1" applyBorder="1"/>
    <xf numFmtId="0" fontId="1" fillId="6" borderId="64" xfId="0" applyFont="1" applyFill="1" applyBorder="1"/>
    <xf numFmtId="0" fontId="10" fillId="2" borderId="67" xfId="0" applyFont="1" applyFill="1" applyBorder="1" applyAlignment="1">
      <alignment horizontal="center" vertical="top"/>
    </xf>
    <xf numFmtId="0" fontId="6" fillId="0" borderId="73" xfId="0" applyFont="1" applyBorder="1"/>
    <xf numFmtId="0" fontId="10" fillId="0" borderId="76" xfId="0" applyFont="1" applyBorder="1" applyAlignment="1">
      <alignment vertical="top"/>
    </xf>
    <xf numFmtId="0" fontId="10" fillId="0" borderId="76" xfId="0" applyFont="1" applyBorder="1" applyAlignment="1">
      <alignment vertical="top" wrapText="1"/>
    </xf>
    <xf numFmtId="0" fontId="12" fillId="23" borderId="0" xfId="0" applyFont="1" applyFill="1" applyBorder="1" applyAlignment="1">
      <alignment horizontal="right"/>
    </xf>
    <xf numFmtId="0" fontId="6" fillId="0" borderId="72" xfId="0" applyFont="1" applyBorder="1"/>
    <xf numFmtId="0" fontId="6" fillId="0" borderId="74" xfId="0" applyFont="1" applyBorder="1"/>
    <xf numFmtId="0" fontId="6" fillId="0" borderId="75" xfId="0" applyFont="1" applyBorder="1"/>
    <xf numFmtId="0" fontId="4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1162050</xdr:colOff>
      <xdr:row>194</xdr:row>
      <xdr:rowOff>57150</xdr:rowOff>
    </xdr:to>
    <xdr:sp macro="" textlink="">
      <xdr:nvSpPr>
        <xdr:cNvPr id="103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1038225</xdr:colOff>
      <xdr:row>168</xdr:row>
      <xdr:rowOff>57150</xdr:rowOff>
    </xdr:to>
    <xdr:sp macro="" textlink="">
      <xdr:nvSpPr>
        <xdr:cNvPr id="3083" name="Rectangle 1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1038225</xdr:colOff>
      <xdr:row>216</xdr:row>
      <xdr:rowOff>133350</xdr:rowOff>
    </xdr:to>
    <xdr:sp macro="" textlink="">
      <xdr:nvSpPr>
        <xdr:cNvPr id="2059" name="Rectangle 1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/>
  </sheetViews>
  <sheetFormatPr baseColWidth="10" defaultColWidth="17.28515625" defaultRowHeight="15" customHeight="1"/>
  <cols>
    <col min="1" max="1" width="3.140625" customWidth="1"/>
    <col min="2" max="2" width="10.7109375" customWidth="1"/>
    <col min="3" max="3" width="49.85546875" customWidth="1"/>
    <col min="4" max="4" width="18" customWidth="1"/>
    <col min="5" max="5" width="10.7109375" customWidth="1"/>
    <col min="6" max="6" width="20" customWidth="1"/>
    <col min="7" max="7" width="16" customWidth="1"/>
    <col min="8" max="9" width="10.7109375" customWidth="1"/>
    <col min="10" max="11" width="12.7109375" customWidth="1"/>
  </cols>
  <sheetData>
    <row r="1" spans="1:11" ht="12.75" customHeight="1">
      <c r="A1" s="1"/>
      <c r="C1" s="1"/>
      <c r="D1" s="1"/>
      <c r="F1" s="1"/>
      <c r="G1" s="1"/>
      <c r="J1" s="2"/>
      <c r="K1" s="1"/>
    </row>
    <row r="2" spans="1:11" ht="12.75" customHeight="1">
      <c r="A2" s="1"/>
      <c r="C2" s="1"/>
      <c r="D2" s="1"/>
      <c r="F2" s="1"/>
      <c r="G2" s="1"/>
      <c r="J2" s="2"/>
      <c r="K2" s="1"/>
    </row>
    <row r="3" spans="1:11" ht="12.75" customHeight="1">
      <c r="A3" s="1"/>
      <c r="C3" s="1"/>
      <c r="D3" s="1"/>
      <c r="F3" s="1"/>
      <c r="G3" s="1"/>
      <c r="J3" s="2"/>
      <c r="K3" s="1"/>
    </row>
    <row r="4" spans="1:11" ht="12.75" customHeight="1">
      <c r="A4" s="1"/>
      <c r="C4" s="1"/>
      <c r="D4" s="1"/>
      <c r="F4" s="1"/>
      <c r="G4" s="1"/>
      <c r="J4" s="2"/>
      <c r="K4" s="1"/>
    </row>
    <row r="5" spans="1:11" ht="12.75" customHeight="1">
      <c r="A5" s="1"/>
      <c r="C5" s="1"/>
      <c r="D5" s="1"/>
      <c r="F5" s="1"/>
      <c r="G5" s="1"/>
      <c r="J5" s="2"/>
      <c r="K5" s="1"/>
    </row>
    <row r="6" spans="1:11" ht="12.75" customHeight="1">
      <c r="A6" s="1"/>
      <c r="C6" s="1"/>
      <c r="D6" s="1"/>
      <c r="F6" s="1"/>
      <c r="G6" s="1"/>
      <c r="J6" s="2"/>
      <c r="K6" s="1"/>
    </row>
    <row r="7" spans="1:11" ht="12.75" customHeight="1">
      <c r="A7" s="1"/>
      <c r="C7" s="1"/>
      <c r="D7" s="1"/>
      <c r="F7" s="1"/>
      <c r="G7" s="1"/>
      <c r="J7" s="2"/>
      <c r="K7" s="1"/>
    </row>
    <row r="8" spans="1:11" ht="12.75" customHeight="1">
      <c r="A8" s="1"/>
      <c r="C8" s="1"/>
      <c r="D8" s="1"/>
      <c r="F8" s="1"/>
      <c r="G8" s="1"/>
      <c r="J8" s="2"/>
      <c r="K8" s="1"/>
    </row>
    <row r="9" spans="1:11" ht="12.75" customHeight="1">
      <c r="A9" s="1"/>
      <c r="C9" s="1"/>
      <c r="D9" s="1"/>
      <c r="F9" s="1"/>
      <c r="G9" s="1"/>
      <c r="J9" s="2"/>
      <c r="K9" s="1"/>
    </row>
    <row r="10" spans="1:11" ht="12.75" customHeight="1">
      <c r="A10" s="1"/>
      <c r="C10" s="1"/>
      <c r="D10" s="1"/>
      <c r="F10" s="1"/>
      <c r="G10" s="1"/>
      <c r="J10" s="2"/>
      <c r="K10" s="1"/>
    </row>
    <row r="11" spans="1:11" ht="12.75" customHeight="1">
      <c r="A11" s="1"/>
      <c r="C11" s="1"/>
      <c r="D11" s="1"/>
      <c r="F11" s="1"/>
      <c r="G11" s="1"/>
      <c r="J11" s="2"/>
      <c r="K11" s="1"/>
    </row>
    <row r="12" spans="1:11" ht="12.75" customHeight="1">
      <c r="A12" s="1"/>
      <c r="C12" s="1"/>
      <c r="D12" s="1"/>
      <c r="F12" s="1"/>
      <c r="G12" s="1"/>
      <c r="J12" s="2"/>
      <c r="K12" s="1"/>
    </row>
    <row r="13" spans="1:11" ht="12.75" customHeight="1">
      <c r="A13" s="1"/>
      <c r="C13" s="1"/>
      <c r="D13" s="1"/>
      <c r="F13" s="1"/>
      <c r="G13" s="1"/>
      <c r="J13" s="2"/>
      <c r="K13" s="1"/>
    </row>
    <row r="14" spans="1:11" ht="12.75" customHeight="1">
      <c r="A14" s="1"/>
      <c r="B14" s="493" t="s">
        <v>0</v>
      </c>
      <c r="C14" s="494"/>
      <c r="D14" s="494"/>
      <c r="E14" s="494"/>
      <c r="F14" s="494"/>
      <c r="G14" s="494"/>
      <c r="H14" s="494"/>
      <c r="J14" s="2" t="s">
        <v>1</v>
      </c>
      <c r="K14" s="1"/>
    </row>
    <row r="15" spans="1:11" ht="12.75" customHeight="1">
      <c r="A15" s="1"/>
      <c r="B15" s="495" t="s">
        <v>2</v>
      </c>
      <c r="C15" s="494"/>
      <c r="D15" s="494"/>
      <c r="E15" s="494"/>
      <c r="F15" s="494"/>
      <c r="G15" s="494"/>
      <c r="H15" s="494"/>
      <c r="J15" s="2" t="s">
        <v>3</v>
      </c>
      <c r="K15" s="1"/>
    </row>
    <row r="16" spans="1:11" ht="12.75" customHeight="1">
      <c r="A16" s="1"/>
      <c r="B16" s="496" t="s">
        <v>4</v>
      </c>
      <c r="C16" s="494"/>
      <c r="D16" s="494"/>
      <c r="E16" s="494"/>
      <c r="F16" s="494"/>
      <c r="G16" s="494"/>
      <c r="H16" s="494"/>
      <c r="J16" s="1"/>
      <c r="K16" s="1"/>
    </row>
    <row r="17" spans="1:11" ht="12.75" customHeight="1">
      <c r="A17" s="1"/>
      <c r="B17" s="496" t="s">
        <v>5</v>
      </c>
      <c r="C17" s="494"/>
      <c r="D17" s="494"/>
      <c r="E17" s="494"/>
      <c r="F17" s="494"/>
      <c r="G17" s="494"/>
      <c r="H17" s="494"/>
      <c r="J17" s="1"/>
      <c r="K17" s="1"/>
    </row>
    <row r="18" spans="1:11" ht="12.75" customHeight="1">
      <c r="A18" s="1"/>
      <c r="B18" s="496" t="s">
        <v>6</v>
      </c>
      <c r="C18" s="494"/>
      <c r="D18" s="494"/>
      <c r="E18" s="494"/>
      <c r="F18" s="494"/>
      <c r="G18" s="494"/>
      <c r="H18" s="494"/>
      <c r="J18" s="1"/>
      <c r="K18" s="1"/>
    </row>
    <row r="19" spans="1:11" ht="13.5" customHeight="1">
      <c r="A19" s="1"/>
      <c r="B19" s="3" t="s">
        <v>2</v>
      </c>
      <c r="C19" s="1"/>
      <c r="D19" s="1"/>
      <c r="F19" s="1"/>
      <c r="G19" s="1"/>
      <c r="J19" s="1"/>
      <c r="K19" s="1"/>
    </row>
    <row r="20" spans="1:11" ht="13.5" customHeight="1">
      <c r="A20" s="1"/>
      <c r="B20" s="490" t="s">
        <v>7</v>
      </c>
      <c r="C20" s="491"/>
      <c r="D20" s="491"/>
      <c r="E20" s="492"/>
      <c r="F20" s="497" t="s">
        <v>8</v>
      </c>
      <c r="G20" s="494"/>
      <c r="H20" s="492"/>
      <c r="I20" s="5" t="s">
        <v>8</v>
      </c>
      <c r="J20" s="6"/>
      <c r="K20" s="6"/>
    </row>
    <row r="21" spans="1:11" ht="13.5" customHeight="1">
      <c r="A21" s="1"/>
      <c r="B21" s="490" t="s">
        <v>9</v>
      </c>
      <c r="C21" s="491"/>
      <c r="D21" s="491"/>
      <c r="E21" s="492"/>
      <c r="F21" s="497" t="s">
        <v>5</v>
      </c>
      <c r="G21" s="494"/>
      <c r="H21" s="492"/>
      <c r="I21" s="5" t="s">
        <v>5</v>
      </c>
      <c r="J21" s="6"/>
      <c r="K21" s="6"/>
    </row>
    <row r="22" spans="1:11" ht="13.5" customHeight="1">
      <c r="A22" s="1"/>
      <c r="B22" s="490" t="s">
        <v>10</v>
      </c>
      <c r="C22" s="491"/>
      <c r="D22" s="491"/>
      <c r="E22" s="492"/>
      <c r="F22" s="497" t="s">
        <v>11</v>
      </c>
      <c r="G22" s="494"/>
      <c r="H22" s="492"/>
      <c r="I22" s="5" t="s">
        <v>11</v>
      </c>
      <c r="J22" s="6"/>
      <c r="K22" s="6"/>
    </row>
    <row r="23" spans="1:11" ht="12.75" customHeight="1">
      <c r="A23" s="1"/>
      <c r="B23" s="501"/>
      <c r="C23" s="494"/>
      <c r="D23" s="494"/>
      <c r="E23" s="494"/>
      <c r="F23" s="494"/>
      <c r="G23" s="494"/>
      <c r="H23" s="494"/>
      <c r="J23" s="1"/>
      <c r="K23" s="1"/>
    </row>
    <row r="24" spans="1:11" ht="12.75" customHeight="1">
      <c r="A24" s="1"/>
      <c r="B24" s="504" t="s">
        <v>12</v>
      </c>
      <c r="C24" s="494"/>
      <c r="D24" s="494"/>
      <c r="E24" s="494"/>
      <c r="F24" s="494"/>
      <c r="G24" s="494"/>
      <c r="H24" s="494"/>
      <c r="J24" s="1"/>
      <c r="K24" s="1"/>
    </row>
    <row r="25" spans="1:11" ht="13.5" customHeight="1">
      <c r="A25" s="1"/>
      <c r="B25" s="505"/>
      <c r="C25" s="506"/>
      <c r="D25" s="506"/>
      <c r="E25" s="506"/>
      <c r="F25" s="506"/>
      <c r="G25" s="506"/>
      <c r="H25" s="506"/>
      <c r="I25" s="9"/>
      <c r="J25" s="9"/>
      <c r="K25" s="9"/>
    </row>
    <row r="26" spans="1:11" ht="13.5" customHeight="1">
      <c r="A26" s="1"/>
      <c r="B26" s="507" t="s">
        <v>2</v>
      </c>
      <c r="C26" s="508"/>
      <c r="D26" s="508"/>
      <c r="E26" s="508"/>
      <c r="F26" s="508"/>
      <c r="G26" s="508"/>
      <c r="H26" s="508"/>
      <c r="J26" s="1"/>
      <c r="K26" s="1"/>
    </row>
    <row r="27" spans="1:11" ht="13.5" customHeight="1">
      <c r="A27" s="1"/>
      <c r="B27" s="10" t="s">
        <v>13</v>
      </c>
      <c r="C27" s="10" t="s">
        <v>14</v>
      </c>
      <c r="D27" s="10" t="s">
        <v>15</v>
      </c>
      <c r="E27" s="10" t="s">
        <v>16</v>
      </c>
      <c r="F27" s="10" t="s">
        <v>14</v>
      </c>
      <c r="G27" s="10" t="s">
        <v>17</v>
      </c>
      <c r="H27" s="10" t="s">
        <v>18</v>
      </c>
      <c r="I27" s="10" t="s">
        <v>14</v>
      </c>
      <c r="J27" s="10" t="s">
        <v>17</v>
      </c>
      <c r="K27" s="10" t="s">
        <v>17</v>
      </c>
    </row>
    <row r="28" spans="1:11" ht="13.5" customHeight="1">
      <c r="A28" s="1"/>
      <c r="B28" s="11" t="s">
        <v>19</v>
      </c>
      <c r="C28" s="11" t="s">
        <v>20</v>
      </c>
      <c r="D28" s="11" t="s">
        <v>21</v>
      </c>
      <c r="E28" s="16">
        <v>923272395</v>
      </c>
      <c r="F28" s="11" t="s">
        <v>24</v>
      </c>
      <c r="G28" s="17">
        <v>2737907811</v>
      </c>
      <c r="H28" s="11" t="s">
        <v>25</v>
      </c>
      <c r="I28" s="11" t="s">
        <v>24</v>
      </c>
      <c r="J28" s="17">
        <v>2737907811</v>
      </c>
      <c r="K28" s="17">
        <v>2737907811</v>
      </c>
    </row>
    <row r="29" spans="1:11" ht="12.75" customHeight="1">
      <c r="A29" s="1"/>
      <c r="B29" s="509"/>
      <c r="C29" s="510"/>
      <c r="D29" s="510"/>
      <c r="E29" s="510"/>
      <c r="F29" s="510"/>
      <c r="G29" s="510"/>
      <c r="H29" s="510"/>
      <c r="I29" s="18"/>
      <c r="J29" s="18"/>
      <c r="K29" s="18"/>
    </row>
    <row r="30" spans="1:11" ht="12.75" customHeight="1">
      <c r="A30" s="1"/>
      <c r="B30" s="498" t="s">
        <v>26</v>
      </c>
      <c r="C30" s="494"/>
      <c r="D30" s="494"/>
      <c r="E30" s="494"/>
      <c r="F30" s="502" t="s">
        <v>36</v>
      </c>
      <c r="G30" s="494"/>
      <c r="H30" s="494"/>
      <c r="I30" s="26" t="s">
        <v>36</v>
      </c>
      <c r="J30" s="1"/>
      <c r="K30" s="1"/>
    </row>
    <row r="31" spans="1:11" ht="12.75" customHeight="1">
      <c r="A31" s="1"/>
      <c r="B31" s="501"/>
      <c r="C31" s="494"/>
      <c r="D31" s="494"/>
      <c r="E31" s="494"/>
      <c r="F31" s="503" t="s">
        <v>37</v>
      </c>
      <c r="G31" s="494"/>
      <c r="H31" s="494"/>
      <c r="I31" s="27" t="s">
        <v>37</v>
      </c>
      <c r="J31" s="1"/>
      <c r="K31" s="1"/>
    </row>
    <row r="32" spans="1:11" ht="12.75" customHeight="1">
      <c r="A32" s="1"/>
      <c r="C32" s="1"/>
      <c r="D32" s="1"/>
      <c r="F32" s="1"/>
      <c r="G32" s="1"/>
      <c r="J32" s="1"/>
      <c r="K32" s="1"/>
    </row>
    <row r="33" spans="1:11" ht="12.75" customHeight="1">
      <c r="A33" s="1"/>
      <c r="C33" s="1"/>
      <c r="D33" s="1"/>
      <c r="F33" s="1"/>
      <c r="G33" s="1"/>
      <c r="J33" s="1"/>
      <c r="K33" s="1"/>
    </row>
    <row r="34" spans="1:11" ht="12.75" customHeight="1">
      <c r="A34" s="1"/>
      <c r="C34" s="1"/>
      <c r="D34" s="1"/>
      <c r="F34" s="1"/>
      <c r="G34" s="1"/>
      <c r="J34" s="1"/>
      <c r="K34" s="1"/>
    </row>
    <row r="35" spans="1:11" ht="12.75" customHeight="1">
      <c r="A35" s="1"/>
      <c r="B35" s="1" t="s">
        <v>0</v>
      </c>
      <c r="C35" s="1"/>
      <c r="D35" s="1"/>
      <c r="F35" s="1"/>
      <c r="G35" s="39">
        <f>+G28+D48+D49+D83</f>
        <v>3195307311</v>
      </c>
      <c r="J35" s="39" t="e">
        <f t="shared" ref="J35:K35" si="0">+J28+G48+G49+G83</f>
        <v>#VALUE!</v>
      </c>
      <c r="K35" s="39">
        <f t="shared" si="0"/>
        <v>2737907811</v>
      </c>
    </row>
    <row r="36" spans="1:11" ht="12.75" customHeight="1">
      <c r="A36" s="1"/>
      <c r="B36" s="1" t="s">
        <v>2</v>
      </c>
      <c r="C36" s="1"/>
      <c r="D36" s="1"/>
      <c r="F36" s="1"/>
      <c r="G36" s="1"/>
      <c r="J36" s="1"/>
      <c r="K36" s="1"/>
    </row>
    <row r="37" spans="1:11" ht="12.75" customHeight="1">
      <c r="A37" s="1"/>
      <c r="B37" s="1" t="s">
        <v>4</v>
      </c>
      <c r="C37" s="1"/>
      <c r="D37" s="1"/>
      <c r="F37" s="1"/>
      <c r="G37" s="39">
        <f>+G35/1000</f>
        <v>3195307.3110000002</v>
      </c>
      <c r="J37" s="39" t="e">
        <f t="shared" ref="J37:K37" si="1">+J35/1000</f>
        <v>#VALUE!</v>
      </c>
      <c r="K37" s="39">
        <f t="shared" si="1"/>
        <v>2737907.8110000002</v>
      </c>
    </row>
    <row r="38" spans="1:11" ht="12.75" customHeight="1">
      <c r="A38" s="1"/>
      <c r="B38" s="1" t="s">
        <v>43</v>
      </c>
      <c r="C38" s="1"/>
      <c r="D38" s="1"/>
      <c r="F38" s="1"/>
      <c r="G38" s="1"/>
      <c r="J38" s="1"/>
      <c r="K38" s="1"/>
    </row>
    <row r="39" spans="1:11" ht="12.75" customHeight="1">
      <c r="A39" s="1"/>
      <c r="B39" s="1" t="s">
        <v>6</v>
      </c>
      <c r="C39" s="1"/>
      <c r="D39" s="1"/>
      <c r="F39" s="1"/>
      <c r="G39" s="1"/>
      <c r="J39" s="1"/>
      <c r="K39" s="1"/>
    </row>
    <row r="40" spans="1:11" ht="12.75" customHeight="1">
      <c r="A40" s="1"/>
      <c r="B40" s="1" t="s">
        <v>2</v>
      </c>
      <c r="C40" s="1"/>
      <c r="D40" s="1"/>
      <c r="F40" s="1"/>
      <c r="G40" s="1"/>
      <c r="J40" s="1"/>
      <c r="K40" s="1"/>
    </row>
    <row r="41" spans="1:11" ht="12.75" customHeight="1">
      <c r="A41" s="1"/>
      <c r="B41" s="1" t="s">
        <v>7</v>
      </c>
      <c r="C41" s="1"/>
      <c r="D41" s="1" t="s">
        <v>8</v>
      </c>
      <c r="F41" s="1"/>
      <c r="G41" s="1"/>
      <c r="J41" s="1"/>
      <c r="K41" s="1"/>
    </row>
    <row r="42" spans="1:11" ht="12.75" customHeight="1">
      <c r="A42" s="1"/>
      <c r="B42" s="1" t="s">
        <v>9</v>
      </c>
      <c r="C42" s="1"/>
      <c r="D42" s="1" t="s">
        <v>43</v>
      </c>
      <c r="F42" s="1"/>
      <c r="G42" s="1"/>
      <c r="J42" s="1"/>
      <c r="K42" s="1"/>
    </row>
    <row r="43" spans="1:11" ht="12.75" customHeight="1">
      <c r="A43" s="1"/>
      <c r="B43" s="1" t="s">
        <v>10</v>
      </c>
      <c r="C43" s="1"/>
      <c r="D43" s="1" t="s">
        <v>44</v>
      </c>
      <c r="F43" s="1"/>
      <c r="G43" s="1"/>
      <c r="J43" s="1"/>
      <c r="K43" s="1"/>
    </row>
    <row r="44" spans="1:11" ht="12.75" customHeight="1">
      <c r="A44" s="1"/>
      <c r="C44" s="1"/>
      <c r="D44" s="1"/>
      <c r="F44" s="1"/>
      <c r="G44" s="1"/>
      <c r="J44" s="1"/>
      <c r="K44" s="1"/>
    </row>
    <row r="45" spans="1:11" ht="12.75" customHeight="1">
      <c r="A45" s="1"/>
      <c r="B45" s="45"/>
      <c r="C45" s="45"/>
      <c r="D45" s="499" t="s">
        <v>1</v>
      </c>
      <c r="E45" s="500"/>
      <c r="F45" s="47" t="s">
        <v>48</v>
      </c>
      <c r="G45" s="1"/>
      <c r="I45" s="47" t="s">
        <v>48</v>
      </c>
      <c r="J45" s="1"/>
      <c r="K45" s="1"/>
    </row>
    <row r="46" spans="1:11" ht="12.75" customHeight="1">
      <c r="A46" s="1"/>
      <c r="B46" s="45"/>
      <c r="C46" s="45"/>
      <c r="D46" s="47" t="s">
        <v>50</v>
      </c>
      <c r="E46" s="47" t="s">
        <v>51</v>
      </c>
      <c r="F46" s="47" t="s">
        <v>50</v>
      </c>
      <c r="G46" s="1"/>
      <c r="I46" s="47" t="s">
        <v>50</v>
      </c>
      <c r="J46" s="1"/>
      <c r="K46" s="1"/>
    </row>
    <row r="47" spans="1:11" ht="51" customHeight="1">
      <c r="A47" s="1"/>
      <c r="B47" s="49" t="s">
        <v>16</v>
      </c>
      <c r="C47" s="49" t="s">
        <v>14</v>
      </c>
      <c r="D47" s="50" t="s">
        <v>59</v>
      </c>
      <c r="E47" s="50" t="s">
        <v>60</v>
      </c>
      <c r="F47" s="50" t="s">
        <v>59</v>
      </c>
      <c r="G47" s="1"/>
      <c r="I47" s="50" t="s">
        <v>59</v>
      </c>
      <c r="J47" s="1"/>
      <c r="K47" s="1"/>
    </row>
    <row r="48" spans="1:11" ht="12.75" customHeight="1">
      <c r="A48" s="1"/>
      <c r="B48" s="45">
        <v>11300000</v>
      </c>
      <c r="C48" s="45" t="s">
        <v>61</v>
      </c>
      <c r="D48" s="51">
        <v>81080900</v>
      </c>
      <c r="E48" s="51"/>
      <c r="F48" s="51">
        <v>286614587</v>
      </c>
      <c r="G48" s="1" t="s">
        <v>62</v>
      </c>
      <c r="I48" s="51">
        <v>286614587</v>
      </c>
      <c r="J48" s="1" t="s">
        <v>62</v>
      </c>
      <c r="K48" s="1" t="s">
        <v>62</v>
      </c>
    </row>
    <row r="49" spans="1:11" ht="12.75" customHeight="1">
      <c r="A49" s="1"/>
      <c r="B49" s="45">
        <v>11500000</v>
      </c>
      <c r="C49" s="45" t="s">
        <v>63</v>
      </c>
      <c r="D49" s="51">
        <v>192900000</v>
      </c>
      <c r="E49" s="51"/>
      <c r="F49" s="51">
        <v>498754352</v>
      </c>
      <c r="G49" s="1" t="s">
        <v>62</v>
      </c>
      <c r="I49" s="51">
        <v>498754352</v>
      </c>
      <c r="J49" s="1" t="s">
        <v>62</v>
      </c>
      <c r="K49" s="1" t="s">
        <v>62</v>
      </c>
    </row>
    <row r="50" spans="1:11" ht="12.75" customHeight="1">
      <c r="A50" s="1"/>
      <c r="B50" s="45">
        <v>14600000</v>
      </c>
      <c r="C50" s="45" t="s">
        <v>64</v>
      </c>
      <c r="D50" s="51">
        <v>1800000</v>
      </c>
      <c r="E50" s="51"/>
      <c r="F50" s="51">
        <v>8000000</v>
      </c>
      <c r="G50" s="1"/>
      <c r="I50" s="51">
        <v>8000000</v>
      </c>
      <c r="J50" s="1"/>
      <c r="K50" s="1"/>
    </row>
    <row r="51" spans="1:11" ht="12.75" customHeight="1">
      <c r="A51" s="1"/>
      <c r="B51" s="45">
        <v>22000000</v>
      </c>
      <c r="C51" s="45" t="s">
        <v>65</v>
      </c>
      <c r="D51" s="51">
        <v>22150400</v>
      </c>
      <c r="E51" s="51"/>
      <c r="F51" s="51">
        <v>459049600</v>
      </c>
      <c r="G51" s="1"/>
      <c r="I51" s="51">
        <v>459049600</v>
      </c>
      <c r="J51" s="1"/>
      <c r="K51" s="1"/>
    </row>
    <row r="52" spans="1:11" ht="12.75" customHeight="1">
      <c r="A52" s="1"/>
      <c r="B52" s="45">
        <v>23900000</v>
      </c>
      <c r="C52" s="45" t="s">
        <v>66</v>
      </c>
      <c r="D52" s="51"/>
      <c r="E52" s="51"/>
      <c r="F52" s="51">
        <v>648719900</v>
      </c>
      <c r="G52" s="1"/>
      <c r="I52" s="51">
        <v>648719900</v>
      </c>
      <c r="J52" s="1"/>
      <c r="K52" s="1"/>
    </row>
    <row r="53" spans="1:11" ht="12.75" customHeight="1">
      <c r="A53" s="1"/>
      <c r="B53" s="45">
        <v>26800000</v>
      </c>
      <c r="C53" s="45" t="s">
        <v>67</v>
      </c>
      <c r="D53" s="51">
        <v>344267300</v>
      </c>
      <c r="E53" s="51"/>
      <c r="F53" s="51">
        <v>1645219300</v>
      </c>
      <c r="G53" s="1"/>
      <c r="I53" s="51">
        <v>1645219300</v>
      </c>
      <c r="J53" s="1"/>
      <c r="K53" s="1"/>
    </row>
    <row r="54" spans="1:11" ht="12.75" customHeight="1">
      <c r="A54" s="1"/>
      <c r="B54" s="45">
        <v>26900000</v>
      </c>
      <c r="C54" s="45" t="s">
        <v>68</v>
      </c>
      <c r="D54" s="51">
        <v>152154100</v>
      </c>
      <c r="E54" s="51"/>
      <c r="F54" s="51">
        <v>153460100</v>
      </c>
      <c r="G54" s="1"/>
      <c r="I54" s="51">
        <v>153460100</v>
      </c>
      <c r="J54" s="1"/>
      <c r="K54" s="1"/>
    </row>
    <row r="55" spans="1:11" ht="12.75" customHeight="1">
      <c r="A55" s="1"/>
      <c r="B55" s="45">
        <v>31400000</v>
      </c>
      <c r="C55" s="45" t="s">
        <v>69</v>
      </c>
      <c r="D55" s="51">
        <v>2000000</v>
      </c>
      <c r="E55" s="51"/>
      <c r="F55" s="51">
        <v>50075000</v>
      </c>
      <c r="G55" s="1"/>
      <c r="I55" s="51">
        <v>50075000</v>
      </c>
      <c r="J55" s="1"/>
      <c r="K55" s="1"/>
    </row>
    <row r="56" spans="1:11" ht="12.75" customHeight="1">
      <c r="A56" s="1"/>
      <c r="B56" s="45">
        <v>40600000</v>
      </c>
      <c r="C56" s="45" t="s">
        <v>70</v>
      </c>
      <c r="D56" s="51">
        <v>11413200</v>
      </c>
      <c r="E56" s="51"/>
      <c r="F56" s="51">
        <v>88218100</v>
      </c>
      <c r="G56" s="1"/>
      <c r="I56" s="51">
        <v>88218100</v>
      </c>
      <c r="J56" s="1"/>
      <c r="K56" s="1"/>
    </row>
    <row r="57" spans="1:11" ht="12.75" customHeight="1">
      <c r="A57" s="1"/>
      <c r="B57" s="45">
        <v>40700000</v>
      </c>
      <c r="C57" s="45" t="s">
        <v>71</v>
      </c>
      <c r="D57" s="51"/>
      <c r="E57" s="51"/>
      <c r="F57" s="51">
        <v>67255900</v>
      </c>
      <c r="G57" s="1"/>
      <c r="I57" s="51">
        <v>67255900</v>
      </c>
      <c r="J57" s="1"/>
      <c r="K57" s="1"/>
    </row>
    <row r="58" spans="1:11" ht="12.75" customHeight="1">
      <c r="A58" s="1"/>
      <c r="B58" s="45">
        <v>40800000</v>
      </c>
      <c r="C58" s="45" t="s">
        <v>72</v>
      </c>
      <c r="D58" s="51">
        <v>116630100</v>
      </c>
      <c r="E58" s="51"/>
      <c r="F58" s="51">
        <v>4286861081</v>
      </c>
      <c r="G58" s="1"/>
      <c r="I58" s="51">
        <v>4286861081</v>
      </c>
      <c r="J58" s="1"/>
      <c r="K58" s="1"/>
    </row>
    <row r="59" spans="1:11" ht="12.75" customHeight="1">
      <c r="A59" s="1"/>
      <c r="B59" s="45">
        <v>41100000</v>
      </c>
      <c r="C59" s="45" t="s">
        <v>73</v>
      </c>
      <c r="D59" s="51">
        <v>55900000</v>
      </c>
      <c r="E59" s="51">
        <v>12118</v>
      </c>
      <c r="F59" s="51">
        <v>1757934668</v>
      </c>
      <c r="G59" s="1"/>
      <c r="I59" s="51">
        <v>1757934668</v>
      </c>
      <c r="J59" s="1"/>
      <c r="K59" s="1"/>
    </row>
    <row r="60" spans="1:11" ht="12.75" customHeight="1">
      <c r="A60" s="1"/>
      <c r="B60" s="45">
        <v>41200000</v>
      </c>
      <c r="C60" s="45" t="s">
        <v>74</v>
      </c>
      <c r="D60" s="51">
        <v>13500000</v>
      </c>
      <c r="E60" s="51"/>
      <c r="F60" s="51">
        <v>609546200</v>
      </c>
      <c r="G60" s="1"/>
      <c r="I60" s="51">
        <v>609546200</v>
      </c>
      <c r="J60" s="1"/>
      <c r="K60" s="1"/>
    </row>
    <row r="61" spans="1:11" ht="12.75" customHeight="1">
      <c r="A61" s="1"/>
      <c r="B61" s="45">
        <v>41300000</v>
      </c>
      <c r="C61" s="45" t="s">
        <v>75</v>
      </c>
      <c r="D61" s="51">
        <v>82927300</v>
      </c>
      <c r="E61" s="51"/>
      <c r="F61" s="51">
        <v>446858928</v>
      </c>
      <c r="G61" s="1"/>
      <c r="I61" s="51">
        <v>446858928</v>
      </c>
      <c r="J61" s="1"/>
      <c r="K61" s="1"/>
    </row>
    <row r="62" spans="1:11" ht="12.75" customHeight="1">
      <c r="A62" s="1"/>
      <c r="B62" s="45">
        <v>41800000</v>
      </c>
      <c r="C62" s="45" t="s">
        <v>76</v>
      </c>
      <c r="D62" s="51">
        <v>7000000</v>
      </c>
      <c r="E62" s="51">
        <v>1971256</v>
      </c>
      <c r="F62" s="51">
        <v>247000000</v>
      </c>
      <c r="G62" s="1"/>
      <c r="I62" s="51">
        <v>247000000</v>
      </c>
      <c r="J62" s="1"/>
      <c r="K62" s="1"/>
    </row>
    <row r="63" spans="1:11" ht="12.75" customHeight="1">
      <c r="A63" s="1"/>
      <c r="B63" s="45">
        <v>42200000</v>
      </c>
      <c r="C63" s="45" t="s">
        <v>77</v>
      </c>
      <c r="D63" s="51">
        <v>494430500</v>
      </c>
      <c r="E63" s="51"/>
      <c r="F63" s="51">
        <v>479304413</v>
      </c>
      <c r="G63" s="1"/>
      <c r="I63" s="51">
        <v>479304413</v>
      </c>
      <c r="J63" s="1"/>
      <c r="K63" s="1"/>
    </row>
    <row r="64" spans="1:11" ht="12.75" customHeight="1">
      <c r="A64" s="1"/>
      <c r="B64" s="45">
        <v>43400000</v>
      </c>
      <c r="C64" s="45" t="s">
        <v>78</v>
      </c>
      <c r="D64" s="51">
        <v>165407000</v>
      </c>
      <c r="E64" s="51"/>
      <c r="F64" s="51">
        <v>491984057</v>
      </c>
      <c r="G64" s="1"/>
      <c r="I64" s="51">
        <v>491984057</v>
      </c>
      <c r="J64" s="1"/>
      <c r="K64" s="1"/>
    </row>
    <row r="65" spans="1:11" ht="12.75" customHeight="1">
      <c r="A65" s="1"/>
      <c r="B65" s="45">
        <v>44300000</v>
      </c>
      <c r="C65" s="45" t="s">
        <v>79</v>
      </c>
      <c r="D65" s="51">
        <v>388552700</v>
      </c>
      <c r="E65" s="51"/>
      <c r="F65" s="51">
        <v>1341745923</v>
      </c>
      <c r="G65" s="1"/>
      <c r="I65" s="51">
        <v>1341745923</v>
      </c>
      <c r="J65" s="1"/>
      <c r="K65" s="1"/>
    </row>
    <row r="66" spans="1:11" ht="12.75" customHeight="1">
      <c r="A66" s="1"/>
      <c r="B66" s="45">
        <v>44400000</v>
      </c>
      <c r="C66" s="45" t="s">
        <v>80</v>
      </c>
      <c r="D66" s="51">
        <v>53500000</v>
      </c>
      <c r="E66" s="51"/>
      <c r="F66" s="51">
        <v>222891910</v>
      </c>
      <c r="G66" s="1"/>
      <c r="I66" s="51">
        <v>222891910</v>
      </c>
      <c r="J66" s="1"/>
      <c r="K66" s="1"/>
    </row>
    <row r="67" spans="1:11" ht="12.75" customHeight="1">
      <c r="A67" s="1"/>
      <c r="B67" s="45">
        <v>44500000</v>
      </c>
      <c r="C67" s="45" t="s">
        <v>81</v>
      </c>
      <c r="D67" s="51">
        <v>172727800</v>
      </c>
      <c r="E67" s="51"/>
      <c r="F67" s="51"/>
      <c r="G67" s="1"/>
      <c r="I67" s="51"/>
      <c r="J67" s="1"/>
      <c r="K67" s="1"/>
    </row>
    <row r="68" spans="1:11" ht="12.75" customHeight="1">
      <c r="A68" s="1"/>
      <c r="B68" s="45">
        <v>44600000</v>
      </c>
      <c r="C68" s="45" t="s">
        <v>82</v>
      </c>
      <c r="D68" s="51">
        <v>13500000</v>
      </c>
      <c r="E68" s="51"/>
      <c r="F68" s="51">
        <v>54503100</v>
      </c>
      <c r="G68" s="1"/>
      <c r="I68" s="51">
        <v>54503100</v>
      </c>
      <c r="J68" s="1"/>
      <c r="K68" s="1"/>
    </row>
    <row r="69" spans="1:11" ht="12.75" customHeight="1">
      <c r="A69" s="1"/>
      <c r="B69" s="45">
        <v>44800000</v>
      </c>
      <c r="C69" s="45" t="s">
        <v>83</v>
      </c>
      <c r="D69" s="51">
        <v>31626900</v>
      </c>
      <c r="E69" s="51"/>
      <c r="F69" s="51">
        <v>1550996716</v>
      </c>
      <c r="G69" s="1"/>
      <c r="I69" s="51">
        <v>1550996716</v>
      </c>
      <c r="J69" s="1"/>
      <c r="K69" s="1"/>
    </row>
    <row r="70" spans="1:11" ht="12.75" customHeight="1">
      <c r="A70" s="1"/>
      <c r="B70" s="45">
        <v>45200000</v>
      </c>
      <c r="C70" s="45" t="s">
        <v>84</v>
      </c>
      <c r="D70" s="51"/>
      <c r="E70" s="51">
        <v>410717</v>
      </c>
      <c r="F70" s="51"/>
      <c r="G70" s="1"/>
      <c r="I70" s="51"/>
      <c r="J70" s="1"/>
      <c r="K70" s="1"/>
    </row>
    <row r="71" spans="1:11" ht="12.75" customHeight="1">
      <c r="A71" s="1"/>
      <c r="B71" s="45">
        <v>45600000</v>
      </c>
      <c r="C71" s="45" t="s">
        <v>85</v>
      </c>
      <c r="D71" s="51">
        <v>2000000</v>
      </c>
      <c r="E71" s="51"/>
      <c r="F71" s="51">
        <v>3000000</v>
      </c>
      <c r="G71" s="1"/>
      <c r="I71" s="51">
        <v>3000000</v>
      </c>
      <c r="J71" s="1"/>
      <c r="K71" s="1"/>
    </row>
    <row r="72" spans="1:11" ht="12.75" customHeight="1">
      <c r="A72" s="1"/>
      <c r="B72" s="45">
        <v>62900000</v>
      </c>
      <c r="C72" s="45" t="s">
        <v>86</v>
      </c>
      <c r="D72" s="51">
        <v>6739100</v>
      </c>
      <c r="E72" s="51"/>
      <c r="F72" s="51">
        <v>157453200</v>
      </c>
      <c r="G72" s="1"/>
      <c r="I72" s="51">
        <v>157453200</v>
      </c>
      <c r="J72" s="1"/>
      <c r="K72" s="1"/>
    </row>
    <row r="73" spans="1:11" ht="12.75" customHeight="1">
      <c r="A73" s="1"/>
      <c r="B73" s="45">
        <v>64200000</v>
      </c>
      <c r="C73" s="45" t="s">
        <v>87</v>
      </c>
      <c r="D73" s="51">
        <v>49780000</v>
      </c>
      <c r="E73" s="51"/>
      <c r="F73" s="51">
        <v>13800000</v>
      </c>
      <c r="G73" s="1"/>
      <c r="I73" s="51">
        <v>13800000</v>
      </c>
      <c r="J73" s="1"/>
      <c r="K73" s="1"/>
    </row>
    <row r="74" spans="1:11" ht="12.75" customHeight="1">
      <c r="A74" s="1"/>
      <c r="B74" s="45">
        <v>69600000</v>
      </c>
      <c r="C74" s="45" t="s">
        <v>88</v>
      </c>
      <c r="D74" s="51">
        <v>1531000000</v>
      </c>
      <c r="E74" s="51">
        <v>36561678</v>
      </c>
      <c r="F74" s="51">
        <v>6223261928</v>
      </c>
      <c r="G74" s="1"/>
      <c r="I74" s="51">
        <v>6223261928</v>
      </c>
      <c r="J74" s="1"/>
      <c r="K74" s="1"/>
    </row>
    <row r="75" spans="1:11" ht="12.75" customHeight="1">
      <c r="A75" s="1"/>
      <c r="B75" s="45">
        <v>70100000</v>
      </c>
      <c r="C75" s="45" t="s">
        <v>89</v>
      </c>
      <c r="D75" s="51">
        <v>77789000</v>
      </c>
      <c r="E75" s="51"/>
      <c r="F75" s="51">
        <v>767227200</v>
      </c>
      <c r="G75" s="1"/>
      <c r="I75" s="51">
        <v>767227200</v>
      </c>
      <c r="J75" s="1"/>
      <c r="K75" s="1"/>
    </row>
    <row r="76" spans="1:11" ht="12.75" customHeight="1">
      <c r="A76" s="1"/>
      <c r="B76" s="45">
        <v>72100000</v>
      </c>
      <c r="C76" s="45" t="s">
        <v>90</v>
      </c>
      <c r="D76" s="51">
        <v>2091000</v>
      </c>
      <c r="E76" s="51"/>
      <c r="F76" s="51">
        <v>39427400</v>
      </c>
      <c r="G76" s="1"/>
      <c r="I76" s="51">
        <v>39427400</v>
      </c>
      <c r="J76" s="1"/>
      <c r="K76" s="1"/>
    </row>
    <row r="77" spans="1:11" ht="12.75" customHeight="1">
      <c r="A77" s="1"/>
      <c r="B77" s="45">
        <v>80600000</v>
      </c>
      <c r="C77" s="45" t="s">
        <v>91</v>
      </c>
      <c r="D77" s="51">
        <v>700000</v>
      </c>
      <c r="E77" s="51"/>
      <c r="F77" s="51">
        <v>500000</v>
      </c>
      <c r="G77" s="1"/>
      <c r="I77" s="51">
        <v>500000</v>
      </c>
      <c r="J77" s="1"/>
      <c r="K77" s="1"/>
    </row>
    <row r="78" spans="1:11" ht="12.75" customHeight="1">
      <c r="A78" s="1"/>
      <c r="B78" s="45">
        <v>95100000</v>
      </c>
      <c r="C78" s="45" t="s">
        <v>92</v>
      </c>
      <c r="D78" s="51">
        <v>500000</v>
      </c>
      <c r="E78" s="51"/>
      <c r="F78" s="51">
        <v>81062631</v>
      </c>
      <c r="G78" s="1"/>
      <c r="I78" s="51">
        <v>81062631</v>
      </c>
      <c r="J78" s="1"/>
      <c r="K78" s="1"/>
    </row>
    <row r="79" spans="1:11" ht="12.75" customHeight="1">
      <c r="A79" s="1"/>
      <c r="B79" s="45">
        <v>170105000</v>
      </c>
      <c r="C79" s="45" t="s">
        <v>93</v>
      </c>
      <c r="D79" s="51">
        <v>31926900</v>
      </c>
      <c r="E79" s="51"/>
      <c r="F79" s="51">
        <v>121747900</v>
      </c>
      <c r="G79" s="1"/>
      <c r="I79" s="51">
        <v>121747900</v>
      </c>
      <c r="J79" s="1"/>
      <c r="K79" s="1"/>
    </row>
    <row r="80" spans="1:11" ht="12.75" customHeight="1">
      <c r="A80" s="1"/>
      <c r="B80" s="45">
        <v>174168000</v>
      </c>
      <c r="C80" s="45" t="s">
        <v>94</v>
      </c>
      <c r="D80" s="51">
        <v>7022500</v>
      </c>
      <c r="E80" s="51"/>
      <c r="F80" s="51">
        <v>11963926</v>
      </c>
      <c r="G80" s="1"/>
      <c r="I80" s="51">
        <v>11963926</v>
      </c>
      <c r="J80" s="1"/>
      <c r="K80" s="1"/>
    </row>
    <row r="81" spans="1:11" ht="12.75" customHeight="1">
      <c r="A81" s="1"/>
      <c r="B81" s="45">
        <v>923270343</v>
      </c>
      <c r="C81" s="45" t="s">
        <v>95</v>
      </c>
      <c r="D81" s="51">
        <v>178300000</v>
      </c>
      <c r="E81" s="51"/>
      <c r="F81" s="51">
        <v>40000000</v>
      </c>
      <c r="G81" s="1"/>
      <c r="I81" s="51">
        <v>40000000</v>
      </c>
      <c r="J81" s="1"/>
      <c r="K81" s="1"/>
    </row>
    <row r="82" spans="1:11" ht="12.75" customHeight="1">
      <c r="A82" s="1"/>
      <c r="B82" s="45">
        <v>923272105</v>
      </c>
      <c r="C82" s="45" t="s">
        <v>96</v>
      </c>
      <c r="D82" s="51">
        <v>424350000</v>
      </c>
      <c r="E82" s="51"/>
      <c r="F82" s="51">
        <v>1828073314</v>
      </c>
      <c r="G82" s="1"/>
      <c r="I82" s="51">
        <v>1828073314</v>
      </c>
      <c r="J82" s="1"/>
      <c r="K82" s="1"/>
    </row>
    <row r="83" spans="1:11" ht="12.75" customHeight="1">
      <c r="A83" s="1"/>
      <c r="B83" s="45">
        <v>923272394</v>
      </c>
      <c r="C83" s="45" t="s">
        <v>97</v>
      </c>
      <c r="D83" s="51">
        <v>183418600</v>
      </c>
      <c r="E83" s="51"/>
      <c r="F83" s="51">
        <v>1156935986</v>
      </c>
      <c r="G83" s="1" t="s">
        <v>62</v>
      </c>
      <c r="I83" s="51">
        <v>1156935986</v>
      </c>
      <c r="J83" s="1" t="s">
        <v>62</v>
      </c>
      <c r="K83" s="1" t="s">
        <v>62</v>
      </c>
    </row>
    <row r="84" spans="1:11" ht="12.75" customHeight="1">
      <c r="A84" s="1"/>
      <c r="C84" s="1"/>
      <c r="D84" s="1"/>
      <c r="F84" s="1"/>
      <c r="G84" s="1"/>
      <c r="J84" s="1"/>
      <c r="K84" s="1"/>
    </row>
    <row r="85" spans="1:11" ht="12.75" customHeight="1">
      <c r="A85" s="1"/>
      <c r="C85" s="1"/>
      <c r="D85" s="1"/>
      <c r="F85" s="1"/>
      <c r="G85" s="1"/>
      <c r="J85" s="1"/>
      <c r="K85" s="1"/>
    </row>
    <row r="86" spans="1:11" ht="12.75" customHeight="1">
      <c r="A86" s="1"/>
      <c r="C86" s="1"/>
      <c r="D86" s="15">
        <f t="shared" ref="D86:F86" si="2">SUM(D48:D83)</f>
        <v>4899085300</v>
      </c>
      <c r="E86" s="15">
        <f t="shared" si="2"/>
        <v>38955769</v>
      </c>
      <c r="F86" s="15">
        <f t="shared" si="2"/>
        <v>25839447320</v>
      </c>
      <c r="G86" s="1"/>
      <c r="I86" s="15">
        <f>SUM(I48:I83)</f>
        <v>25839447320</v>
      </c>
      <c r="J86" s="1"/>
      <c r="K86" s="1"/>
    </row>
    <row r="87" spans="1:11" ht="12.75" customHeight="1">
      <c r="A87" s="1"/>
      <c r="C87" s="1"/>
      <c r="D87" s="1"/>
      <c r="F87" s="1"/>
      <c r="G87" s="1"/>
      <c r="J87" s="1"/>
      <c r="K87" s="1"/>
    </row>
  </sheetData>
  <mergeCells count="21">
    <mergeCell ref="B30:E30"/>
    <mergeCell ref="D45:E45"/>
    <mergeCell ref="B31:E31"/>
    <mergeCell ref="F21:H21"/>
    <mergeCell ref="F22:H22"/>
    <mergeCell ref="F30:H30"/>
    <mergeCell ref="F31:H31"/>
    <mergeCell ref="B22:E22"/>
    <mergeCell ref="B24:H24"/>
    <mergeCell ref="B23:H23"/>
    <mergeCell ref="B25:H25"/>
    <mergeCell ref="B26:H26"/>
    <mergeCell ref="B21:E21"/>
    <mergeCell ref="B29:H29"/>
    <mergeCell ref="B20:E20"/>
    <mergeCell ref="B14:H14"/>
    <mergeCell ref="B15:H15"/>
    <mergeCell ref="B16:H16"/>
    <mergeCell ref="B17:H17"/>
    <mergeCell ref="B18:H18"/>
    <mergeCell ref="F20:H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7.28515625" defaultRowHeight="15" customHeight="1"/>
  <cols>
    <col min="1" max="1" width="33.28515625" customWidth="1"/>
    <col min="2" max="2" width="19.28515625" customWidth="1"/>
    <col min="3" max="3" width="18.28515625" customWidth="1"/>
    <col min="4" max="4" width="17.7109375" customWidth="1"/>
    <col min="5" max="5" width="18.28515625" customWidth="1"/>
    <col min="6" max="6" width="18.5703125" customWidth="1"/>
    <col min="7" max="7" width="19.5703125" customWidth="1"/>
    <col min="8" max="8" width="18" customWidth="1"/>
    <col min="9" max="9" width="20.5703125" customWidth="1"/>
    <col min="10" max="10" width="18.140625" customWidth="1"/>
    <col min="11" max="12" width="18.42578125" customWidth="1"/>
    <col min="13" max="13" width="17.28515625" customWidth="1"/>
    <col min="14" max="14" width="16.7109375" customWidth="1"/>
    <col min="15" max="15" width="20.5703125" customWidth="1"/>
    <col min="16" max="16" width="18.42578125" customWidth="1"/>
    <col min="17" max="17" width="15.42578125" customWidth="1"/>
    <col min="18" max="18" width="17.42578125" customWidth="1"/>
    <col min="19" max="19" width="17.140625" customWidth="1"/>
    <col min="20" max="20" width="18.7109375" customWidth="1"/>
    <col min="21" max="21" width="17.42578125" customWidth="1"/>
    <col min="22" max="22" width="22.85546875" customWidth="1"/>
    <col min="23" max="23" width="19.28515625" customWidth="1"/>
    <col min="24" max="24" width="22.85546875" customWidth="1"/>
    <col min="25" max="25" width="17.7109375" customWidth="1"/>
    <col min="26" max="26" width="21.42578125" customWidth="1"/>
    <col min="27" max="27" width="19.7109375" customWidth="1"/>
    <col min="28" max="28" width="23.85546875" customWidth="1"/>
  </cols>
  <sheetData>
    <row r="1" spans="1:28" ht="12.75" customHeight="1">
      <c r="A1" s="68" t="s">
        <v>106</v>
      </c>
      <c r="B1" s="69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6"/>
      <c r="AB1" s="86"/>
    </row>
    <row r="2" spans="1:28" ht="12.75" customHeight="1">
      <c r="A2" s="111" t="s">
        <v>127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2"/>
      <c r="AB2" s="102"/>
    </row>
    <row r="3" spans="1:28" ht="12.75" customHeight="1">
      <c r="A3" s="111" t="s">
        <v>128</v>
      </c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2"/>
      <c r="AB3" s="102"/>
    </row>
    <row r="4" spans="1:28" ht="12.75" customHeight="1">
      <c r="A4" s="111" t="s">
        <v>129</v>
      </c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  <c r="AB4" s="102"/>
    </row>
    <row r="5" spans="1:28" ht="13.5" customHeight="1">
      <c r="A5" s="113" t="s">
        <v>130</v>
      </c>
      <c r="B5" s="105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6"/>
      <c r="AB5" s="116"/>
    </row>
    <row r="6" spans="1:28" ht="34.5" customHeight="1">
      <c r="A6" s="117" t="s">
        <v>133</v>
      </c>
      <c r="B6" s="121" t="s">
        <v>137</v>
      </c>
      <c r="C6" s="121" t="s">
        <v>141</v>
      </c>
      <c r="D6" s="121" t="s">
        <v>142</v>
      </c>
      <c r="E6" s="160" t="s">
        <v>143</v>
      </c>
      <c r="F6" s="121" t="s">
        <v>144</v>
      </c>
      <c r="G6" s="121" t="s">
        <v>145</v>
      </c>
      <c r="H6" s="121" t="s">
        <v>299</v>
      </c>
      <c r="I6" s="121" t="s">
        <v>146</v>
      </c>
      <c r="J6" s="121" t="s">
        <v>147</v>
      </c>
      <c r="K6" s="121" t="s">
        <v>148</v>
      </c>
      <c r="L6" s="121" t="s">
        <v>149</v>
      </c>
      <c r="M6" s="121" t="s">
        <v>150</v>
      </c>
      <c r="N6" s="121" t="s">
        <v>151</v>
      </c>
      <c r="O6" s="121" t="s">
        <v>152</v>
      </c>
      <c r="P6" s="121" t="s">
        <v>300</v>
      </c>
      <c r="Q6" s="121" t="s">
        <v>153</v>
      </c>
      <c r="R6" s="121" t="s">
        <v>154</v>
      </c>
      <c r="S6" s="121" t="s">
        <v>155</v>
      </c>
      <c r="T6" s="136" t="s">
        <v>301</v>
      </c>
      <c r="U6" s="121" t="s">
        <v>156</v>
      </c>
      <c r="V6" s="121" t="s">
        <v>157</v>
      </c>
      <c r="W6" s="136" t="s">
        <v>158</v>
      </c>
      <c r="X6" s="136" t="s">
        <v>159</v>
      </c>
      <c r="Y6" s="138" t="s">
        <v>160</v>
      </c>
      <c r="Z6" s="136" t="s">
        <v>161</v>
      </c>
      <c r="AA6" s="136" t="s">
        <v>162</v>
      </c>
      <c r="AB6" s="136" t="s">
        <v>305</v>
      </c>
    </row>
    <row r="7" spans="1:28" ht="13.5" customHeight="1">
      <c r="A7" s="149" t="s">
        <v>167</v>
      </c>
      <c r="B7" s="162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90"/>
      <c r="Z7" s="190"/>
      <c r="AA7" s="194"/>
      <c r="AB7" s="194"/>
    </row>
    <row r="8" spans="1:28" ht="12.75" hidden="1" customHeight="1">
      <c r="A8" s="196"/>
      <c r="B8" s="197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200"/>
      <c r="Z8" s="200"/>
      <c r="AA8" s="206"/>
      <c r="AB8" s="206"/>
    </row>
    <row r="9" spans="1:28" ht="12.75" hidden="1" customHeight="1">
      <c r="A9" s="208" t="s">
        <v>168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21116497989</v>
      </c>
      <c r="L9" s="197">
        <v>0</v>
      </c>
      <c r="M9" s="197">
        <v>0</v>
      </c>
      <c r="N9" s="197">
        <v>0</v>
      </c>
      <c r="O9" s="197">
        <v>0</v>
      </c>
      <c r="P9" s="197">
        <v>0</v>
      </c>
      <c r="Q9" s="197">
        <v>0</v>
      </c>
      <c r="R9" s="197">
        <v>0</v>
      </c>
      <c r="S9" s="197">
        <v>0</v>
      </c>
      <c r="T9" s="197">
        <v>0</v>
      </c>
      <c r="U9" s="197">
        <v>0</v>
      </c>
      <c r="V9" s="197">
        <v>0</v>
      </c>
      <c r="W9" s="197">
        <v>0</v>
      </c>
      <c r="X9" s="197">
        <v>0</v>
      </c>
      <c r="Y9" s="217">
        <v>0</v>
      </c>
      <c r="Z9" s="217">
        <v>0</v>
      </c>
      <c r="AA9" s="220">
        <v>0</v>
      </c>
      <c r="AB9" s="220">
        <v>0</v>
      </c>
    </row>
    <row r="10" spans="1:28" ht="12.75" hidden="1" customHeight="1">
      <c r="A10" s="208" t="s">
        <v>169</v>
      </c>
      <c r="B10" s="197">
        <v>148097462500.67999</v>
      </c>
      <c r="C10" s="197">
        <v>109548866013.3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7970712486.8000002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0</v>
      </c>
      <c r="W10" s="197">
        <v>0</v>
      </c>
      <c r="X10" s="197">
        <v>0</v>
      </c>
      <c r="Y10" s="217">
        <v>0</v>
      </c>
      <c r="Z10" s="217">
        <v>0</v>
      </c>
      <c r="AA10" s="220">
        <v>0</v>
      </c>
      <c r="AB10" s="220">
        <v>0</v>
      </c>
    </row>
    <row r="11" spans="1:28" ht="12.75" hidden="1" customHeight="1">
      <c r="A11" s="208" t="s">
        <v>170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6747793538.3000002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7">
        <v>0</v>
      </c>
      <c r="Y11" s="217">
        <v>0</v>
      </c>
      <c r="Z11" s="217">
        <v>0</v>
      </c>
      <c r="AA11" s="220">
        <v>0</v>
      </c>
      <c r="AB11" s="220">
        <v>0</v>
      </c>
    </row>
    <row r="12" spans="1:28" ht="12.75" hidden="1" customHeight="1">
      <c r="A12" s="208" t="s">
        <v>171</v>
      </c>
      <c r="B12" s="197">
        <v>10281688337</v>
      </c>
      <c r="C12" s="197">
        <v>0</v>
      </c>
      <c r="D12" s="197">
        <v>0</v>
      </c>
      <c r="E12" s="197">
        <v>0</v>
      </c>
      <c r="F12" s="197">
        <v>197994775000</v>
      </c>
      <c r="G12" s="197">
        <v>893937147847.80005</v>
      </c>
      <c r="H12" s="197">
        <v>0</v>
      </c>
      <c r="I12" s="197">
        <v>0</v>
      </c>
      <c r="J12" s="197">
        <v>15677936076.18</v>
      </c>
      <c r="K12" s="197">
        <v>6815019401</v>
      </c>
      <c r="L12" s="197">
        <v>0</v>
      </c>
      <c r="M12" s="197">
        <v>0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217">
        <v>0</v>
      </c>
      <c r="Z12" s="217">
        <v>0</v>
      </c>
      <c r="AA12" s="220">
        <v>0</v>
      </c>
      <c r="AB12" s="220">
        <v>0</v>
      </c>
    </row>
    <row r="13" spans="1:28" ht="12.75" hidden="1" customHeight="1">
      <c r="A13" s="208" t="s">
        <v>173</v>
      </c>
      <c r="B13" s="197">
        <v>5606527766</v>
      </c>
      <c r="C13" s="197">
        <v>0</v>
      </c>
      <c r="D13" s="197">
        <v>0</v>
      </c>
      <c r="E13" s="197">
        <v>173564919096.26999</v>
      </c>
      <c r="F13" s="197">
        <v>371472252000</v>
      </c>
      <c r="G13" s="197">
        <v>0</v>
      </c>
      <c r="H13" s="197">
        <v>1042401073443.2</v>
      </c>
      <c r="I13" s="197">
        <v>596068314554.43005</v>
      </c>
      <c r="J13" s="197">
        <v>27431940722.399998</v>
      </c>
      <c r="K13" s="197">
        <v>4935471553</v>
      </c>
      <c r="L13" s="197">
        <v>0</v>
      </c>
      <c r="M13" s="197">
        <v>0</v>
      </c>
      <c r="N13" s="197">
        <v>0</v>
      </c>
      <c r="O13" s="197">
        <v>0</v>
      </c>
      <c r="P13" s="197">
        <v>0</v>
      </c>
      <c r="Q13" s="197">
        <v>0</v>
      </c>
      <c r="R13" s="197">
        <v>0</v>
      </c>
      <c r="S13" s="197">
        <v>0</v>
      </c>
      <c r="T13" s="197">
        <v>0</v>
      </c>
      <c r="U13" s="197">
        <v>0</v>
      </c>
      <c r="V13" s="197">
        <v>0</v>
      </c>
      <c r="W13" s="197">
        <v>0</v>
      </c>
      <c r="X13" s="197">
        <v>0</v>
      </c>
      <c r="Y13" s="217">
        <v>0</v>
      </c>
      <c r="Z13" s="217">
        <v>0</v>
      </c>
      <c r="AA13" s="220">
        <v>0</v>
      </c>
      <c r="AB13" s="220">
        <v>0</v>
      </c>
    </row>
    <row r="14" spans="1:28" ht="12.75" hidden="1" customHeight="1">
      <c r="A14" s="208" t="s">
        <v>174</v>
      </c>
      <c r="B14" s="197">
        <v>171217432.78999999</v>
      </c>
      <c r="C14" s="197">
        <v>0</v>
      </c>
      <c r="D14" s="197">
        <v>0</v>
      </c>
      <c r="E14" s="197">
        <v>590229998740.64001</v>
      </c>
      <c r="F14" s="197">
        <v>651814300200</v>
      </c>
      <c r="G14" s="197">
        <v>0</v>
      </c>
      <c r="H14" s="197">
        <v>162761469302</v>
      </c>
      <c r="I14" s="197">
        <v>579632384184.40002</v>
      </c>
      <c r="J14" s="197">
        <v>28295501071.889999</v>
      </c>
      <c r="K14" s="197">
        <v>5532682556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0</v>
      </c>
      <c r="R14" s="197">
        <v>5001744044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217">
        <v>0</v>
      </c>
      <c r="Z14" s="217">
        <v>0</v>
      </c>
      <c r="AA14" s="220">
        <v>0</v>
      </c>
      <c r="AB14" s="220">
        <v>0</v>
      </c>
    </row>
    <row r="15" spans="1:28" ht="12.75" hidden="1" customHeight="1">
      <c r="A15" s="208" t="s">
        <v>175</v>
      </c>
      <c r="B15" s="197">
        <v>0</v>
      </c>
      <c r="C15" s="197">
        <v>0</v>
      </c>
      <c r="D15" s="197">
        <v>0</v>
      </c>
      <c r="E15" s="197">
        <v>541012010481.81799</v>
      </c>
      <c r="F15" s="197">
        <v>22879946000</v>
      </c>
      <c r="G15" s="197">
        <v>72790000</v>
      </c>
      <c r="H15" s="197">
        <v>0</v>
      </c>
      <c r="I15" s="197">
        <v>585349188392.06006</v>
      </c>
      <c r="J15" s="197">
        <v>26484155926.18</v>
      </c>
      <c r="K15" s="197">
        <v>3846443444</v>
      </c>
      <c r="L15" s="197">
        <v>0</v>
      </c>
      <c r="M15" s="197">
        <v>0</v>
      </c>
      <c r="N15" s="197">
        <v>21122000000</v>
      </c>
      <c r="O15" s="197">
        <v>1240740724294</v>
      </c>
      <c r="P15" s="197">
        <v>0</v>
      </c>
      <c r="Q15" s="197">
        <v>0</v>
      </c>
      <c r="R15" s="197">
        <v>14320978587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217">
        <v>0</v>
      </c>
      <c r="Z15" s="217">
        <v>0</v>
      </c>
      <c r="AA15" s="220">
        <v>0</v>
      </c>
      <c r="AB15" s="220">
        <v>0</v>
      </c>
    </row>
    <row r="16" spans="1:28" ht="12.75" hidden="1" customHeight="1">
      <c r="A16" s="208" t="s">
        <v>176</v>
      </c>
      <c r="B16" s="197">
        <v>0</v>
      </c>
      <c r="C16" s="197">
        <v>0</v>
      </c>
      <c r="D16" s="197">
        <v>0</v>
      </c>
      <c r="E16" s="197">
        <v>572765758243</v>
      </c>
      <c r="F16" s="197">
        <v>17752575982</v>
      </c>
      <c r="G16" s="197">
        <v>0</v>
      </c>
      <c r="H16" s="197">
        <v>0</v>
      </c>
      <c r="I16" s="197">
        <v>682763417971.51001</v>
      </c>
      <c r="J16" s="197">
        <v>27971512343.949997</v>
      </c>
      <c r="K16" s="197">
        <v>4948545645</v>
      </c>
      <c r="L16" s="197">
        <v>0</v>
      </c>
      <c r="M16" s="197">
        <v>0</v>
      </c>
      <c r="N16" s="197">
        <v>6700989644</v>
      </c>
      <c r="O16" s="197">
        <v>1231038007846</v>
      </c>
      <c r="P16" s="197">
        <v>0</v>
      </c>
      <c r="Q16" s="197">
        <v>0</v>
      </c>
      <c r="R16" s="197">
        <v>8731172617</v>
      </c>
      <c r="S16" s="197">
        <v>0</v>
      </c>
      <c r="T16" s="197">
        <v>0</v>
      </c>
      <c r="U16" s="197">
        <v>0</v>
      </c>
      <c r="V16" s="197">
        <v>0</v>
      </c>
      <c r="W16" s="197">
        <v>0</v>
      </c>
      <c r="X16" s="197">
        <v>0</v>
      </c>
      <c r="Y16" s="217">
        <v>0</v>
      </c>
      <c r="Z16" s="217">
        <v>0</v>
      </c>
      <c r="AA16" s="220">
        <v>0</v>
      </c>
      <c r="AB16" s="220">
        <v>0</v>
      </c>
    </row>
    <row r="17" spans="1:28" ht="12.75" hidden="1" customHeight="1">
      <c r="A17" s="208" t="s">
        <v>177</v>
      </c>
      <c r="B17" s="197">
        <v>0</v>
      </c>
      <c r="C17" s="197">
        <v>0</v>
      </c>
      <c r="D17" s="197">
        <v>0</v>
      </c>
      <c r="E17" s="197">
        <v>1465605882939.9302</v>
      </c>
      <c r="F17" s="197">
        <v>13518773000</v>
      </c>
      <c r="G17" s="197">
        <v>0</v>
      </c>
      <c r="H17" s="197">
        <v>0</v>
      </c>
      <c r="I17" s="197">
        <v>407651313583.63995</v>
      </c>
      <c r="J17" s="197">
        <v>38543556408.619995</v>
      </c>
      <c r="K17" s="197">
        <v>4288321677</v>
      </c>
      <c r="L17" s="197">
        <v>0</v>
      </c>
      <c r="M17" s="197">
        <v>0</v>
      </c>
      <c r="N17" s="197">
        <v>2547884419.4000001</v>
      </c>
      <c r="O17" s="197">
        <v>37383798666.639999</v>
      </c>
      <c r="P17" s="197">
        <v>0</v>
      </c>
      <c r="Q17" s="197">
        <v>0</v>
      </c>
      <c r="R17" s="197">
        <v>9820841900</v>
      </c>
      <c r="S17" s="197">
        <v>0</v>
      </c>
      <c r="T17" s="197">
        <v>0</v>
      </c>
      <c r="U17" s="197">
        <v>0</v>
      </c>
      <c r="V17" s="197">
        <v>0</v>
      </c>
      <c r="W17" s="197">
        <v>0</v>
      </c>
      <c r="X17" s="197">
        <v>0</v>
      </c>
      <c r="Y17" s="217">
        <v>0</v>
      </c>
      <c r="Z17" s="217">
        <v>0</v>
      </c>
      <c r="AA17" s="220">
        <v>0</v>
      </c>
      <c r="AB17" s="220">
        <v>0</v>
      </c>
    </row>
    <row r="18" spans="1:28" ht="12.75" hidden="1" customHeight="1">
      <c r="A18" s="208" t="s">
        <v>178</v>
      </c>
      <c r="B18" s="197">
        <v>0</v>
      </c>
      <c r="C18" s="197">
        <v>0</v>
      </c>
      <c r="D18" s="197">
        <v>0</v>
      </c>
      <c r="E18" s="197">
        <v>2343296468118.79</v>
      </c>
      <c r="F18" s="197">
        <v>8018916000</v>
      </c>
      <c r="G18" s="197">
        <v>0</v>
      </c>
      <c r="H18" s="197">
        <v>0</v>
      </c>
      <c r="I18" s="197">
        <v>343853314238.22998</v>
      </c>
      <c r="J18" s="197">
        <v>36067341649.18</v>
      </c>
      <c r="K18" s="197">
        <v>15713637375.75</v>
      </c>
      <c r="L18" s="197">
        <v>0</v>
      </c>
      <c r="M18" s="197">
        <v>0</v>
      </c>
      <c r="N18" s="197">
        <v>16378987410.559999</v>
      </c>
      <c r="O18" s="197">
        <v>12968394168</v>
      </c>
      <c r="P18" s="197">
        <v>0</v>
      </c>
      <c r="Q18" s="197">
        <v>25173163306</v>
      </c>
      <c r="R18" s="197">
        <v>10120149708</v>
      </c>
      <c r="S18" s="197">
        <v>0</v>
      </c>
      <c r="T18" s="197">
        <v>0</v>
      </c>
      <c r="U18" s="197">
        <v>0</v>
      </c>
      <c r="V18" s="197">
        <v>0</v>
      </c>
      <c r="W18" s="197">
        <v>0</v>
      </c>
      <c r="X18" s="197">
        <v>0</v>
      </c>
      <c r="Y18" s="217">
        <v>0</v>
      </c>
      <c r="Z18" s="217">
        <v>0</v>
      </c>
      <c r="AA18" s="220">
        <v>0</v>
      </c>
      <c r="AB18" s="220">
        <v>0</v>
      </c>
    </row>
    <row r="19" spans="1:28" ht="12.75" hidden="1" customHeight="1">
      <c r="A19" s="208" t="s">
        <v>179</v>
      </c>
      <c r="B19" s="197">
        <v>0</v>
      </c>
      <c r="C19" s="197">
        <v>0</v>
      </c>
      <c r="D19" s="197">
        <v>0</v>
      </c>
      <c r="E19" s="197">
        <v>1951750801143.6201</v>
      </c>
      <c r="F19" s="197">
        <v>58052725367.129997</v>
      </c>
      <c r="G19" s="197">
        <v>0</v>
      </c>
      <c r="H19" s="197">
        <v>0</v>
      </c>
      <c r="I19" s="197">
        <v>472053177846.95001</v>
      </c>
      <c r="J19" s="197">
        <v>52993002662.290009</v>
      </c>
      <c r="K19" s="197">
        <v>21544572060</v>
      </c>
      <c r="L19" s="197">
        <v>4012433553</v>
      </c>
      <c r="M19" s="197">
        <v>0</v>
      </c>
      <c r="N19" s="197">
        <v>987980197.13999999</v>
      </c>
      <c r="O19" s="197">
        <v>9965481087</v>
      </c>
      <c r="P19" s="197">
        <v>0</v>
      </c>
      <c r="Q19" s="197">
        <v>0</v>
      </c>
      <c r="R19" s="197">
        <v>8232671644</v>
      </c>
      <c r="S19" s="197">
        <v>0</v>
      </c>
      <c r="T19" s="197">
        <v>0</v>
      </c>
      <c r="U19" s="197">
        <v>0</v>
      </c>
      <c r="V19" s="197">
        <v>0</v>
      </c>
      <c r="W19" s="197">
        <v>0</v>
      </c>
      <c r="X19" s="197">
        <v>0</v>
      </c>
      <c r="Y19" s="217">
        <v>0</v>
      </c>
      <c r="Z19" s="217">
        <v>0</v>
      </c>
      <c r="AA19" s="220">
        <v>0</v>
      </c>
      <c r="AB19" s="220">
        <v>0</v>
      </c>
    </row>
    <row r="20" spans="1:28" ht="12.75" hidden="1" customHeight="1">
      <c r="A20" s="208" t="s">
        <v>180</v>
      </c>
      <c r="B20" s="197">
        <v>0</v>
      </c>
      <c r="C20" s="197">
        <v>0</v>
      </c>
      <c r="D20" s="197">
        <v>0</v>
      </c>
      <c r="E20" s="197">
        <v>1546000715361.95</v>
      </c>
      <c r="F20" s="197">
        <v>26825929564</v>
      </c>
      <c r="G20" s="197">
        <v>0</v>
      </c>
      <c r="H20" s="197">
        <v>0</v>
      </c>
      <c r="I20" s="197">
        <v>446756692259.54993</v>
      </c>
      <c r="J20" s="197">
        <v>95654347554.240021</v>
      </c>
      <c r="K20" s="197">
        <v>681820952</v>
      </c>
      <c r="L20" s="197">
        <v>6972111554</v>
      </c>
      <c r="M20" s="197">
        <v>0</v>
      </c>
      <c r="N20" s="197">
        <v>2036510381.54</v>
      </c>
      <c r="O20" s="197">
        <v>14792126345</v>
      </c>
      <c r="P20" s="197">
        <v>0</v>
      </c>
      <c r="Q20" s="197">
        <v>0</v>
      </c>
      <c r="R20" s="197">
        <v>9372859381</v>
      </c>
      <c r="S20" s="197">
        <v>0</v>
      </c>
      <c r="T20" s="197">
        <v>0</v>
      </c>
      <c r="U20" s="197">
        <v>0</v>
      </c>
      <c r="V20" s="197">
        <v>0</v>
      </c>
      <c r="W20" s="197">
        <v>0</v>
      </c>
      <c r="X20" s="197">
        <v>0</v>
      </c>
      <c r="Y20" s="217">
        <v>0</v>
      </c>
      <c r="Z20" s="217">
        <v>0</v>
      </c>
      <c r="AA20" s="220">
        <v>0</v>
      </c>
      <c r="AB20" s="220">
        <v>0</v>
      </c>
    </row>
    <row r="21" spans="1:28" ht="12.75" hidden="1" customHeight="1">
      <c r="A21" s="208" t="s">
        <v>181</v>
      </c>
      <c r="B21" s="197">
        <v>0</v>
      </c>
      <c r="C21" s="197">
        <v>0</v>
      </c>
      <c r="D21" s="197">
        <v>0</v>
      </c>
      <c r="E21" s="197">
        <v>927998880755</v>
      </c>
      <c r="F21" s="197">
        <v>9692346097</v>
      </c>
      <c r="G21" s="197">
        <v>0</v>
      </c>
      <c r="H21" s="197">
        <v>0</v>
      </c>
      <c r="I21" s="197">
        <v>588494240449.73987</v>
      </c>
      <c r="J21" s="197">
        <v>105887799240.78</v>
      </c>
      <c r="K21" s="197">
        <v>11170047441</v>
      </c>
      <c r="L21" s="197">
        <v>0</v>
      </c>
      <c r="M21" s="197">
        <v>0</v>
      </c>
      <c r="N21" s="197">
        <v>2338775974.7799997</v>
      </c>
      <c r="O21" s="197">
        <v>9234102000</v>
      </c>
      <c r="P21" s="197">
        <v>0</v>
      </c>
      <c r="Q21" s="197">
        <v>0</v>
      </c>
      <c r="R21" s="197">
        <v>12693057545</v>
      </c>
      <c r="S21" s="197">
        <v>55010605495</v>
      </c>
      <c r="T21" s="197">
        <v>375487771780.96997</v>
      </c>
      <c r="U21" s="197">
        <v>83879463785.5</v>
      </c>
      <c r="V21" s="197">
        <v>263429488236.14001</v>
      </c>
      <c r="W21" s="197">
        <v>15002447655.52</v>
      </c>
      <c r="X21" s="197">
        <v>29113580252.210003</v>
      </c>
      <c r="Y21" s="217">
        <v>0</v>
      </c>
      <c r="Z21" s="217">
        <v>0</v>
      </c>
      <c r="AA21" s="220">
        <v>0</v>
      </c>
      <c r="AB21" s="220">
        <v>0</v>
      </c>
    </row>
    <row r="22" spans="1:28" ht="12.75" hidden="1" customHeight="1">
      <c r="A22" s="208" t="s">
        <v>182</v>
      </c>
      <c r="B22" s="197">
        <v>0</v>
      </c>
      <c r="C22" s="197">
        <v>0</v>
      </c>
      <c r="D22" s="197">
        <v>0</v>
      </c>
      <c r="E22" s="197">
        <v>1114798537181</v>
      </c>
      <c r="F22" s="197">
        <v>10860416598.700001</v>
      </c>
      <c r="G22" s="197">
        <v>0</v>
      </c>
      <c r="H22" s="197">
        <v>0</v>
      </c>
      <c r="I22" s="197">
        <v>497198870215.70001</v>
      </c>
      <c r="J22" s="197">
        <v>137139625588.23999</v>
      </c>
      <c r="K22" s="197">
        <v>10629899675</v>
      </c>
      <c r="L22" s="197">
        <v>0</v>
      </c>
      <c r="M22" s="197">
        <v>0</v>
      </c>
      <c r="N22" s="197">
        <v>1776513752.47</v>
      </c>
      <c r="O22" s="197">
        <v>2704781956</v>
      </c>
      <c r="P22" s="197">
        <v>0</v>
      </c>
      <c r="Q22" s="197">
        <v>0</v>
      </c>
      <c r="R22" s="197">
        <v>0</v>
      </c>
      <c r="S22" s="197">
        <v>57693750820.669998</v>
      </c>
      <c r="T22" s="197">
        <v>439873915920</v>
      </c>
      <c r="U22" s="197">
        <v>71556263208.690002</v>
      </c>
      <c r="V22" s="197">
        <v>68570531932.160004</v>
      </c>
      <c r="W22" s="197">
        <v>21221313634.27</v>
      </c>
      <c r="X22" s="197">
        <v>41067205632.030006</v>
      </c>
      <c r="Y22" s="217">
        <v>90000000000</v>
      </c>
      <c r="Z22" s="217">
        <v>0</v>
      </c>
      <c r="AA22" s="220">
        <v>0</v>
      </c>
      <c r="AB22" s="220">
        <v>0</v>
      </c>
    </row>
    <row r="23" spans="1:28" ht="12.75" hidden="1" customHeight="1">
      <c r="A23" s="208" t="s">
        <v>183</v>
      </c>
      <c r="B23" s="197">
        <v>0</v>
      </c>
      <c r="C23" s="197">
        <v>0</v>
      </c>
      <c r="D23" s="197">
        <v>0</v>
      </c>
      <c r="E23" s="197">
        <v>882104760386</v>
      </c>
      <c r="F23" s="197">
        <v>3671145348</v>
      </c>
      <c r="G23" s="197">
        <v>0</v>
      </c>
      <c r="H23" s="197">
        <v>0</v>
      </c>
      <c r="I23" s="197">
        <v>749104562650.08997</v>
      </c>
      <c r="J23" s="197">
        <v>138185410536.60999</v>
      </c>
      <c r="K23" s="197">
        <v>4071439997</v>
      </c>
      <c r="L23" s="197">
        <v>9844731472.9899998</v>
      </c>
      <c r="M23" s="197">
        <v>0</v>
      </c>
      <c r="N23" s="197">
        <v>1345531557.3599999</v>
      </c>
      <c r="O23" s="197">
        <v>2983653463</v>
      </c>
      <c r="P23" s="197">
        <v>0</v>
      </c>
      <c r="Q23" s="197">
        <v>6809174345</v>
      </c>
      <c r="R23" s="197">
        <v>24650517785</v>
      </c>
      <c r="S23" s="197">
        <v>49056040465.909996</v>
      </c>
      <c r="T23" s="197">
        <v>14053797375</v>
      </c>
      <c r="U23" s="197">
        <v>68340515989.860001</v>
      </c>
      <c r="V23" s="197">
        <v>61970205662.629997</v>
      </c>
      <c r="W23" s="197">
        <v>24313864606.670002</v>
      </c>
      <c r="X23" s="197">
        <v>47939973040.839996</v>
      </c>
      <c r="Y23" s="197">
        <v>0</v>
      </c>
      <c r="Z23" s="197">
        <v>352509000000</v>
      </c>
      <c r="AA23" s="220">
        <v>35782279124</v>
      </c>
      <c r="AB23" s="220">
        <v>0</v>
      </c>
    </row>
    <row r="24" spans="1:28" ht="12.75" hidden="1" customHeight="1">
      <c r="A24" s="238" t="s">
        <v>184</v>
      </c>
      <c r="B24" s="240">
        <v>0</v>
      </c>
      <c r="C24" s="240">
        <v>0</v>
      </c>
      <c r="D24" s="240">
        <v>0</v>
      </c>
      <c r="E24" s="240">
        <v>798841454399</v>
      </c>
      <c r="F24" s="240">
        <v>2431309663.6500001</v>
      </c>
      <c r="G24" s="240">
        <v>0</v>
      </c>
      <c r="H24" s="240">
        <v>0</v>
      </c>
      <c r="I24" s="240">
        <v>1236682105972.9602</v>
      </c>
      <c r="J24" s="240">
        <v>70233315414.580002</v>
      </c>
      <c r="K24" s="240">
        <v>8133137137</v>
      </c>
      <c r="L24" s="240">
        <v>9960159362</v>
      </c>
      <c r="M24" s="240">
        <v>0</v>
      </c>
      <c r="N24" s="240">
        <v>2908282240.3000002</v>
      </c>
      <c r="O24" s="240">
        <v>2680780475</v>
      </c>
      <c r="P24" s="240">
        <v>0</v>
      </c>
      <c r="Q24" s="240">
        <v>0</v>
      </c>
      <c r="R24" s="240">
        <v>13208474300</v>
      </c>
      <c r="S24" s="240">
        <v>51949816007</v>
      </c>
      <c r="T24" s="240">
        <v>0</v>
      </c>
      <c r="U24" s="240">
        <v>74000982912.559998</v>
      </c>
      <c r="V24" s="240">
        <v>70815403431.62999</v>
      </c>
      <c r="W24" s="240">
        <v>22212869643.48</v>
      </c>
      <c r="X24" s="240">
        <v>65575348197.139999</v>
      </c>
      <c r="Y24" s="240">
        <v>0</v>
      </c>
      <c r="Z24" s="240">
        <v>679427000000</v>
      </c>
      <c r="AA24" s="240">
        <v>0</v>
      </c>
      <c r="AB24" s="240">
        <v>259040470985.26999</v>
      </c>
    </row>
    <row r="25" spans="1:28" ht="12.75" hidden="1" customHeight="1">
      <c r="A25" s="208"/>
      <c r="B25" s="197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200"/>
      <c r="Z25" s="200"/>
      <c r="AA25" s="206"/>
      <c r="AB25" s="206"/>
    </row>
    <row r="26" spans="1:28" ht="12.75" hidden="1" customHeight="1">
      <c r="A26" s="242" t="s">
        <v>189</v>
      </c>
      <c r="B26" s="244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200"/>
      <c r="Z26" s="200"/>
      <c r="AA26" s="206"/>
      <c r="AB26" s="206"/>
    </row>
    <row r="27" spans="1:28" ht="12.75" hidden="1" customHeight="1">
      <c r="A27" s="208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217"/>
      <c r="Z27" s="217"/>
      <c r="AA27" s="220"/>
      <c r="AB27" s="220"/>
    </row>
    <row r="28" spans="1:28" ht="12.75" hidden="1" customHeight="1">
      <c r="A28" s="208" t="s">
        <v>180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  <c r="H28" s="197">
        <v>0</v>
      </c>
      <c r="I28" s="197">
        <v>0</v>
      </c>
      <c r="J28" s="197">
        <v>480930076.19999999</v>
      </c>
      <c r="K28" s="197">
        <v>0</v>
      </c>
      <c r="L28" s="197">
        <v>0</v>
      </c>
      <c r="M28" s="197">
        <v>0</v>
      </c>
      <c r="N28" s="197">
        <v>0</v>
      </c>
      <c r="O28" s="197">
        <v>0</v>
      </c>
      <c r="P28" s="197">
        <v>0</v>
      </c>
      <c r="Q28" s="197">
        <v>0</v>
      </c>
      <c r="R28" s="197">
        <v>0</v>
      </c>
      <c r="S28" s="197">
        <v>0</v>
      </c>
      <c r="T28" s="197">
        <v>0</v>
      </c>
      <c r="U28" s="197">
        <v>0</v>
      </c>
      <c r="V28" s="197">
        <v>0</v>
      </c>
      <c r="W28" s="197">
        <v>0</v>
      </c>
      <c r="X28" s="197">
        <v>0</v>
      </c>
      <c r="Y28" s="217">
        <v>0</v>
      </c>
      <c r="Z28" s="217">
        <v>0</v>
      </c>
      <c r="AA28" s="220">
        <v>0</v>
      </c>
      <c r="AB28" s="220">
        <v>0</v>
      </c>
    </row>
    <row r="29" spans="1:28" ht="12.75" hidden="1" customHeight="1">
      <c r="A29" s="208" t="s">
        <v>181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489891037.94</v>
      </c>
      <c r="J29" s="197">
        <v>18756508.68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7">
        <v>0</v>
      </c>
      <c r="Y29" s="217">
        <v>0</v>
      </c>
      <c r="Z29" s="217">
        <v>0</v>
      </c>
      <c r="AA29" s="220">
        <v>0</v>
      </c>
      <c r="AB29" s="220">
        <v>0</v>
      </c>
    </row>
    <row r="30" spans="1:28" ht="12.75" hidden="1" customHeight="1">
      <c r="A30" s="208" t="s">
        <v>182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  <c r="H30" s="197">
        <v>0</v>
      </c>
      <c r="I30" s="197">
        <v>1395624756.5200002</v>
      </c>
      <c r="J30" s="197">
        <v>1356449540.1600001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197">
        <v>0</v>
      </c>
      <c r="R30" s="197">
        <v>0</v>
      </c>
      <c r="S30" s="197">
        <v>0</v>
      </c>
      <c r="T30" s="197">
        <v>0</v>
      </c>
      <c r="U30" s="197">
        <v>0</v>
      </c>
      <c r="V30" s="197">
        <v>0</v>
      </c>
      <c r="W30" s="197">
        <v>0</v>
      </c>
      <c r="X30" s="197">
        <v>0</v>
      </c>
      <c r="Y30" s="217">
        <v>0</v>
      </c>
      <c r="Z30" s="217">
        <v>0</v>
      </c>
      <c r="AA30" s="220">
        <v>0</v>
      </c>
      <c r="AB30" s="220">
        <v>0</v>
      </c>
    </row>
    <row r="31" spans="1:28" ht="11.25" hidden="1" customHeight="1">
      <c r="A31" s="208" t="s">
        <v>183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65073736.340000004</v>
      </c>
      <c r="J31" s="197">
        <v>37941022.909999996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0</v>
      </c>
      <c r="W31" s="197">
        <v>0</v>
      </c>
      <c r="X31" s="197">
        <v>0</v>
      </c>
      <c r="Y31" s="217">
        <v>0</v>
      </c>
      <c r="Z31" s="217">
        <v>0</v>
      </c>
      <c r="AA31" s="220">
        <v>0</v>
      </c>
      <c r="AB31" s="220">
        <v>0</v>
      </c>
    </row>
    <row r="32" spans="1:28" ht="11.25" hidden="1" customHeight="1">
      <c r="A32" s="238" t="s">
        <v>184</v>
      </c>
      <c r="B32" s="240">
        <v>0</v>
      </c>
      <c r="C32" s="240">
        <v>0</v>
      </c>
      <c r="D32" s="240">
        <v>0</v>
      </c>
      <c r="E32" s="240">
        <v>0</v>
      </c>
      <c r="F32" s="240">
        <v>0</v>
      </c>
      <c r="G32" s="240">
        <v>0</v>
      </c>
      <c r="H32" s="240">
        <v>0</v>
      </c>
      <c r="I32" s="240">
        <v>542021.24</v>
      </c>
      <c r="J32" s="240">
        <v>0</v>
      </c>
      <c r="K32" s="240">
        <v>0</v>
      </c>
      <c r="L32" s="240">
        <v>0</v>
      </c>
      <c r="M32" s="240">
        <v>0</v>
      </c>
      <c r="N32" s="240">
        <v>0</v>
      </c>
      <c r="O32" s="240">
        <v>0</v>
      </c>
      <c r="P32" s="240">
        <v>0</v>
      </c>
      <c r="Q32" s="240">
        <v>0</v>
      </c>
      <c r="R32" s="240">
        <v>0</v>
      </c>
      <c r="S32" s="240">
        <v>0</v>
      </c>
      <c r="T32" s="240">
        <v>0</v>
      </c>
      <c r="U32" s="240">
        <v>0</v>
      </c>
      <c r="V32" s="240">
        <v>0</v>
      </c>
      <c r="W32" s="240">
        <v>0</v>
      </c>
      <c r="X32" s="240">
        <v>0</v>
      </c>
      <c r="Y32" s="246">
        <v>0</v>
      </c>
      <c r="Z32" s="246">
        <v>0</v>
      </c>
      <c r="AA32" s="248">
        <v>0</v>
      </c>
      <c r="AB32" s="248">
        <v>0</v>
      </c>
    </row>
    <row r="33" spans="1:28" ht="12.75" hidden="1" customHeight="1">
      <c r="A33" s="250" t="s">
        <v>190</v>
      </c>
      <c r="B33" s="197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7"/>
      <c r="Y33" s="217"/>
      <c r="Z33" s="217"/>
      <c r="AA33" s="220"/>
      <c r="AB33" s="220"/>
    </row>
    <row r="34" spans="1:28" ht="12.75" hidden="1" customHeight="1">
      <c r="A34" s="196" t="s">
        <v>192</v>
      </c>
      <c r="B34" s="244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7"/>
      <c r="Y34" s="217"/>
      <c r="Z34" s="217"/>
      <c r="AA34" s="220"/>
      <c r="AB34" s="220"/>
    </row>
    <row r="35" spans="1:28" ht="12.75" hidden="1" customHeight="1">
      <c r="A35" s="252" t="s">
        <v>193</v>
      </c>
      <c r="B35" s="197">
        <v>0</v>
      </c>
      <c r="C35" s="197">
        <v>0</v>
      </c>
      <c r="D35" s="197">
        <v>151604032657.57001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97">
        <v>0</v>
      </c>
      <c r="Q35" s="197">
        <v>0</v>
      </c>
      <c r="R35" s="197">
        <v>0</v>
      </c>
      <c r="S35" s="197">
        <v>0</v>
      </c>
      <c r="T35" s="197">
        <v>0</v>
      </c>
      <c r="U35" s="197">
        <v>0</v>
      </c>
      <c r="V35" s="197">
        <v>0</v>
      </c>
      <c r="W35" s="197">
        <v>0</v>
      </c>
      <c r="X35" s="197">
        <v>0</v>
      </c>
      <c r="Y35" s="217">
        <v>0</v>
      </c>
      <c r="Z35" s="217">
        <v>0</v>
      </c>
      <c r="AA35" s="220">
        <v>0</v>
      </c>
      <c r="AB35" s="220">
        <v>0</v>
      </c>
    </row>
    <row r="36" spans="1:28" ht="12.75" hidden="1" customHeight="1">
      <c r="A36" s="252" t="s">
        <v>194</v>
      </c>
      <c r="B36" s="197">
        <v>0</v>
      </c>
      <c r="C36" s="197">
        <v>0</v>
      </c>
      <c r="D36" s="197">
        <v>0</v>
      </c>
      <c r="E36" s="197">
        <v>0</v>
      </c>
      <c r="F36" s="197">
        <v>0</v>
      </c>
      <c r="G36" s="197">
        <v>0</v>
      </c>
      <c r="H36" s="197">
        <v>0</v>
      </c>
      <c r="I36" s="197">
        <v>554209109097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97">
        <v>0</v>
      </c>
      <c r="Q36" s="197">
        <v>0</v>
      </c>
      <c r="R36" s="197"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217">
        <v>0</v>
      </c>
      <c r="Z36" s="217">
        <v>0</v>
      </c>
      <c r="AA36" s="220">
        <v>0</v>
      </c>
      <c r="AB36" s="220">
        <v>0</v>
      </c>
    </row>
    <row r="37" spans="1:28" ht="12.75" hidden="1" customHeight="1">
      <c r="A37" s="252" t="s">
        <v>195</v>
      </c>
      <c r="B37" s="197">
        <v>0</v>
      </c>
      <c r="C37" s="197">
        <v>0</v>
      </c>
      <c r="D37" s="197">
        <v>0</v>
      </c>
      <c r="E37" s="197">
        <v>0</v>
      </c>
      <c r="F37" s="197">
        <v>0</v>
      </c>
      <c r="G37" s="197">
        <v>0</v>
      </c>
      <c r="H37" s="197">
        <v>0</v>
      </c>
      <c r="I37" s="197">
        <v>1171169631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217">
        <v>0</v>
      </c>
      <c r="Z37" s="217">
        <v>0</v>
      </c>
      <c r="AA37" s="220">
        <v>0</v>
      </c>
      <c r="AB37" s="220">
        <v>0</v>
      </c>
    </row>
    <row r="38" spans="1:28" ht="12.75" hidden="1" customHeight="1">
      <c r="A38" s="252" t="s">
        <v>196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217">
        <v>0</v>
      </c>
      <c r="Z38" s="217">
        <v>0</v>
      </c>
      <c r="AA38" s="220">
        <v>0</v>
      </c>
      <c r="AB38" s="220">
        <v>0</v>
      </c>
    </row>
    <row r="39" spans="1:28" ht="12.75" hidden="1" customHeight="1">
      <c r="A39" s="250"/>
      <c r="B39" s="197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200"/>
      <c r="Z39" s="200"/>
      <c r="AA39" s="206"/>
      <c r="AB39" s="206"/>
    </row>
    <row r="40" spans="1:28" ht="13.5" hidden="1" customHeight="1">
      <c r="A40" s="255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60"/>
      <c r="Z40" s="260"/>
      <c r="AA40" s="264"/>
      <c r="AB40" s="264"/>
    </row>
    <row r="41" spans="1:28" ht="13.5" hidden="1" customHeight="1">
      <c r="A41" s="265" t="s">
        <v>198</v>
      </c>
      <c r="B41" s="267">
        <f t="shared" ref="B41:AB41" si="0">SUM(B8:B40)</f>
        <v>164156896036.47</v>
      </c>
      <c r="C41" s="267">
        <f t="shared" si="0"/>
        <v>109548866013.3</v>
      </c>
      <c r="D41" s="267">
        <f t="shared" si="0"/>
        <v>151604032657.57001</v>
      </c>
      <c r="E41" s="267">
        <f t="shared" si="0"/>
        <v>12907970186847.018</v>
      </c>
      <c r="F41" s="267">
        <f t="shared" si="0"/>
        <v>1394985410820.4797</v>
      </c>
      <c r="G41" s="267">
        <f t="shared" si="0"/>
        <v>894009937847.80005</v>
      </c>
      <c r="H41" s="267">
        <f t="shared" si="0"/>
        <v>1205162542745.2</v>
      </c>
      <c r="I41" s="267">
        <f t="shared" si="0"/>
        <v>7742938992599.3008</v>
      </c>
      <c r="J41" s="267">
        <f t="shared" si="0"/>
        <v>802459522343.08997</v>
      </c>
      <c r="K41" s="267">
        <f t="shared" si="0"/>
        <v>138146042927.85001</v>
      </c>
      <c r="L41" s="267">
        <f t="shared" si="0"/>
        <v>30789435941.989998</v>
      </c>
      <c r="M41" s="267">
        <f t="shared" si="0"/>
        <v>0</v>
      </c>
      <c r="N41" s="267">
        <f t="shared" si="0"/>
        <v>58143455577.550003</v>
      </c>
      <c r="O41" s="267">
        <f t="shared" si="0"/>
        <v>2564491850300.6401</v>
      </c>
      <c r="P41" s="267">
        <f t="shared" si="0"/>
        <v>0</v>
      </c>
      <c r="Q41" s="267">
        <f t="shared" si="0"/>
        <v>31982337651</v>
      </c>
      <c r="R41" s="267">
        <f t="shared" si="0"/>
        <v>116152467511</v>
      </c>
      <c r="S41" s="267">
        <f t="shared" si="0"/>
        <v>213710212788.57999</v>
      </c>
      <c r="T41" s="267">
        <f t="shared" si="0"/>
        <v>829415485075.96997</v>
      </c>
      <c r="U41" s="267">
        <f t="shared" si="0"/>
        <v>297777225896.60999</v>
      </c>
      <c r="V41" s="267">
        <f t="shared" si="0"/>
        <v>464785629262.56006</v>
      </c>
      <c r="W41" s="267">
        <f t="shared" si="0"/>
        <v>82750495539.940002</v>
      </c>
      <c r="X41" s="267">
        <f t="shared" si="0"/>
        <v>183696107122.22</v>
      </c>
      <c r="Y41" s="276">
        <f t="shared" si="0"/>
        <v>90000000000</v>
      </c>
      <c r="Z41" s="276">
        <f t="shared" si="0"/>
        <v>1031936000000</v>
      </c>
      <c r="AA41" s="278">
        <f t="shared" si="0"/>
        <v>35782279124</v>
      </c>
      <c r="AB41" s="278">
        <f t="shared" si="0"/>
        <v>259040470985.26999</v>
      </c>
    </row>
    <row r="42" spans="1:28" ht="12.75" hidden="1" customHeight="1">
      <c r="A42" s="149"/>
      <c r="B42" s="280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90"/>
      <c r="Z42" s="190"/>
      <c r="AA42" s="194"/>
      <c r="AB42" s="194"/>
    </row>
    <row r="43" spans="1:28" ht="12.75" hidden="1" customHeight="1">
      <c r="A43" s="282" t="s">
        <v>199</v>
      </c>
      <c r="B43" s="197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200"/>
      <c r="Z43" s="200"/>
      <c r="AA43" s="206"/>
      <c r="AB43" s="206"/>
    </row>
    <row r="44" spans="1:28" ht="12.75" hidden="1" customHeight="1">
      <c r="A44" s="282"/>
      <c r="B44" s="197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200"/>
      <c r="Z44" s="200"/>
      <c r="AA44" s="206"/>
      <c r="AB44" s="206"/>
    </row>
    <row r="45" spans="1:28" ht="12.75" hidden="1" customHeight="1">
      <c r="A45" s="252" t="s">
        <v>200</v>
      </c>
      <c r="B45" s="197">
        <v>0</v>
      </c>
      <c r="C45" s="197">
        <v>0</v>
      </c>
      <c r="D45" s="197">
        <v>0</v>
      </c>
      <c r="E45" s="197">
        <v>0</v>
      </c>
      <c r="F45" s="197">
        <v>422859000</v>
      </c>
      <c r="G45" s="197">
        <v>76554209</v>
      </c>
      <c r="H45" s="197">
        <v>0</v>
      </c>
      <c r="I45" s="197">
        <v>0</v>
      </c>
      <c r="J45" s="197">
        <v>0</v>
      </c>
      <c r="K45" s="197">
        <v>0</v>
      </c>
      <c r="L45" s="197">
        <v>0</v>
      </c>
      <c r="M45" s="197">
        <v>0</v>
      </c>
      <c r="N45" s="197">
        <v>0</v>
      </c>
      <c r="O45" s="197">
        <v>0</v>
      </c>
      <c r="P45" s="197">
        <v>0</v>
      </c>
      <c r="Q45" s="197">
        <v>0</v>
      </c>
      <c r="R45" s="197">
        <v>0</v>
      </c>
      <c r="S45" s="197">
        <v>0</v>
      </c>
      <c r="T45" s="197">
        <v>0</v>
      </c>
      <c r="U45" s="197">
        <v>0</v>
      </c>
      <c r="V45" s="197">
        <v>0</v>
      </c>
      <c r="W45" s="197">
        <v>0</v>
      </c>
      <c r="X45" s="197">
        <v>0</v>
      </c>
      <c r="Y45" s="217">
        <v>0</v>
      </c>
      <c r="Z45" s="217">
        <v>0</v>
      </c>
      <c r="AA45" s="220">
        <v>0</v>
      </c>
      <c r="AB45" s="220">
        <v>0</v>
      </c>
    </row>
    <row r="46" spans="1:28" ht="12.75" hidden="1" customHeight="1">
      <c r="A46" s="252" t="s">
        <v>201</v>
      </c>
      <c r="B46" s="197">
        <v>0</v>
      </c>
      <c r="C46" s="197">
        <v>0</v>
      </c>
      <c r="D46" s="197">
        <v>0</v>
      </c>
      <c r="E46" s="197">
        <v>0</v>
      </c>
      <c r="F46" s="197">
        <v>0</v>
      </c>
      <c r="G46" s="197">
        <v>0</v>
      </c>
      <c r="H46" s="197">
        <v>0</v>
      </c>
      <c r="I46" s="197">
        <v>0</v>
      </c>
      <c r="J46" s="197">
        <v>0</v>
      </c>
      <c r="K46" s="197">
        <v>0</v>
      </c>
      <c r="L46" s="197">
        <v>0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197">
        <v>0</v>
      </c>
      <c r="T46" s="197">
        <v>0</v>
      </c>
      <c r="U46" s="197">
        <v>0</v>
      </c>
      <c r="V46" s="197">
        <v>0</v>
      </c>
      <c r="W46" s="197">
        <v>0</v>
      </c>
      <c r="X46" s="197">
        <v>0</v>
      </c>
      <c r="Y46" s="217">
        <v>0</v>
      </c>
      <c r="Z46" s="217">
        <v>0</v>
      </c>
      <c r="AA46" s="220">
        <v>0</v>
      </c>
      <c r="AB46" s="220">
        <v>0</v>
      </c>
    </row>
    <row r="47" spans="1:28" ht="12.75" hidden="1" customHeight="1">
      <c r="A47" s="252" t="s">
        <v>202</v>
      </c>
      <c r="B47" s="197">
        <v>0</v>
      </c>
      <c r="C47" s="197">
        <v>0</v>
      </c>
      <c r="D47" s="197">
        <v>0</v>
      </c>
      <c r="E47" s="197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0</v>
      </c>
      <c r="L47" s="197">
        <v>0</v>
      </c>
      <c r="M47" s="197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197">
        <v>0</v>
      </c>
      <c r="T47" s="197">
        <v>0</v>
      </c>
      <c r="U47" s="197">
        <v>0</v>
      </c>
      <c r="V47" s="197">
        <v>0</v>
      </c>
      <c r="W47" s="197">
        <v>0</v>
      </c>
      <c r="X47" s="197">
        <v>0</v>
      </c>
      <c r="Y47" s="217">
        <v>0</v>
      </c>
      <c r="Z47" s="217">
        <v>0</v>
      </c>
      <c r="AA47" s="220">
        <v>0</v>
      </c>
      <c r="AB47" s="220">
        <v>0</v>
      </c>
    </row>
    <row r="48" spans="1:28" ht="12.75" hidden="1" customHeight="1">
      <c r="A48" s="252" t="s">
        <v>203</v>
      </c>
      <c r="B48" s="197">
        <v>0</v>
      </c>
      <c r="C48" s="197">
        <v>0</v>
      </c>
      <c r="D48" s="197">
        <v>0</v>
      </c>
      <c r="E48" s="197">
        <v>0</v>
      </c>
      <c r="F48" s="197">
        <v>0</v>
      </c>
      <c r="G48" s="197">
        <v>0</v>
      </c>
      <c r="H48" s="197">
        <v>0</v>
      </c>
      <c r="I48" s="197">
        <v>1363115495</v>
      </c>
      <c r="J48" s="197">
        <v>15869879</v>
      </c>
      <c r="K48" s="197">
        <v>0</v>
      </c>
      <c r="L48" s="197">
        <v>0</v>
      </c>
      <c r="M48" s="197">
        <v>0</v>
      </c>
      <c r="N48" s="197">
        <v>0</v>
      </c>
      <c r="O48" s="197">
        <v>358229381</v>
      </c>
      <c r="P48" s="197">
        <v>0</v>
      </c>
      <c r="Q48" s="197">
        <v>0</v>
      </c>
      <c r="R48" s="197">
        <v>0</v>
      </c>
      <c r="S48" s="197">
        <v>0</v>
      </c>
      <c r="T48" s="197">
        <v>0</v>
      </c>
      <c r="U48" s="197">
        <v>0</v>
      </c>
      <c r="V48" s="197">
        <v>0</v>
      </c>
      <c r="W48" s="197">
        <v>0</v>
      </c>
      <c r="X48" s="197">
        <v>0</v>
      </c>
      <c r="Y48" s="217">
        <v>0</v>
      </c>
      <c r="Z48" s="217">
        <v>0</v>
      </c>
      <c r="AA48" s="220">
        <v>0</v>
      </c>
      <c r="AB48" s="220">
        <v>0</v>
      </c>
    </row>
    <row r="49" spans="1:28" ht="12.75" hidden="1" customHeight="1">
      <c r="A49" s="252" t="s">
        <v>204</v>
      </c>
      <c r="B49" s="197">
        <v>0</v>
      </c>
      <c r="C49" s="197">
        <v>0</v>
      </c>
      <c r="D49" s="197">
        <v>0</v>
      </c>
      <c r="E49" s="197">
        <v>0</v>
      </c>
      <c r="F49" s="197">
        <v>5826000</v>
      </c>
      <c r="G49" s="197">
        <v>0</v>
      </c>
      <c r="H49" s="197">
        <v>0</v>
      </c>
      <c r="I49" s="197">
        <v>0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>
        <v>0</v>
      </c>
      <c r="S49" s="197">
        <v>0</v>
      </c>
      <c r="T49" s="197">
        <v>0</v>
      </c>
      <c r="U49" s="197">
        <v>0</v>
      </c>
      <c r="V49" s="197">
        <v>0</v>
      </c>
      <c r="W49" s="197">
        <v>0</v>
      </c>
      <c r="X49" s="197">
        <v>0</v>
      </c>
      <c r="Y49" s="217">
        <v>0</v>
      </c>
      <c r="Z49" s="217">
        <v>0</v>
      </c>
      <c r="AA49" s="220">
        <v>0</v>
      </c>
      <c r="AB49" s="220">
        <v>0</v>
      </c>
    </row>
    <row r="50" spans="1:28" ht="12.75" hidden="1" customHeight="1">
      <c r="A50" s="252" t="s">
        <v>205</v>
      </c>
      <c r="B50" s="197">
        <v>0</v>
      </c>
      <c r="C50" s="197">
        <v>0</v>
      </c>
      <c r="D50" s="197">
        <v>0</v>
      </c>
      <c r="E50" s="197">
        <v>0</v>
      </c>
      <c r="F50" s="197">
        <v>4985000</v>
      </c>
      <c r="G50" s="197">
        <v>0</v>
      </c>
      <c r="H50" s="197">
        <v>0</v>
      </c>
      <c r="I50" s="197">
        <v>19600765</v>
      </c>
      <c r="J50" s="197">
        <v>0</v>
      </c>
      <c r="K50" s="197">
        <v>0</v>
      </c>
      <c r="L50" s="197">
        <v>0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7">
        <v>0</v>
      </c>
      <c r="W50" s="197">
        <v>0</v>
      </c>
      <c r="X50" s="197">
        <v>0</v>
      </c>
      <c r="Y50" s="217">
        <v>0</v>
      </c>
      <c r="Z50" s="217">
        <v>0</v>
      </c>
      <c r="AA50" s="220">
        <v>0</v>
      </c>
      <c r="AB50" s="220">
        <v>0</v>
      </c>
    </row>
    <row r="51" spans="1:28" ht="12.75" hidden="1" customHeight="1">
      <c r="A51" s="252" t="s">
        <v>206</v>
      </c>
      <c r="B51" s="197">
        <v>0</v>
      </c>
      <c r="C51" s="197">
        <v>0</v>
      </c>
      <c r="D51" s="197">
        <v>0</v>
      </c>
      <c r="E51" s="197">
        <v>0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7">
        <v>0</v>
      </c>
      <c r="W51" s="197">
        <v>0</v>
      </c>
      <c r="X51" s="197">
        <v>0</v>
      </c>
      <c r="Y51" s="217">
        <v>0</v>
      </c>
      <c r="Z51" s="217">
        <v>0</v>
      </c>
      <c r="AA51" s="220">
        <v>0</v>
      </c>
      <c r="AB51" s="220">
        <v>0</v>
      </c>
    </row>
    <row r="52" spans="1:28" ht="12.75" hidden="1" customHeight="1">
      <c r="A52" s="252" t="s">
        <v>207</v>
      </c>
      <c r="B52" s="197">
        <v>0</v>
      </c>
      <c r="C52" s="197">
        <v>0</v>
      </c>
      <c r="D52" s="197">
        <v>1314450988.8499999</v>
      </c>
      <c r="E52" s="197">
        <v>0</v>
      </c>
      <c r="F52" s="197">
        <v>0</v>
      </c>
      <c r="G52" s="197">
        <v>0</v>
      </c>
      <c r="H52" s="197">
        <v>0</v>
      </c>
      <c r="I52" s="197">
        <v>5146715.54</v>
      </c>
      <c r="J52" s="197">
        <v>2703472752.5500002</v>
      </c>
      <c r="K52" s="197">
        <v>0</v>
      </c>
      <c r="L52" s="197">
        <v>0</v>
      </c>
      <c r="M52" s="197">
        <v>0</v>
      </c>
      <c r="N52" s="197">
        <v>0</v>
      </c>
      <c r="O52" s="197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7">
        <v>0</v>
      </c>
      <c r="W52" s="197">
        <v>0</v>
      </c>
      <c r="X52" s="197">
        <v>0</v>
      </c>
      <c r="Y52" s="217">
        <v>0</v>
      </c>
      <c r="Z52" s="217">
        <v>0</v>
      </c>
      <c r="AA52" s="220">
        <v>0</v>
      </c>
      <c r="AB52" s="220">
        <v>0</v>
      </c>
    </row>
    <row r="53" spans="1:28" ht="12.75" hidden="1" customHeight="1">
      <c r="A53" s="252" t="s">
        <v>208</v>
      </c>
      <c r="B53" s="197">
        <v>0</v>
      </c>
      <c r="C53" s="197">
        <v>0</v>
      </c>
      <c r="D53" s="197">
        <v>0</v>
      </c>
      <c r="E53" s="197">
        <v>0</v>
      </c>
      <c r="F53" s="197">
        <v>0</v>
      </c>
      <c r="G53" s="197">
        <v>0</v>
      </c>
      <c r="H53" s="197">
        <v>0</v>
      </c>
      <c r="I53" s="197">
        <v>0</v>
      </c>
      <c r="J53" s="197">
        <v>0</v>
      </c>
      <c r="K53" s="197">
        <v>0</v>
      </c>
      <c r="L53" s="197">
        <v>0</v>
      </c>
      <c r="M53" s="197">
        <v>0</v>
      </c>
      <c r="N53" s="197">
        <v>0</v>
      </c>
      <c r="O53" s="197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0</v>
      </c>
      <c r="U53" s="197">
        <v>0</v>
      </c>
      <c r="V53" s="197">
        <v>0</v>
      </c>
      <c r="W53" s="197">
        <v>0</v>
      </c>
      <c r="X53" s="197">
        <v>0</v>
      </c>
      <c r="Y53" s="217">
        <v>0</v>
      </c>
      <c r="Z53" s="217">
        <v>0</v>
      </c>
      <c r="AA53" s="220">
        <v>0</v>
      </c>
      <c r="AB53" s="220">
        <v>0</v>
      </c>
    </row>
    <row r="54" spans="1:28" ht="12.75" hidden="1" customHeight="1">
      <c r="A54" s="284" t="s">
        <v>210</v>
      </c>
      <c r="B54" s="240">
        <v>0</v>
      </c>
      <c r="C54" s="240">
        <v>0</v>
      </c>
      <c r="D54" s="240">
        <v>0</v>
      </c>
      <c r="E54" s="240">
        <v>0</v>
      </c>
      <c r="F54" s="240">
        <v>0</v>
      </c>
      <c r="G54" s="240">
        <v>0</v>
      </c>
      <c r="H54" s="240">
        <v>0</v>
      </c>
      <c r="I54" s="240">
        <v>0</v>
      </c>
      <c r="J54" s="240">
        <v>0</v>
      </c>
      <c r="K54" s="240">
        <v>0</v>
      </c>
      <c r="L54" s="240">
        <v>0</v>
      </c>
      <c r="M54" s="240">
        <v>0</v>
      </c>
      <c r="N54" s="240">
        <v>0</v>
      </c>
      <c r="O54" s="240">
        <v>0</v>
      </c>
      <c r="P54" s="240">
        <v>0</v>
      </c>
      <c r="Q54" s="240">
        <v>0</v>
      </c>
      <c r="R54" s="240">
        <v>0</v>
      </c>
      <c r="S54" s="240">
        <v>0</v>
      </c>
      <c r="T54" s="240">
        <v>0</v>
      </c>
      <c r="U54" s="240">
        <v>0</v>
      </c>
      <c r="V54" s="240">
        <v>0</v>
      </c>
      <c r="W54" s="240">
        <v>0</v>
      </c>
      <c r="X54" s="240">
        <v>0</v>
      </c>
      <c r="Y54" s="246">
        <v>0</v>
      </c>
      <c r="Z54" s="246">
        <v>0</v>
      </c>
      <c r="AA54" s="248">
        <v>0</v>
      </c>
      <c r="AB54" s="248">
        <v>0</v>
      </c>
    </row>
    <row r="55" spans="1:28" ht="13.5" hidden="1" customHeight="1">
      <c r="A55" s="286"/>
      <c r="B55" s="292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60"/>
      <c r="Z55" s="260"/>
      <c r="AA55" s="264"/>
      <c r="AB55" s="264"/>
    </row>
    <row r="56" spans="1:28" ht="13.5" hidden="1" customHeight="1">
      <c r="A56" s="265" t="s">
        <v>212</v>
      </c>
      <c r="B56" s="267">
        <f t="shared" ref="B56:AB56" si="1">SUM(B44:B55)</f>
        <v>0</v>
      </c>
      <c r="C56" s="267">
        <f t="shared" si="1"/>
        <v>0</v>
      </c>
      <c r="D56" s="267">
        <f t="shared" si="1"/>
        <v>1314450988.8499999</v>
      </c>
      <c r="E56" s="267">
        <f t="shared" si="1"/>
        <v>0</v>
      </c>
      <c r="F56" s="267">
        <f t="shared" si="1"/>
        <v>433670000</v>
      </c>
      <c r="G56" s="267">
        <f t="shared" si="1"/>
        <v>76554209</v>
      </c>
      <c r="H56" s="267">
        <f t="shared" si="1"/>
        <v>0</v>
      </c>
      <c r="I56" s="267">
        <f t="shared" si="1"/>
        <v>1387862975.54</v>
      </c>
      <c r="J56" s="267">
        <f t="shared" si="1"/>
        <v>2719342631.5500002</v>
      </c>
      <c r="K56" s="267">
        <f t="shared" si="1"/>
        <v>0</v>
      </c>
      <c r="L56" s="267">
        <f t="shared" si="1"/>
        <v>0</v>
      </c>
      <c r="M56" s="267">
        <f t="shared" si="1"/>
        <v>0</v>
      </c>
      <c r="N56" s="267">
        <f t="shared" si="1"/>
        <v>0</v>
      </c>
      <c r="O56" s="267">
        <f t="shared" si="1"/>
        <v>358229381</v>
      </c>
      <c r="P56" s="267">
        <f t="shared" si="1"/>
        <v>0</v>
      </c>
      <c r="Q56" s="267">
        <f t="shared" si="1"/>
        <v>0</v>
      </c>
      <c r="R56" s="267">
        <f t="shared" si="1"/>
        <v>0</v>
      </c>
      <c r="S56" s="267">
        <f t="shared" si="1"/>
        <v>0</v>
      </c>
      <c r="T56" s="267">
        <f t="shared" si="1"/>
        <v>0</v>
      </c>
      <c r="U56" s="267">
        <f t="shared" si="1"/>
        <v>0</v>
      </c>
      <c r="V56" s="267">
        <f t="shared" si="1"/>
        <v>0</v>
      </c>
      <c r="W56" s="267">
        <f t="shared" si="1"/>
        <v>0</v>
      </c>
      <c r="X56" s="267">
        <f t="shared" si="1"/>
        <v>0</v>
      </c>
      <c r="Y56" s="276">
        <f t="shared" si="1"/>
        <v>0</v>
      </c>
      <c r="Z56" s="276">
        <f t="shared" si="1"/>
        <v>0</v>
      </c>
      <c r="AA56" s="278">
        <f t="shared" si="1"/>
        <v>0</v>
      </c>
      <c r="AB56" s="278">
        <f t="shared" si="1"/>
        <v>0</v>
      </c>
    </row>
    <row r="57" spans="1:28" ht="12.75" hidden="1" customHeight="1">
      <c r="A57" s="301"/>
      <c r="B57" s="162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90"/>
      <c r="Z57" s="190"/>
      <c r="AA57" s="194"/>
      <c r="AB57" s="194"/>
    </row>
    <row r="58" spans="1:28" ht="13.5" hidden="1" customHeight="1">
      <c r="A58" s="303" t="s">
        <v>213</v>
      </c>
      <c r="B58" s="304">
        <f t="shared" ref="B58:AB58" si="2">+B41-B56</f>
        <v>164156896036.47</v>
      </c>
      <c r="C58" s="304">
        <f t="shared" si="2"/>
        <v>109548866013.3</v>
      </c>
      <c r="D58" s="304">
        <f t="shared" si="2"/>
        <v>150289581668.72</v>
      </c>
      <c r="E58" s="304">
        <f t="shared" si="2"/>
        <v>12907970186847.018</v>
      </c>
      <c r="F58" s="304">
        <f t="shared" si="2"/>
        <v>1394551740820.4797</v>
      </c>
      <c r="G58" s="304">
        <f t="shared" si="2"/>
        <v>893933383638.80005</v>
      </c>
      <c r="H58" s="304">
        <f t="shared" si="2"/>
        <v>1205162542745.2</v>
      </c>
      <c r="I58" s="304">
        <f t="shared" si="2"/>
        <v>7741551129623.7607</v>
      </c>
      <c r="J58" s="304">
        <f t="shared" si="2"/>
        <v>799740179711.53992</v>
      </c>
      <c r="K58" s="304">
        <f t="shared" si="2"/>
        <v>138146042927.85001</v>
      </c>
      <c r="L58" s="304">
        <f t="shared" si="2"/>
        <v>30789435941.989998</v>
      </c>
      <c r="M58" s="304">
        <f t="shared" si="2"/>
        <v>0</v>
      </c>
      <c r="N58" s="304">
        <f t="shared" si="2"/>
        <v>58143455577.550003</v>
      </c>
      <c r="O58" s="304">
        <f t="shared" si="2"/>
        <v>2564133620919.6401</v>
      </c>
      <c r="P58" s="304">
        <f t="shared" si="2"/>
        <v>0</v>
      </c>
      <c r="Q58" s="304">
        <f t="shared" si="2"/>
        <v>31982337651</v>
      </c>
      <c r="R58" s="304">
        <f t="shared" si="2"/>
        <v>116152467511</v>
      </c>
      <c r="S58" s="304">
        <f t="shared" si="2"/>
        <v>213710212788.57999</v>
      </c>
      <c r="T58" s="304">
        <f t="shared" si="2"/>
        <v>829415485075.96997</v>
      </c>
      <c r="U58" s="304">
        <f t="shared" si="2"/>
        <v>297777225896.60999</v>
      </c>
      <c r="V58" s="304">
        <f t="shared" si="2"/>
        <v>464785629262.56006</v>
      </c>
      <c r="W58" s="304">
        <f t="shared" si="2"/>
        <v>82750495539.940002</v>
      </c>
      <c r="X58" s="304">
        <f t="shared" si="2"/>
        <v>183696107122.22</v>
      </c>
      <c r="Y58" s="312">
        <f t="shared" si="2"/>
        <v>90000000000</v>
      </c>
      <c r="Z58" s="312">
        <f t="shared" si="2"/>
        <v>1031936000000</v>
      </c>
      <c r="AA58" s="313">
        <f t="shared" si="2"/>
        <v>35782279124</v>
      </c>
      <c r="AB58" s="313">
        <f t="shared" si="2"/>
        <v>259040470985.26999</v>
      </c>
    </row>
    <row r="59" spans="1:28" ht="12.75" hidden="1" customHeight="1">
      <c r="A59" s="301"/>
      <c r="B59" s="162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90"/>
      <c r="Z59" s="190"/>
      <c r="AA59" s="194"/>
      <c r="AB59" s="194"/>
    </row>
    <row r="60" spans="1:28" ht="12.75" hidden="1" customHeight="1">
      <c r="A60" s="196" t="s">
        <v>214</v>
      </c>
      <c r="B60" s="314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200"/>
      <c r="Z60" s="200"/>
      <c r="AA60" s="206"/>
      <c r="AB60" s="206"/>
    </row>
    <row r="61" spans="1:28" ht="12.75" hidden="1" customHeight="1">
      <c r="A61" s="196"/>
      <c r="B61" s="314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200"/>
      <c r="Z61" s="200"/>
      <c r="AA61" s="206"/>
      <c r="AB61" s="206"/>
    </row>
    <row r="62" spans="1:28" ht="12.75" hidden="1" customHeight="1">
      <c r="A62" s="252" t="s">
        <v>215</v>
      </c>
      <c r="B62" s="315">
        <v>5199506287.1800003</v>
      </c>
      <c r="C62" s="315">
        <v>4161852707.7799988</v>
      </c>
      <c r="D62" s="315">
        <v>0</v>
      </c>
      <c r="E62" s="315">
        <v>0</v>
      </c>
      <c r="F62" s="315">
        <v>0</v>
      </c>
      <c r="G62" s="315">
        <v>0</v>
      </c>
      <c r="H62" s="315">
        <v>0</v>
      </c>
      <c r="I62" s="315">
        <v>0</v>
      </c>
      <c r="J62" s="315">
        <v>0</v>
      </c>
      <c r="K62" s="315">
        <v>0</v>
      </c>
      <c r="L62" s="315">
        <v>0</v>
      </c>
      <c r="M62" s="315">
        <v>0</v>
      </c>
      <c r="N62" s="315">
        <v>0</v>
      </c>
      <c r="O62" s="315">
        <v>0</v>
      </c>
      <c r="P62" s="315">
        <v>0</v>
      </c>
      <c r="Q62" s="315">
        <v>0</v>
      </c>
      <c r="R62" s="315">
        <v>0</v>
      </c>
      <c r="S62" s="315">
        <v>0</v>
      </c>
      <c r="T62" s="315">
        <v>0</v>
      </c>
      <c r="U62" s="315">
        <v>0</v>
      </c>
      <c r="V62" s="315">
        <v>0</v>
      </c>
      <c r="W62" s="315">
        <v>0</v>
      </c>
      <c r="X62" s="315">
        <v>0</v>
      </c>
      <c r="Y62" s="316">
        <v>0</v>
      </c>
      <c r="Z62" s="316">
        <v>0</v>
      </c>
      <c r="AA62" s="317">
        <v>0</v>
      </c>
      <c r="AB62" s="317">
        <v>0</v>
      </c>
    </row>
    <row r="63" spans="1:28" ht="12.75" hidden="1" customHeight="1">
      <c r="A63" s="252" t="s">
        <v>216</v>
      </c>
      <c r="B63" s="315">
        <v>69317593847.849991</v>
      </c>
      <c r="C63" s="315">
        <v>55722461987.580002</v>
      </c>
      <c r="D63" s="315">
        <v>0</v>
      </c>
      <c r="E63" s="315">
        <v>0</v>
      </c>
      <c r="F63" s="315">
        <v>0</v>
      </c>
      <c r="G63" s="315">
        <v>0</v>
      </c>
      <c r="H63" s="315">
        <v>0</v>
      </c>
      <c r="I63" s="315">
        <v>0</v>
      </c>
      <c r="J63" s="315">
        <v>0</v>
      </c>
      <c r="K63" s="315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v>0</v>
      </c>
      <c r="Q63" s="315">
        <v>0</v>
      </c>
      <c r="R63" s="315">
        <v>0</v>
      </c>
      <c r="S63" s="315">
        <v>0</v>
      </c>
      <c r="T63" s="315">
        <v>0</v>
      </c>
      <c r="U63" s="315">
        <v>0</v>
      </c>
      <c r="V63" s="315">
        <v>0</v>
      </c>
      <c r="W63" s="315">
        <v>0</v>
      </c>
      <c r="X63" s="315">
        <v>0</v>
      </c>
      <c r="Y63" s="316">
        <v>0</v>
      </c>
      <c r="Z63" s="316">
        <v>0</v>
      </c>
      <c r="AA63" s="317">
        <v>0</v>
      </c>
      <c r="AB63" s="317">
        <v>0</v>
      </c>
    </row>
    <row r="64" spans="1:28" ht="12.75" hidden="1" customHeight="1">
      <c r="A64" s="252" t="s">
        <v>217</v>
      </c>
      <c r="B64" s="315">
        <v>81442242170.199997</v>
      </c>
      <c r="C64" s="315">
        <v>48261925268.029991</v>
      </c>
      <c r="D64" s="315">
        <v>0</v>
      </c>
      <c r="E64" s="315">
        <v>0</v>
      </c>
      <c r="F64" s="315">
        <v>20748220240.639999</v>
      </c>
      <c r="G64" s="315">
        <v>51180012187.400002</v>
      </c>
      <c r="H64" s="315">
        <v>0</v>
      </c>
      <c r="I64" s="315">
        <v>0</v>
      </c>
      <c r="J64" s="315">
        <v>5062967351.71</v>
      </c>
      <c r="K64" s="315">
        <v>0</v>
      </c>
      <c r="L64" s="315">
        <v>0</v>
      </c>
      <c r="M64" s="315">
        <v>0</v>
      </c>
      <c r="N64" s="315">
        <v>0</v>
      </c>
      <c r="O64" s="315">
        <v>0</v>
      </c>
      <c r="P64" s="315">
        <v>0</v>
      </c>
      <c r="Q64" s="315">
        <v>0</v>
      </c>
      <c r="R64" s="315">
        <v>0</v>
      </c>
      <c r="S64" s="315">
        <v>0</v>
      </c>
      <c r="T64" s="315">
        <v>0</v>
      </c>
      <c r="U64" s="315">
        <v>0</v>
      </c>
      <c r="V64" s="315">
        <v>0</v>
      </c>
      <c r="W64" s="315">
        <v>0</v>
      </c>
      <c r="X64" s="315">
        <v>0</v>
      </c>
      <c r="Y64" s="316">
        <v>0</v>
      </c>
      <c r="Z64" s="316">
        <v>0</v>
      </c>
      <c r="AA64" s="317">
        <v>0</v>
      </c>
      <c r="AB64" s="317">
        <v>0</v>
      </c>
    </row>
    <row r="65" spans="1:28" ht="12.75" hidden="1" customHeight="1">
      <c r="A65" s="252" t="s">
        <v>218</v>
      </c>
      <c r="B65" s="315">
        <v>43403797320.879997</v>
      </c>
      <c r="C65" s="315">
        <v>13145270506.75</v>
      </c>
      <c r="D65" s="315">
        <v>20226283819.200001</v>
      </c>
      <c r="E65" s="315">
        <v>416325288.56999999</v>
      </c>
      <c r="F65" s="315">
        <v>44460346820.68</v>
      </c>
      <c r="G65" s="315">
        <v>32323612436.59</v>
      </c>
      <c r="H65" s="315">
        <v>42946554861.480003</v>
      </c>
      <c r="I65" s="315">
        <v>85298331984.090012</v>
      </c>
      <c r="J65" s="315">
        <v>1018112139.86</v>
      </c>
      <c r="K65" s="315">
        <v>32927272661.099991</v>
      </c>
      <c r="L65" s="315">
        <v>0</v>
      </c>
      <c r="M65" s="315">
        <v>0</v>
      </c>
      <c r="N65" s="315">
        <v>0</v>
      </c>
      <c r="O65" s="315">
        <v>0</v>
      </c>
      <c r="P65" s="315">
        <v>0</v>
      </c>
      <c r="Q65" s="315">
        <v>0</v>
      </c>
      <c r="R65" s="315"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5">
        <v>0</v>
      </c>
      <c r="Y65" s="316">
        <v>0</v>
      </c>
      <c r="Z65" s="316">
        <v>0</v>
      </c>
      <c r="AA65" s="317">
        <v>0</v>
      </c>
      <c r="AB65" s="317">
        <v>0</v>
      </c>
    </row>
    <row r="66" spans="1:28" ht="12.75" hidden="1" customHeight="1">
      <c r="A66" s="252" t="s">
        <v>219</v>
      </c>
      <c r="B66" s="315">
        <v>64872960922.870003</v>
      </c>
      <c r="C66" s="315">
        <v>4200106343.04</v>
      </c>
      <c r="D66" s="315">
        <v>22450372158.389999</v>
      </c>
      <c r="E66" s="315">
        <v>49466639945.879997</v>
      </c>
      <c r="F66" s="315">
        <v>107687052433.59</v>
      </c>
      <c r="G66" s="315">
        <v>10131628161.449999</v>
      </c>
      <c r="H66" s="315">
        <v>73940033001.340012</v>
      </c>
      <c r="I66" s="315">
        <v>196820776744.66</v>
      </c>
      <c r="J66" s="315">
        <v>1723233267.03</v>
      </c>
      <c r="K66" s="315">
        <v>564162952.47000003</v>
      </c>
      <c r="L66" s="315">
        <v>18469218</v>
      </c>
      <c r="M66" s="315">
        <v>6423664</v>
      </c>
      <c r="N66" s="315">
        <v>0</v>
      </c>
      <c r="O66" s="315">
        <v>0</v>
      </c>
      <c r="P66" s="315">
        <v>0</v>
      </c>
      <c r="Q66" s="315">
        <v>0</v>
      </c>
      <c r="R66" s="315">
        <v>0</v>
      </c>
      <c r="S66" s="315">
        <v>0</v>
      </c>
      <c r="T66" s="315">
        <v>0</v>
      </c>
      <c r="U66" s="315">
        <v>0</v>
      </c>
      <c r="V66" s="315">
        <v>0</v>
      </c>
      <c r="W66" s="315">
        <v>0</v>
      </c>
      <c r="X66" s="315">
        <v>0</v>
      </c>
      <c r="Y66" s="316">
        <v>0</v>
      </c>
      <c r="Z66" s="316">
        <v>0</v>
      </c>
      <c r="AA66" s="317">
        <v>0</v>
      </c>
      <c r="AB66" s="317">
        <v>0</v>
      </c>
    </row>
    <row r="67" spans="1:28" ht="12.75" hidden="1" customHeight="1">
      <c r="A67" s="252" t="s">
        <v>220</v>
      </c>
      <c r="B67" s="315">
        <v>34961592489.330002</v>
      </c>
      <c r="C67" s="315">
        <v>19746585257.469997</v>
      </c>
      <c r="D67" s="315">
        <v>13045298657.140001</v>
      </c>
      <c r="E67" s="315">
        <v>56871195779.349998</v>
      </c>
      <c r="F67" s="315">
        <v>83801611097.300003</v>
      </c>
      <c r="G67" s="315">
        <v>6998099066.9400005</v>
      </c>
      <c r="H67" s="315">
        <v>38569720508.830002</v>
      </c>
      <c r="I67" s="315">
        <v>206035108782.22</v>
      </c>
      <c r="J67" s="315">
        <v>1234134275.1199999</v>
      </c>
      <c r="K67" s="315">
        <v>3872841545.0900002</v>
      </c>
      <c r="L67" s="315">
        <v>8415538907.8599968</v>
      </c>
      <c r="M67" s="315">
        <v>734193086.95000076</v>
      </c>
      <c r="N67" s="315">
        <v>493641222.07000011</v>
      </c>
      <c r="O67" s="315">
        <v>9655534894.1900005</v>
      </c>
      <c r="P67" s="315">
        <v>0</v>
      </c>
      <c r="Q67" s="315">
        <v>0</v>
      </c>
      <c r="R67" s="315">
        <v>309737270.58000004</v>
      </c>
      <c r="S67" s="315">
        <v>0</v>
      </c>
      <c r="T67" s="315">
        <v>0</v>
      </c>
      <c r="U67" s="315">
        <v>0</v>
      </c>
      <c r="V67" s="315">
        <v>0</v>
      </c>
      <c r="W67" s="315">
        <v>0</v>
      </c>
      <c r="X67" s="315">
        <v>0</v>
      </c>
      <c r="Y67" s="316">
        <v>0</v>
      </c>
      <c r="Z67" s="316">
        <v>0</v>
      </c>
      <c r="AA67" s="317">
        <v>0</v>
      </c>
      <c r="AB67" s="317">
        <v>0</v>
      </c>
    </row>
    <row r="68" spans="1:28" ht="12.75" hidden="1" customHeight="1">
      <c r="A68" s="252" t="s">
        <v>221</v>
      </c>
      <c r="B68" s="315">
        <v>45435912630.849991</v>
      </c>
      <c r="C68" s="315">
        <v>-1477950983.3600006</v>
      </c>
      <c r="D68" s="315">
        <v>13549259216.489998</v>
      </c>
      <c r="E68" s="315">
        <v>53639606205.389992</v>
      </c>
      <c r="F68" s="315">
        <v>83931471765.930008</v>
      </c>
      <c r="G68" s="315">
        <v>7569195083.3299999</v>
      </c>
      <c r="H68" s="315">
        <v>49356654076.529984</v>
      </c>
      <c r="I68" s="315">
        <v>201136514647.3999</v>
      </c>
      <c r="J68" s="315">
        <v>2315468613.5300021</v>
      </c>
      <c r="K68" s="315">
        <v>4750109672.5999994</v>
      </c>
      <c r="L68" s="315">
        <v>1357482099.8499999</v>
      </c>
      <c r="M68" s="315">
        <v>454965862.20999998</v>
      </c>
      <c r="N68" s="315">
        <v>845608715.42999983</v>
      </c>
      <c r="O68" s="315">
        <v>83798048461.430008</v>
      </c>
      <c r="P68" s="315">
        <v>6594510392.6199999</v>
      </c>
      <c r="Q68" s="315">
        <v>0</v>
      </c>
      <c r="R68" s="315">
        <v>722110683.57999992</v>
      </c>
      <c r="S68" s="315">
        <v>0</v>
      </c>
      <c r="T68" s="315">
        <v>0</v>
      </c>
      <c r="U68" s="315">
        <v>0</v>
      </c>
      <c r="V68" s="315">
        <v>0</v>
      </c>
      <c r="W68" s="315">
        <v>0</v>
      </c>
      <c r="X68" s="315">
        <v>0</v>
      </c>
      <c r="Y68" s="316">
        <v>0</v>
      </c>
      <c r="Z68" s="316">
        <v>0</v>
      </c>
      <c r="AA68" s="317">
        <v>0</v>
      </c>
      <c r="AB68" s="317">
        <v>0</v>
      </c>
    </row>
    <row r="69" spans="1:28" ht="12.75" hidden="1" customHeight="1">
      <c r="A69" s="252" t="s">
        <v>222</v>
      </c>
      <c r="B69" s="315">
        <v>46031094435.729996</v>
      </c>
      <c r="C69" s="315">
        <v>-11722435107.610001</v>
      </c>
      <c r="D69" s="315">
        <v>13037543908.949999</v>
      </c>
      <c r="E69" s="315">
        <v>61870718537.359993</v>
      </c>
      <c r="F69" s="315">
        <v>73151658368.849991</v>
      </c>
      <c r="G69" s="315">
        <v>8524362874.8000002</v>
      </c>
      <c r="H69" s="315">
        <v>51241824341.790001</v>
      </c>
      <c r="I69" s="315">
        <v>105239533318.86</v>
      </c>
      <c r="J69" s="315">
        <v>4224107312.77</v>
      </c>
      <c r="K69" s="315">
        <v>4877274635.0100002</v>
      </c>
      <c r="L69" s="315">
        <v>1475155128.2599998</v>
      </c>
      <c r="M69" s="315">
        <v>464796683.66999996</v>
      </c>
      <c r="N69" s="315">
        <v>491552289.99000001</v>
      </c>
      <c r="O69" s="315">
        <v>42336672495.820007</v>
      </c>
      <c r="P69" s="315">
        <v>17075790947.290003</v>
      </c>
      <c r="Q69" s="315">
        <v>0</v>
      </c>
      <c r="R69" s="315">
        <v>953510593.17999995</v>
      </c>
      <c r="S69" s="315">
        <v>0</v>
      </c>
      <c r="T69" s="315">
        <v>0</v>
      </c>
      <c r="U69" s="315">
        <v>0</v>
      </c>
      <c r="V69" s="315">
        <v>0</v>
      </c>
      <c r="W69" s="315">
        <v>0</v>
      </c>
      <c r="X69" s="315">
        <v>0</v>
      </c>
      <c r="Y69" s="316">
        <v>0</v>
      </c>
      <c r="Z69" s="316">
        <v>0</v>
      </c>
      <c r="AA69" s="317">
        <v>0</v>
      </c>
      <c r="AB69" s="317">
        <v>0</v>
      </c>
    </row>
    <row r="70" spans="1:28" ht="12.75" hidden="1" customHeight="1">
      <c r="A70" s="252" t="s">
        <v>223</v>
      </c>
      <c r="B70" s="315">
        <v>48879290052.200005</v>
      </c>
      <c r="C70" s="315">
        <v>-1017095092.2900002</v>
      </c>
      <c r="D70" s="315">
        <v>10738640323.469999</v>
      </c>
      <c r="E70" s="315">
        <v>157577538908.03003</v>
      </c>
      <c r="F70" s="315">
        <v>52579859916.349998</v>
      </c>
      <c r="G70" s="315">
        <v>8098214160.6000004</v>
      </c>
      <c r="H70" s="315">
        <v>62392277603.229988</v>
      </c>
      <c r="I70" s="315">
        <v>120325963853.14999</v>
      </c>
      <c r="J70" s="315">
        <v>3841400153.0100002</v>
      </c>
      <c r="K70" s="315">
        <v>2410392368.2500005</v>
      </c>
      <c r="L70" s="315">
        <v>1281791172.24</v>
      </c>
      <c r="M70" s="315">
        <v>406411676.95000005</v>
      </c>
      <c r="N70" s="315">
        <v>1054555987.2</v>
      </c>
      <c r="O70" s="315">
        <v>18406767577.730003</v>
      </c>
      <c r="P70" s="315">
        <v>8900380148.1400013</v>
      </c>
      <c r="Q70" s="315">
        <v>881009672.78999996</v>
      </c>
      <c r="R70" s="315">
        <v>315965179.46999991</v>
      </c>
      <c r="S70" s="315">
        <v>0</v>
      </c>
      <c r="T70" s="315">
        <v>0</v>
      </c>
      <c r="U70" s="315">
        <v>0</v>
      </c>
      <c r="V70" s="315">
        <v>0</v>
      </c>
      <c r="W70" s="315">
        <v>0</v>
      </c>
      <c r="X70" s="315">
        <v>0</v>
      </c>
      <c r="Y70" s="316">
        <v>0</v>
      </c>
      <c r="Z70" s="316">
        <v>0</v>
      </c>
      <c r="AA70" s="317">
        <v>0</v>
      </c>
      <c r="AB70" s="317">
        <v>0</v>
      </c>
    </row>
    <row r="71" spans="1:28" ht="12.75" hidden="1" customHeight="1">
      <c r="A71" s="252" t="s">
        <v>224</v>
      </c>
      <c r="B71" s="315">
        <v>34284098308.910004</v>
      </c>
      <c r="C71" s="315">
        <v>2427322883.9300003</v>
      </c>
      <c r="D71" s="315">
        <v>9739112157.0100002</v>
      </c>
      <c r="E71" s="315">
        <v>95481376792.679977</v>
      </c>
      <c r="F71" s="315">
        <v>52981445332.740005</v>
      </c>
      <c r="G71" s="315">
        <v>8125582469.2000008</v>
      </c>
      <c r="H71" s="315">
        <v>43523929534.339981</v>
      </c>
      <c r="I71" s="315">
        <v>144763210952.09003</v>
      </c>
      <c r="J71" s="315">
        <v>5884195024.4099998</v>
      </c>
      <c r="K71" s="315">
        <v>3376921604.2799993</v>
      </c>
      <c r="L71" s="315">
        <v>1518096932.8000002</v>
      </c>
      <c r="M71" s="315">
        <v>382456899.07000005</v>
      </c>
      <c r="N71" s="315">
        <v>1259370709.4200001</v>
      </c>
      <c r="O71" s="315">
        <v>9774577237.7999992</v>
      </c>
      <c r="P71" s="315">
        <v>8960513664.2399998</v>
      </c>
      <c r="Q71" s="315">
        <v>1537816220.72</v>
      </c>
      <c r="R71" s="315">
        <v>274952671.56</v>
      </c>
      <c r="S71" s="315">
        <v>0</v>
      </c>
      <c r="T71" s="315">
        <v>0</v>
      </c>
      <c r="U71" s="315">
        <v>0</v>
      </c>
      <c r="V71" s="315">
        <v>0</v>
      </c>
      <c r="W71" s="315">
        <v>0</v>
      </c>
      <c r="X71" s="315">
        <v>0</v>
      </c>
      <c r="Y71" s="316">
        <v>0</v>
      </c>
      <c r="Z71" s="316">
        <v>0</v>
      </c>
      <c r="AA71" s="317">
        <v>0</v>
      </c>
      <c r="AB71" s="317">
        <v>0</v>
      </c>
    </row>
    <row r="72" spans="1:28" ht="12.75" hidden="1" customHeight="1">
      <c r="A72" s="252" t="s">
        <v>226</v>
      </c>
      <c r="B72" s="315">
        <v>44283950285.330002</v>
      </c>
      <c r="C72" s="315">
        <v>-4192507780.5799999</v>
      </c>
      <c r="D72" s="315">
        <v>12128764069.409996</v>
      </c>
      <c r="E72" s="315">
        <v>162800089231.78003</v>
      </c>
      <c r="F72" s="315">
        <v>8529705883.8500004</v>
      </c>
      <c r="G72" s="315">
        <v>11491542918.709999</v>
      </c>
      <c r="H72" s="315">
        <v>61252267989.18</v>
      </c>
      <c r="I72" s="315">
        <v>244583360589.69</v>
      </c>
      <c r="J72" s="315">
        <v>10543876108.210001</v>
      </c>
      <c r="K72" s="315">
        <v>6157425754.6500006</v>
      </c>
      <c r="L72" s="315">
        <v>2368874323.8299999</v>
      </c>
      <c r="M72" s="315">
        <v>516368269.83000004</v>
      </c>
      <c r="N72" s="315">
        <v>1958644485.6900001</v>
      </c>
      <c r="O72" s="315">
        <v>10125515153.1</v>
      </c>
      <c r="P72" s="315">
        <v>12766396523.130001</v>
      </c>
      <c r="Q72" s="315">
        <v>1979813615.4800005</v>
      </c>
      <c r="R72" s="315">
        <v>821169675.82000005</v>
      </c>
      <c r="S72" s="315">
        <v>0</v>
      </c>
      <c r="T72" s="315">
        <v>0</v>
      </c>
      <c r="U72" s="315">
        <v>0</v>
      </c>
      <c r="V72" s="315">
        <v>0</v>
      </c>
      <c r="W72" s="315">
        <v>0</v>
      </c>
      <c r="X72" s="315">
        <v>0</v>
      </c>
      <c r="Y72" s="316">
        <v>0</v>
      </c>
      <c r="Z72" s="316">
        <v>0</v>
      </c>
      <c r="AA72" s="317">
        <v>0</v>
      </c>
      <c r="AB72" s="317">
        <v>0</v>
      </c>
    </row>
    <row r="73" spans="1:28" ht="12.75" hidden="1" customHeight="1">
      <c r="A73" s="252" t="s">
        <v>228</v>
      </c>
      <c r="B73" s="315">
        <v>58840841102.860001</v>
      </c>
      <c r="C73" s="315">
        <v>10914136535.77</v>
      </c>
      <c r="D73" s="315">
        <v>13230223631.07</v>
      </c>
      <c r="E73" s="315">
        <v>125286822521.53</v>
      </c>
      <c r="F73" s="315">
        <v>-209602236.14000005</v>
      </c>
      <c r="G73" s="315">
        <v>14186290573.110001</v>
      </c>
      <c r="H73" s="315">
        <v>76284304562.580017</v>
      </c>
      <c r="I73" s="315">
        <v>331749961611.25</v>
      </c>
      <c r="J73" s="315">
        <v>14773761384.459997</v>
      </c>
      <c r="K73" s="315">
        <v>8260969754.3099976</v>
      </c>
      <c r="L73" s="315">
        <v>3371355153.5499997</v>
      </c>
      <c r="M73" s="315">
        <v>654303894.37999988</v>
      </c>
      <c r="N73" s="315">
        <v>2599266699.9199996</v>
      </c>
      <c r="O73" s="315">
        <v>12030405110.52</v>
      </c>
      <c r="P73" s="315">
        <v>15954716110.029999</v>
      </c>
      <c r="Q73" s="315">
        <v>2212573601.6799998</v>
      </c>
      <c r="R73" s="315">
        <v>2098785561.9900017</v>
      </c>
      <c r="S73" s="315">
        <v>2061036347.2899995</v>
      </c>
      <c r="T73" s="315">
        <v>53956097307.939987</v>
      </c>
      <c r="U73" s="315">
        <v>1451130127.4200001</v>
      </c>
      <c r="V73" s="315">
        <v>14499675663.57</v>
      </c>
      <c r="W73" s="315">
        <v>281992718.62</v>
      </c>
      <c r="X73" s="315">
        <v>5975434755.2700005</v>
      </c>
      <c r="Y73" s="316">
        <v>0</v>
      </c>
      <c r="Z73" s="316">
        <v>0</v>
      </c>
      <c r="AA73" s="317">
        <v>0</v>
      </c>
      <c r="AB73" s="317">
        <v>0</v>
      </c>
    </row>
    <row r="74" spans="1:28" ht="12.75" hidden="1" customHeight="1">
      <c r="A74" s="252" t="s">
        <v>229</v>
      </c>
      <c r="B74" s="315">
        <v>41703054294.32</v>
      </c>
      <c r="C74" s="315">
        <v>-7751160520.079998</v>
      </c>
      <c r="D74" s="315">
        <v>7679328280.7299995</v>
      </c>
      <c r="E74" s="315">
        <v>52748736897.809998</v>
      </c>
      <c r="F74" s="315">
        <v>583394552.71000004</v>
      </c>
      <c r="G74" s="315">
        <v>9338680130.8999996</v>
      </c>
      <c r="H74" s="315">
        <v>50473885695.010002</v>
      </c>
      <c r="I74" s="315">
        <v>362409289073.65002</v>
      </c>
      <c r="J74" s="315">
        <v>13067260798.400003</v>
      </c>
      <c r="K74" s="315">
        <v>5926435514.8199997</v>
      </c>
      <c r="L74" s="315">
        <v>2114897086.0099998</v>
      </c>
      <c r="M74" s="315">
        <v>405106129.96999991</v>
      </c>
      <c r="N74" s="315">
        <v>1780568943.8199997</v>
      </c>
      <c r="O74" s="315">
        <v>8382598180.6300011</v>
      </c>
      <c r="P74" s="315">
        <v>10534176268.709999</v>
      </c>
      <c r="Q74" s="315">
        <v>1277757127.1900001</v>
      </c>
      <c r="R74" s="315">
        <v>1669924567.2500007</v>
      </c>
      <c r="S74" s="315">
        <v>2592594898.8299999</v>
      </c>
      <c r="T74" s="315">
        <v>-20950542788.080002</v>
      </c>
      <c r="U74" s="315">
        <v>1916482746.7000003</v>
      </c>
      <c r="V74" s="315">
        <v>12915054904.530003</v>
      </c>
      <c r="W74" s="315">
        <v>1364427423.8299999</v>
      </c>
      <c r="X74" s="315">
        <v>8309099089.5899992</v>
      </c>
      <c r="Y74" s="316">
        <v>3012559541.8299999</v>
      </c>
      <c r="Z74" s="316">
        <v>0</v>
      </c>
      <c r="AA74" s="317">
        <v>0</v>
      </c>
      <c r="AB74" s="317">
        <v>0</v>
      </c>
    </row>
    <row r="75" spans="1:28" ht="12.75" hidden="1" customHeight="1">
      <c r="A75" s="252" t="s">
        <v>232</v>
      </c>
      <c r="B75" s="315">
        <v>26737869884.170002</v>
      </c>
      <c r="C75" s="315">
        <v>-5002080299.6800003</v>
      </c>
      <c r="D75" s="315">
        <v>3698311178.9899998</v>
      </c>
      <c r="E75" s="315">
        <v>56513960258.23999</v>
      </c>
      <c r="F75" s="315">
        <v>52359896.189999998</v>
      </c>
      <c r="G75" s="315">
        <v>5469112272.5299988</v>
      </c>
      <c r="H75" s="315">
        <v>33002684818.529999</v>
      </c>
      <c r="I75" s="315">
        <v>149593732388.25</v>
      </c>
      <c r="J75" s="315">
        <v>8894322262.8199997</v>
      </c>
      <c r="K75" s="315">
        <v>2896493424.1700001</v>
      </c>
      <c r="L75" s="315">
        <v>1089655640.8200002</v>
      </c>
      <c r="M75" s="315">
        <v>187585945.06</v>
      </c>
      <c r="N75" s="315">
        <v>1077710294.46</v>
      </c>
      <c r="O75" s="315">
        <v>4793362663.4000006</v>
      </c>
      <c r="P75" s="315">
        <v>6010225452.3500004</v>
      </c>
      <c r="Q75" s="315">
        <v>844465482.51999998</v>
      </c>
      <c r="R75" s="315">
        <v>1451988784.1699998</v>
      </c>
      <c r="S75" s="315">
        <v>1850013029.2499998</v>
      </c>
      <c r="T75" s="315">
        <v>-27171235560.669994</v>
      </c>
      <c r="U75" s="315">
        <v>2420877797.3099999</v>
      </c>
      <c r="V75" s="315">
        <v>5925672348.9699993</v>
      </c>
      <c r="W75" s="315">
        <v>767010128.45999992</v>
      </c>
      <c r="X75" s="315">
        <v>5473173166.670001</v>
      </c>
      <c r="Y75" s="315">
        <v>2878482672.500001</v>
      </c>
      <c r="Z75" s="315">
        <v>3490573113.4399996</v>
      </c>
      <c r="AA75" s="317">
        <v>356356228.29000002</v>
      </c>
      <c r="AB75" s="317">
        <v>0</v>
      </c>
    </row>
    <row r="76" spans="1:28" ht="12.75" hidden="1" customHeight="1">
      <c r="A76" s="284" t="s">
        <v>234</v>
      </c>
      <c r="B76" s="318">
        <v>31611478860.789997</v>
      </c>
      <c r="C76" s="318">
        <v>1253049606.53</v>
      </c>
      <c r="D76" s="318">
        <v>4076044374.3999996</v>
      </c>
      <c r="E76" s="318">
        <v>48243583429.999992</v>
      </c>
      <c r="F76" s="318">
        <v>199883801.47</v>
      </c>
      <c r="G76" s="318">
        <v>7272723973.3600006</v>
      </c>
      <c r="H76" s="318">
        <v>497151891.27999997</v>
      </c>
      <c r="I76" s="318">
        <v>148826855769.51001</v>
      </c>
      <c r="J76" s="318">
        <v>12322828991.199999</v>
      </c>
      <c r="K76" s="318">
        <v>4255974969.5600009</v>
      </c>
      <c r="L76" s="318">
        <v>1964686108.73</v>
      </c>
      <c r="M76" s="318">
        <v>235917824.45000002</v>
      </c>
      <c r="N76" s="318">
        <v>1527926970.24</v>
      </c>
      <c r="O76" s="318">
        <v>6541797804.8900003</v>
      </c>
      <c r="P76" s="318">
        <v>1243008968.4100001</v>
      </c>
      <c r="Q76" s="318">
        <v>1004939787.28</v>
      </c>
      <c r="R76" s="318">
        <v>2614783736.6599998</v>
      </c>
      <c r="S76" s="318">
        <v>3509781706.0500002</v>
      </c>
      <c r="T76" s="318">
        <v>116468882.5</v>
      </c>
      <c r="U76" s="318">
        <v>5394559140.8600006</v>
      </c>
      <c r="V76" s="318">
        <v>7129574229.0299997</v>
      </c>
      <c r="W76" s="318">
        <v>2040760357.74</v>
      </c>
      <c r="X76" s="318">
        <v>4620099458.9300003</v>
      </c>
      <c r="Y76" s="318">
        <v>3826127544.8399997</v>
      </c>
      <c r="Z76" s="318">
        <v>23105174823.860001</v>
      </c>
      <c r="AA76" s="318">
        <v>1429565874.05</v>
      </c>
      <c r="AB76" s="318">
        <v>1721103187.29</v>
      </c>
    </row>
    <row r="77" spans="1:28" ht="12.75" hidden="1" customHeight="1">
      <c r="A77" s="250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200"/>
      <c r="Z77" s="200"/>
      <c r="AA77" s="206"/>
      <c r="AB77" s="206"/>
    </row>
    <row r="78" spans="1:28" ht="13.5" hidden="1" customHeight="1">
      <c r="A78" s="303" t="s">
        <v>240</v>
      </c>
      <c r="B78" s="304">
        <f t="shared" ref="B78:AB78" si="3">SUM(B62:B77)</f>
        <v>677005282893.47009</v>
      </c>
      <c r="C78" s="304">
        <f t="shared" si="3"/>
        <v>128669481313.27997</v>
      </c>
      <c r="D78" s="304">
        <f t="shared" si="3"/>
        <v>143599181775.25</v>
      </c>
      <c r="E78" s="304">
        <f t="shared" si="3"/>
        <v>920916593796.62012</v>
      </c>
      <c r="F78" s="304">
        <f t="shared" si="3"/>
        <v>528497407874.15991</v>
      </c>
      <c r="G78" s="304">
        <f t="shared" si="3"/>
        <v>180709056308.91998</v>
      </c>
      <c r="H78" s="304">
        <f t="shared" si="3"/>
        <v>583481288884.12</v>
      </c>
      <c r="I78" s="304">
        <f t="shared" si="3"/>
        <v>2296782639714.8203</v>
      </c>
      <c r="J78" s="304">
        <f t="shared" si="3"/>
        <v>84905667682.529999</v>
      </c>
      <c r="K78" s="304">
        <f t="shared" si="3"/>
        <v>80276274856.309982</v>
      </c>
      <c r="L78" s="304">
        <f t="shared" si="3"/>
        <v>24976001771.949997</v>
      </c>
      <c r="M78" s="304">
        <f t="shared" si="3"/>
        <v>4448529936.54</v>
      </c>
      <c r="N78" s="304">
        <f t="shared" si="3"/>
        <v>13088846318.24</v>
      </c>
      <c r="O78" s="304">
        <f t="shared" si="3"/>
        <v>205845279579.51001</v>
      </c>
      <c r="P78" s="304">
        <f t="shared" si="3"/>
        <v>88039718474.920013</v>
      </c>
      <c r="Q78" s="304">
        <f t="shared" si="3"/>
        <v>9738375507.6600018</v>
      </c>
      <c r="R78" s="304">
        <f t="shared" si="3"/>
        <v>11232928724.260002</v>
      </c>
      <c r="S78" s="304">
        <f t="shared" si="3"/>
        <v>10013425981.419998</v>
      </c>
      <c r="T78" s="304">
        <f t="shared" si="3"/>
        <v>5950787841.689991</v>
      </c>
      <c r="U78" s="304">
        <f t="shared" si="3"/>
        <v>11183049812.290001</v>
      </c>
      <c r="V78" s="304">
        <f t="shared" si="3"/>
        <v>40469977146.099998</v>
      </c>
      <c r="W78" s="304">
        <f t="shared" si="3"/>
        <v>4454190628.6499996</v>
      </c>
      <c r="X78" s="304">
        <f t="shared" si="3"/>
        <v>24377806470.460003</v>
      </c>
      <c r="Y78" s="312">
        <f t="shared" si="3"/>
        <v>9717169759.1700001</v>
      </c>
      <c r="Z78" s="312">
        <f t="shared" si="3"/>
        <v>26595747937.299999</v>
      </c>
      <c r="AA78" s="313">
        <f t="shared" si="3"/>
        <v>1785922102.3399999</v>
      </c>
      <c r="AB78" s="313">
        <f t="shared" si="3"/>
        <v>1721103187.29</v>
      </c>
    </row>
    <row r="79" spans="1:28" ht="12.75" hidden="1" customHeight="1">
      <c r="A79" s="149" t="s">
        <v>241</v>
      </c>
      <c r="B79" s="280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90"/>
      <c r="Z79" s="190"/>
      <c r="AA79" s="194"/>
      <c r="AB79" s="194"/>
    </row>
    <row r="80" spans="1:28" ht="12.75" hidden="1" customHeight="1">
      <c r="A80" s="208" t="s">
        <v>242</v>
      </c>
      <c r="B80" s="197">
        <v>0</v>
      </c>
      <c r="C80" s="197">
        <v>0</v>
      </c>
      <c r="D80" s="197">
        <v>0</v>
      </c>
      <c r="E80" s="197">
        <v>153970600237.47998</v>
      </c>
      <c r="F80" s="197">
        <v>0</v>
      </c>
      <c r="G80" s="197">
        <v>0</v>
      </c>
      <c r="H80" s="197">
        <v>-153970600237.48001</v>
      </c>
      <c r="I80" s="197">
        <v>0</v>
      </c>
      <c r="J80" s="197">
        <v>0</v>
      </c>
      <c r="K80" s="197">
        <v>0</v>
      </c>
      <c r="L80" s="197">
        <v>0</v>
      </c>
      <c r="M80" s="197">
        <v>0</v>
      </c>
      <c r="N80" s="197">
        <v>0</v>
      </c>
      <c r="O80" s="197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217">
        <v>0</v>
      </c>
      <c r="Z80" s="217">
        <v>0</v>
      </c>
      <c r="AA80" s="220">
        <v>0</v>
      </c>
      <c r="AB80" s="220">
        <v>0</v>
      </c>
    </row>
    <row r="81" spans="1:28" ht="12.75" hidden="1" customHeight="1">
      <c r="A81" s="208" t="s">
        <v>243</v>
      </c>
      <c r="B81" s="197">
        <v>0</v>
      </c>
      <c r="C81" s="197">
        <v>0</v>
      </c>
      <c r="D81" s="197">
        <v>0</v>
      </c>
      <c r="E81" s="197">
        <v>-83140131.370000005</v>
      </c>
      <c r="F81" s="197">
        <v>0</v>
      </c>
      <c r="G81" s="197">
        <v>0</v>
      </c>
      <c r="H81" s="197">
        <v>83140131.370000005</v>
      </c>
      <c r="I81" s="197">
        <v>0</v>
      </c>
      <c r="J81" s="197">
        <v>0</v>
      </c>
      <c r="K81" s="197">
        <v>0</v>
      </c>
      <c r="L81" s="197">
        <v>0</v>
      </c>
      <c r="M81" s="197">
        <v>0</v>
      </c>
      <c r="N81" s="197">
        <v>0</v>
      </c>
      <c r="O81" s="197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217">
        <v>0</v>
      </c>
      <c r="Z81" s="217">
        <v>0</v>
      </c>
      <c r="AA81" s="220">
        <v>0</v>
      </c>
      <c r="AB81" s="220">
        <v>0</v>
      </c>
    </row>
    <row r="82" spans="1:28" ht="12.75" hidden="1" customHeight="1">
      <c r="A82" s="208" t="s">
        <v>244</v>
      </c>
      <c r="B82" s="197">
        <v>0</v>
      </c>
      <c r="C82" s="197">
        <v>0</v>
      </c>
      <c r="D82" s="197">
        <v>0</v>
      </c>
      <c r="E82" s="197">
        <v>0</v>
      </c>
      <c r="F82" s="197">
        <v>0</v>
      </c>
      <c r="G82" s="197">
        <v>0</v>
      </c>
      <c r="H82" s="197">
        <v>0</v>
      </c>
      <c r="I82" s="197">
        <v>0</v>
      </c>
      <c r="J82" s="197">
        <v>0</v>
      </c>
      <c r="K82" s="197">
        <v>0</v>
      </c>
      <c r="L82" s="197">
        <v>0</v>
      </c>
      <c r="M82" s="197">
        <v>0</v>
      </c>
      <c r="N82" s="197">
        <v>0</v>
      </c>
      <c r="O82" s="197">
        <v>0</v>
      </c>
      <c r="P82" s="197">
        <v>0</v>
      </c>
      <c r="Q82" s="197">
        <v>0</v>
      </c>
      <c r="R82" s="197">
        <v>0</v>
      </c>
      <c r="S82" s="197">
        <v>0</v>
      </c>
      <c r="T82" s="197">
        <v>0</v>
      </c>
      <c r="U82" s="197">
        <v>0</v>
      </c>
      <c r="V82" s="197">
        <v>0</v>
      </c>
      <c r="W82" s="197">
        <v>0</v>
      </c>
      <c r="X82" s="197">
        <v>0</v>
      </c>
      <c r="Y82" s="217">
        <v>0</v>
      </c>
      <c r="Z82" s="217">
        <v>0</v>
      </c>
      <c r="AA82" s="220">
        <v>0</v>
      </c>
      <c r="AB82" s="220">
        <v>0</v>
      </c>
    </row>
    <row r="83" spans="1:28" ht="33.75" hidden="1" customHeight="1">
      <c r="A83" s="208" t="s">
        <v>245</v>
      </c>
      <c r="B83" s="197">
        <v>-16059433535.790001</v>
      </c>
      <c r="C83" s="197">
        <v>0</v>
      </c>
      <c r="D83" s="197">
        <v>0</v>
      </c>
      <c r="E83" s="197">
        <v>0</v>
      </c>
      <c r="F83" s="197">
        <v>0</v>
      </c>
      <c r="G83" s="197">
        <v>0</v>
      </c>
      <c r="H83" s="197">
        <v>0</v>
      </c>
      <c r="I83" s="197">
        <v>0</v>
      </c>
      <c r="J83" s="197">
        <v>0</v>
      </c>
      <c r="K83" s="197">
        <v>0</v>
      </c>
      <c r="L83" s="197">
        <v>10281688337</v>
      </c>
      <c r="M83" s="197">
        <v>5777745198.79</v>
      </c>
      <c r="N83" s="197">
        <v>0</v>
      </c>
      <c r="O83" s="197">
        <v>0</v>
      </c>
      <c r="P83" s="197">
        <v>0</v>
      </c>
      <c r="Q83" s="197">
        <v>0</v>
      </c>
      <c r="R83" s="197">
        <v>0</v>
      </c>
      <c r="S83" s="197">
        <v>0</v>
      </c>
      <c r="T83" s="197">
        <v>0</v>
      </c>
      <c r="U83" s="197">
        <v>0</v>
      </c>
      <c r="V83" s="197">
        <v>0</v>
      </c>
      <c r="W83" s="197">
        <v>0</v>
      </c>
      <c r="X83" s="197">
        <v>0</v>
      </c>
      <c r="Y83" s="217">
        <v>0</v>
      </c>
      <c r="Z83" s="217">
        <v>0</v>
      </c>
      <c r="AA83" s="220">
        <v>0</v>
      </c>
      <c r="AB83" s="220">
        <v>0</v>
      </c>
    </row>
    <row r="84" spans="1:28" ht="12.75" hidden="1" customHeight="1">
      <c r="A84" s="208" t="s">
        <v>246</v>
      </c>
      <c r="B84" s="197">
        <v>0</v>
      </c>
      <c r="C84" s="197">
        <v>9812542896</v>
      </c>
      <c r="D84" s="197">
        <v>0</v>
      </c>
      <c r="E84" s="197">
        <v>0</v>
      </c>
      <c r="F84" s="197">
        <v>0</v>
      </c>
      <c r="G84" s="197">
        <v>0</v>
      </c>
      <c r="H84" s="197">
        <v>0</v>
      </c>
      <c r="I84" s="197">
        <v>0</v>
      </c>
      <c r="J84" s="197">
        <v>0</v>
      </c>
      <c r="K84" s="197">
        <v>0</v>
      </c>
      <c r="L84" s="197">
        <v>0</v>
      </c>
      <c r="M84" s="197">
        <v>0</v>
      </c>
      <c r="N84" s="197">
        <v>0</v>
      </c>
      <c r="O84" s="197">
        <v>0</v>
      </c>
      <c r="P84" s="197">
        <v>0</v>
      </c>
      <c r="Q84" s="197">
        <v>0</v>
      </c>
      <c r="R84" s="197">
        <v>0</v>
      </c>
      <c r="S84" s="197">
        <v>0</v>
      </c>
      <c r="T84" s="197">
        <v>0</v>
      </c>
      <c r="U84" s="197">
        <v>0</v>
      </c>
      <c r="V84" s="197">
        <v>0</v>
      </c>
      <c r="W84" s="197">
        <v>0</v>
      </c>
      <c r="X84" s="197">
        <v>0</v>
      </c>
      <c r="Y84" s="217">
        <v>0</v>
      </c>
      <c r="Z84" s="217">
        <v>0</v>
      </c>
      <c r="AA84" s="220">
        <v>0</v>
      </c>
      <c r="AB84" s="220">
        <v>0</v>
      </c>
    </row>
    <row r="85" spans="1:28" ht="33.75" hidden="1" customHeight="1">
      <c r="A85" s="208" t="s">
        <v>248</v>
      </c>
      <c r="B85" s="197">
        <v>0</v>
      </c>
      <c r="C85" s="197">
        <v>0</v>
      </c>
      <c r="D85" s="197">
        <v>0</v>
      </c>
      <c r="E85" s="197">
        <v>127370005279.23999</v>
      </c>
      <c r="F85" s="197">
        <v>0</v>
      </c>
      <c r="G85" s="197">
        <v>0</v>
      </c>
      <c r="H85" s="197">
        <v>0</v>
      </c>
      <c r="I85" s="197">
        <v>-617756911625.96997</v>
      </c>
      <c r="J85" s="197">
        <v>0</v>
      </c>
      <c r="K85" s="197">
        <v>0</v>
      </c>
      <c r="L85" s="197">
        <v>0</v>
      </c>
      <c r="M85" s="197">
        <v>0</v>
      </c>
      <c r="N85" s="197">
        <v>0</v>
      </c>
      <c r="O85" s="197">
        <v>0</v>
      </c>
      <c r="P85" s="197">
        <v>375950152232.32001</v>
      </c>
      <c r="Q85" s="197">
        <v>0</v>
      </c>
      <c r="R85" s="197">
        <v>0</v>
      </c>
      <c r="S85" s="197">
        <v>0</v>
      </c>
      <c r="T85" s="197">
        <v>0</v>
      </c>
      <c r="U85" s="197">
        <v>0</v>
      </c>
      <c r="V85" s="197">
        <v>0</v>
      </c>
      <c r="W85" s="197">
        <v>0</v>
      </c>
      <c r="X85" s="197">
        <v>0</v>
      </c>
      <c r="Y85" s="217">
        <v>0</v>
      </c>
      <c r="Z85" s="217">
        <v>0</v>
      </c>
      <c r="AA85" s="220">
        <v>0</v>
      </c>
      <c r="AB85" s="220">
        <v>0</v>
      </c>
    </row>
    <row r="86" spans="1:28" ht="22.5" hidden="1" customHeight="1">
      <c r="A86" s="250" t="s">
        <v>249</v>
      </c>
      <c r="B86" s="197">
        <v>0</v>
      </c>
      <c r="C86" s="197">
        <v>0</v>
      </c>
      <c r="D86" s="197">
        <v>0</v>
      </c>
      <c r="E86" s="197">
        <v>85191380174</v>
      </c>
      <c r="F86" s="197">
        <v>0</v>
      </c>
      <c r="G86" s="197">
        <v>0</v>
      </c>
      <c r="H86" s="197">
        <v>0</v>
      </c>
      <c r="I86" s="197">
        <v>-85191380174</v>
      </c>
      <c r="J86" s="197">
        <v>0</v>
      </c>
      <c r="K86" s="197">
        <v>0</v>
      </c>
      <c r="L86" s="197">
        <v>0</v>
      </c>
      <c r="M86" s="197">
        <v>0</v>
      </c>
      <c r="N86" s="197">
        <v>0</v>
      </c>
      <c r="O86" s="197">
        <v>0</v>
      </c>
      <c r="P86" s="197">
        <v>0</v>
      </c>
      <c r="Q86" s="197">
        <v>0</v>
      </c>
      <c r="R86" s="197">
        <v>0</v>
      </c>
      <c r="S86" s="197">
        <v>0</v>
      </c>
      <c r="T86" s="197">
        <v>0</v>
      </c>
      <c r="U86" s="197">
        <v>0</v>
      </c>
      <c r="V86" s="197">
        <v>0</v>
      </c>
      <c r="W86" s="197">
        <v>0</v>
      </c>
      <c r="X86" s="197">
        <v>0</v>
      </c>
      <c r="Y86" s="217">
        <v>0</v>
      </c>
      <c r="Z86" s="217">
        <v>0</v>
      </c>
      <c r="AA86" s="220">
        <v>0</v>
      </c>
      <c r="AB86" s="220">
        <v>0</v>
      </c>
    </row>
    <row r="87" spans="1:28" ht="12.75" hidden="1" customHeight="1">
      <c r="A87" s="250" t="s">
        <v>251</v>
      </c>
      <c r="B87" s="197">
        <v>0</v>
      </c>
      <c r="C87" s="197">
        <v>0</v>
      </c>
      <c r="D87" s="197">
        <v>0</v>
      </c>
      <c r="E87" s="197">
        <v>24064462991.700001</v>
      </c>
      <c r="F87" s="197">
        <v>0</v>
      </c>
      <c r="G87" s="197">
        <v>0</v>
      </c>
      <c r="H87" s="197">
        <v>0</v>
      </c>
      <c r="I87" s="197">
        <v>0</v>
      </c>
      <c r="J87" s="197">
        <v>0</v>
      </c>
      <c r="K87" s="197">
        <v>0</v>
      </c>
      <c r="L87" s="197">
        <v>0</v>
      </c>
      <c r="M87" s="197">
        <v>0</v>
      </c>
      <c r="N87" s="197">
        <v>0</v>
      </c>
      <c r="O87" s="197">
        <v>0</v>
      </c>
      <c r="P87" s="197">
        <v>0</v>
      </c>
      <c r="Q87" s="197">
        <v>0</v>
      </c>
      <c r="R87" s="197">
        <v>0</v>
      </c>
      <c r="S87" s="197">
        <v>0</v>
      </c>
      <c r="T87" s="197">
        <v>0</v>
      </c>
      <c r="U87" s="197">
        <v>0</v>
      </c>
      <c r="V87" s="197">
        <v>0</v>
      </c>
      <c r="W87" s="197">
        <v>0</v>
      </c>
      <c r="X87" s="197">
        <v>0</v>
      </c>
      <c r="Y87" s="217">
        <v>0</v>
      </c>
      <c r="Z87" s="217">
        <v>0</v>
      </c>
      <c r="AA87" s="220">
        <v>0</v>
      </c>
      <c r="AB87" s="220">
        <v>0</v>
      </c>
    </row>
    <row r="88" spans="1:28" ht="12.75" hidden="1" customHeight="1">
      <c r="A88" s="282" t="s">
        <v>253</v>
      </c>
      <c r="B88" s="197">
        <v>0</v>
      </c>
      <c r="C88" s="197">
        <v>0</v>
      </c>
      <c r="D88" s="197">
        <v>0</v>
      </c>
      <c r="E88" s="197">
        <v>0</v>
      </c>
      <c r="F88" s="197">
        <v>0</v>
      </c>
      <c r="G88" s="197">
        <v>0</v>
      </c>
      <c r="H88" s="197">
        <v>0</v>
      </c>
      <c r="I88" s="197">
        <v>0</v>
      </c>
      <c r="J88" s="197">
        <v>0</v>
      </c>
      <c r="K88" s="197">
        <v>0</v>
      </c>
      <c r="L88" s="197">
        <v>0</v>
      </c>
      <c r="M88" s="197">
        <v>0</v>
      </c>
      <c r="N88" s="197">
        <v>0</v>
      </c>
      <c r="O88" s="197">
        <v>0</v>
      </c>
      <c r="P88" s="197">
        <v>0</v>
      </c>
      <c r="Q88" s="197">
        <v>0</v>
      </c>
      <c r="R88" s="197">
        <v>0</v>
      </c>
      <c r="S88" s="197">
        <v>0</v>
      </c>
      <c r="T88" s="197">
        <v>0</v>
      </c>
      <c r="U88" s="197">
        <v>0</v>
      </c>
      <c r="V88" s="197">
        <v>0</v>
      </c>
      <c r="W88" s="197">
        <v>0</v>
      </c>
      <c r="X88" s="197">
        <v>0</v>
      </c>
      <c r="Y88" s="217">
        <v>0</v>
      </c>
      <c r="Z88" s="217">
        <v>0</v>
      </c>
      <c r="AA88" s="220">
        <v>0</v>
      </c>
      <c r="AB88" s="220">
        <v>0</v>
      </c>
    </row>
    <row r="89" spans="1:28" ht="22.5" hidden="1" customHeight="1">
      <c r="A89" s="252" t="s">
        <v>254</v>
      </c>
      <c r="B89" s="197">
        <v>0</v>
      </c>
      <c r="C89" s="197">
        <v>0</v>
      </c>
      <c r="D89" s="197">
        <v>0</v>
      </c>
      <c r="E89" s="197">
        <v>271136557781.98999</v>
      </c>
      <c r="F89" s="197">
        <v>0</v>
      </c>
      <c r="G89" s="197">
        <v>0</v>
      </c>
      <c r="H89" s="197">
        <v>0</v>
      </c>
      <c r="I89" s="197">
        <v>0</v>
      </c>
      <c r="J89" s="197">
        <v>0</v>
      </c>
      <c r="K89" s="197">
        <v>0</v>
      </c>
      <c r="L89" s="197">
        <v>0</v>
      </c>
      <c r="M89" s="197">
        <v>0</v>
      </c>
      <c r="N89" s="197">
        <v>0</v>
      </c>
      <c r="O89" s="197">
        <v>0</v>
      </c>
      <c r="P89" s="197">
        <v>0</v>
      </c>
      <c r="Q89" s="197">
        <v>0</v>
      </c>
      <c r="R89" s="197">
        <v>0</v>
      </c>
      <c r="S89" s="197">
        <v>0</v>
      </c>
      <c r="T89" s="197">
        <v>0</v>
      </c>
      <c r="U89" s="197">
        <v>0</v>
      </c>
      <c r="V89" s="197">
        <v>0</v>
      </c>
      <c r="W89" s="197">
        <v>0</v>
      </c>
      <c r="X89" s="197">
        <v>0</v>
      </c>
      <c r="Y89" s="217">
        <v>0</v>
      </c>
      <c r="Z89" s="217">
        <v>0</v>
      </c>
      <c r="AA89" s="220">
        <v>0</v>
      </c>
      <c r="AB89" s="220">
        <v>0</v>
      </c>
    </row>
    <row r="90" spans="1:28" ht="12.75" hidden="1" customHeight="1">
      <c r="A90" s="282" t="s">
        <v>255</v>
      </c>
      <c r="B90" s="197">
        <v>0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197">
        <v>0</v>
      </c>
      <c r="K90" s="197">
        <v>0</v>
      </c>
      <c r="L90" s="197">
        <v>0</v>
      </c>
      <c r="M90" s="197">
        <v>0</v>
      </c>
      <c r="N90" s="197">
        <v>0</v>
      </c>
      <c r="O90" s="197">
        <v>0</v>
      </c>
      <c r="P90" s="197">
        <v>0</v>
      </c>
      <c r="Q90" s="197">
        <v>0</v>
      </c>
      <c r="R90" s="197">
        <v>0</v>
      </c>
      <c r="S90" s="197">
        <v>0</v>
      </c>
      <c r="T90" s="197">
        <v>0</v>
      </c>
      <c r="U90" s="197">
        <v>0</v>
      </c>
      <c r="V90" s="197">
        <v>0</v>
      </c>
      <c r="W90" s="197">
        <v>0</v>
      </c>
      <c r="X90" s="197">
        <v>0</v>
      </c>
      <c r="Y90" s="217">
        <v>0</v>
      </c>
      <c r="Z90" s="217">
        <v>0</v>
      </c>
      <c r="AA90" s="220">
        <v>0</v>
      </c>
      <c r="AB90" s="220">
        <v>0</v>
      </c>
    </row>
    <row r="91" spans="1:28" ht="22.5" hidden="1" customHeight="1">
      <c r="A91" s="252" t="s">
        <v>256</v>
      </c>
      <c r="B91" s="197">
        <v>0</v>
      </c>
      <c r="C91" s="197">
        <v>0</v>
      </c>
      <c r="D91" s="197">
        <v>0</v>
      </c>
      <c r="E91" s="197">
        <v>0</v>
      </c>
      <c r="F91" s="197">
        <v>0</v>
      </c>
      <c r="G91" s="197">
        <v>0</v>
      </c>
      <c r="H91" s="197">
        <v>0</v>
      </c>
      <c r="I91" s="197">
        <v>-118516821907</v>
      </c>
      <c r="J91" s="197">
        <v>0</v>
      </c>
      <c r="K91" s="197">
        <v>0</v>
      </c>
      <c r="L91" s="197">
        <v>0</v>
      </c>
      <c r="M91" s="197">
        <v>0</v>
      </c>
      <c r="N91" s="197">
        <v>0</v>
      </c>
      <c r="O91" s="197">
        <v>0</v>
      </c>
      <c r="P91" s="197">
        <v>0</v>
      </c>
      <c r="Q91" s="197">
        <v>0</v>
      </c>
      <c r="R91" s="197">
        <v>0</v>
      </c>
      <c r="S91" s="197">
        <v>0</v>
      </c>
      <c r="T91" s="197">
        <v>0</v>
      </c>
      <c r="U91" s="197">
        <v>0</v>
      </c>
      <c r="V91" s="197">
        <v>0</v>
      </c>
      <c r="W91" s="197">
        <v>0</v>
      </c>
      <c r="X91" s="197">
        <v>118516821907</v>
      </c>
      <c r="Y91" s="217">
        <v>0</v>
      </c>
      <c r="Z91" s="217">
        <v>0</v>
      </c>
      <c r="AA91" s="220">
        <v>0</v>
      </c>
      <c r="AB91" s="220">
        <v>0</v>
      </c>
    </row>
    <row r="92" spans="1:28" ht="22.5" hidden="1" customHeight="1">
      <c r="A92" s="252" t="s">
        <v>257</v>
      </c>
      <c r="B92" s="197">
        <v>0</v>
      </c>
      <c r="C92" s="197">
        <v>0</v>
      </c>
      <c r="D92" s="197">
        <v>0</v>
      </c>
      <c r="E92" s="197">
        <v>0</v>
      </c>
      <c r="F92" s="197">
        <v>0</v>
      </c>
      <c r="G92" s="197">
        <v>0</v>
      </c>
      <c r="H92" s="197">
        <v>0</v>
      </c>
      <c r="I92" s="197">
        <v>-34738212.719999999</v>
      </c>
      <c r="J92" s="197">
        <v>0</v>
      </c>
      <c r="K92" s="197">
        <v>0</v>
      </c>
      <c r="L92" s="197">
        <v>0</v>
      </c>
      <c r="M92" s="197">
        <v>0</v>
      </c>
      <c r="N92" s="197">
        <v>0</v>
      </c>
      <c r="O92" s="197">
        <v>0</v>
      </c>
      <c r="P92" s="197">
        <v>0</v>
      </c>
      <c r="Q92" s="197">
        <v>0</v>
      </c>
      <c r="R92" s="197">
        <v>0</v>
      </c>
      <c r="S92" s="197">
        <v>0</v>
      </c>
      <c r="T92" s="197">
        <v>0</v>
      </c>
      <c r="U92" s="197">
        <v>0</v>
      </c>
      <c r="V92" s="197">
        <v>0</v>
      </c>
      <c r="W92" s="197">
        <v>0</v>
      </c>
      <c r="X92" s="197">
        <v>3467069550.7199998</v>
      </c>
      <c r="Y92" s="217">
        <v>0</v>
      </c>
      <c r="Z92" s="217">
        <v>0</v>
      </c>
      <c r="AA92" s="220">
        <v>0</v>
      </c>
      <c r="AB92" s="220">
        <v>0</v>
      </c>
    </row>
    <row r="93" spans="1:28" ht="22.5" hidden="1" customHeight="1">
      <c r="A93" s="252" t="s">
        <v>260</v>
      </c>
      <c r="B93" s="197">
        <v>0</v>
      </c>
      <c r="C93" s="197">
        <v>0</v>
      </c>
      <c r="D93" s="197">
        <v>0</v>
      </c>
      <c r="E93" s="197">
        <v>0</v>
      </c>
      <c r="F93" s="197">
        <v>0</v>
      </c>
      <c r="G93" s="197">
        <v>0</v>
      </c>
      <c r="H93" s="197">
        <v>0</v>
      </c>
      <c r="I93" s="197">
        <v>0</v>
      </c>
      <c r="J93" s="197">
        <v>0</v>
      </c>
      <c r="K93" s="197">
        <v>0</v>
      </c>
      <c r="L93" s="197">
        <v>0</v>
      </c>
      <c r="M93" s="197">
        <v>0</v>
      </c>
      <c r="N93" s="197">
        <v>0</v>
      </c>
      <c r="O93" s="197">
        <v>0</v>
      </c>
      <c r="P93" s="197">
        <v>93263703</v>
      </c>
      <c r="Q93" s="197">
        <v>0</v>
      </c>
      <c r="R93" s="197">
        <v>0</v>
      </c>
      <c r="S93" s="197">
        <v>0</v>
      </c>
      <c r="T93" s="197">
        <v>0</v>
      </c>
      <c r="U93" s="197">
        <v>0</v>
      </c>
      <c r="V93" s="197">
        <v>0</v>
      </c>
      <c r="W93" s="197">
        <v>0</v>
      </c>
      <c r="X93" s="197">
        <v>0</v>
      </c>
      <c r="Y93" s="217">
        <v>0</v>
      </c>
      <c r="Z93" s="217">
        <v>0</v>
      </c>
      <c r="AA93" s="220">
        <v>0</v>
      </c>
      <c r="AB93" s="220">
        <v>0</v>
      </c>
    </row>
    <row r="94" spans="1:28" ht="22.5" hidden="1" customHeight="1">
      <c r="A94" s="252" t="s">
        <v>262</v>
      </c>
      <c r="B94" s="197">
        <v>0</v>
      </c>
      <c r="C94" s="197">
        <v>0</v>
      </c>
      <c r="D94" s="197">
        <v>0</v>
      </c>
      <c r="E94" s="197">
        <v>0</v>
      </c>
      <c r="F94" s="197">
        <v>0</v>
      </c>
      <c r="G94" s="197">
        <v>0</v>
      </c>
      <c r="H94" s="197">
        <v>0</v>
      </c>
      <c r="I94" s="197">
        <v>0</v>
      </c>
      <c r="J94" s="197">
        <v>0</v>
      </c>
      <c r="K94" s="197">
        <v>0</v>
      </c>
      <c r="L94" s="197">
        <v>0</v>
      </c>
      <c r="M94" s="197">
        <v>0</v>
      </c>
      <c r="N94" s="197">
        <v>0</v>
      </c>
      <c r="O94" s="197">
        <v>0</v>
      </c>
      <c r="P94" s="197">
        <v>0</v>
      </c>
      <c r="Q94" s="197">
        <v>0</v>
      </c>
      <c r="R94" s="197">
        <v>0</v>
      </c>
      <c r="S94" s="197">
        <v>0</v>
      </c>
      <c r="T94" s="197">
        <v>0</v>
      </c>
      <c r="U94" s="197">
        <v>0</v>
      </c>
      <c r="V94" s="197">
        <v>0</v>
      </c>
      <c r="W94" s="197">
        <v>0</v>
      </c>
      <c r="X94" s="197">
        <v>0</v>
      </c>
      <c r="Y94" s="217">
        <v>0</v>
      </c>
      <c r="Z94" s="217">
        <v>0</v>
      </c>
      <c r="AA94" s="220">
        <v>0</v>
      </c>
      <c r="AB94" s="220">
        <v>0</v>
      </c>
    </row>
    <row r="95" spans="1:28" ht="12.75" hidden="1" customHeight="1">
      <c r="A95" s="326" t="s">
        <v>263</v>
      </c>
      <c r="B95" s="197">
        <v>0</v>
      </c>
      <c r="C95" s="197">
        <v>0</v>
      </c>
      <c r="D95" s="197">
        <v>0</v>
      </c>
      <c r="E95" s="197">
        <v>0</v>
      </c>
      <c r="F95" s="197">
        <v>0</v>
      </c>
      <c r="G95" s="197">
        <v>0</v>
      </c>
      <c r="H95" s="197">
        <v>0</v>
      </c>
      <c r="I95" s="197">
        <v>0</v>
      </c>
      <c r="J95" s="197">
        <v>0</v>
      </c>
      <c r="K95" s="197">
        <v>0</v>
      </c>
      <c r="L95" s="197">
        <v>0</v>
      </c>
      <c r="M95" s="197">
        <v>0</v>
      </c>
      <c r="N95" s="197">
        <v>0</v>
      </c>
      <c r="O95" s="197">
        <v>0</v>
      </c>
      <c r="P95" s="197">
        <v>0</v>
      </c>
      <c r="Q95" s="197">
        <v>0</v>
      </c>
      <c r="R95" s="197">
        <v>0</v>
      </c>
      <c r="S95" s="197">
        <v>0</v>
      </c>
      <c r="T95" s="197">
        <v>0</v>
      </c>
      <c r="U95" s="197">
        <v>0</v>
      </c>
      <c r="V95" s="197">
        <v>0</v>
      </c>
      <c r="W95" s="197">
        <v>8083966220.0799999</v>
      </c>
      <c r="X95" s="197">
        <v>0</v>
      </c>
      <c r="Y95" s="217">
        <v>0</v>
      </c>
      <c r="Z95" s="217">
        <v>0</v>
      </c>
      <c r="AA95" s="220">
        <v>0</v>
      </c>
      <c r="AB95" s="220">
        <v>0</v>
      </c>
    </row>
    <row r="96" spans="1:28" ht="12.75" hidden="1" customHeight="1">
      <c r="A96" s="326" t="s">
        <v>263</v>
      </c>
      <c r="B96" s="197">
        <v>0</v>
      </c>
      <c r="C96" s="197">
        <v>0</v>
      </c>
      <c r="D96" s="197">
        <v>0</v>
      </c>
      <c r="E96" s="197">
        <v>0</v>
      </c>
      <c r="F96" s="197">
        <v>0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0</v>
      </c>
      <c r="N96" s="197">
        <v>0</v>
      </c>
      <c r="O96" s="197">
        <v>0</v>
      </c>
      <c r="P96" s="197">
        <v>0</v>
      </c>
      <c r="Q96" s="197">
        <v>0</v>
      </c>
      <c r="R96" s="197">
        <v>0</v>
      </c>
      <c r="S96" s="197">
        <v>0</v>
      </c>
      <c r="T96" s="197">
        <v>0</v>
      </c>
      <c r="U96" s="197">
        <v>0</v>
      </c>
      <c r="V96" s="197">
        <v>0</v>
      </c>
      <c r="W96" s="197">
        <v>4131815155</v>
      </c>
      <c r="X96" s="197">
        <v>0</v>
      </c>
      <c r="Y96" s="217">
        <v>0</v>
      </c>
      <c r="Z96" s="217">
        <v>0</v>
      </c>
      <c r="AA96" s="220">
        <v>0</v>
      </c>
      <c r="AB96" s="220">
        <v>0</v>
      </c>
    </row>
    <row r="97" spans="1:28" ht="12" hidden="1" customHeight="1">
      <c r="A97" s="326" t="s">
        <v>268</v>
      </c>
      <c r="B97" s="197"/>
      <c r="C97" s="197"/>
      <c r="D97" s="197"/>
      <c r="E97" s="197"/>
      <c r="F97" s="197"/>
      <c r="G97" s="197"/>
      <c r="H97" s="197"/>
      <c r="I97" s="197">
        <v>-1408944155</v>
      </c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>
        <v>1408944155</v>
      </c>
      <c r="Y97" s="217"/>
      <c r="Z97" s="217"/>
      <c r="AA97" s="220"/>
      <c r="AB97" s="220"/>
    </row>
    <row r="98" spans="1:28" ht="12" hidden="1" customHeight="1">
      <c r="A98" s="327" t="s">
        <v>269</v>
      </c>
      <c r="B98" s="197"/>
      <c r="C98" s="197"/>
      <c r="D98" s="197"/>
      <c r="E98" s="197"/>
      <c r="F98" s="197"/>
      <c r="G98" s="197"/>
      <c r="H98" s="197"/>
      <c r="I98" s="197">
        <v>-258594078.41999999</v>
      </c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>
        <v>258594078.40000001</v>
      </c>
      <c r="Y98" s="217"/>
      <c r="Z98" s="217"/>
      <c r="AA98" s="220"/>
      <c r="AB98" s="220"/>
    </row>
    <row r="99" spans="1:28" ht="12.75" hidden="1" customHeight="1">
      <c r="A99" s="252"/>
      <c r="B99" s="199"/>
      <c r="C99" s="199"/>
      <c r="D99" s="199"/>
      <c r="E99" s="199"/>
      <c r="F99" s="199"/>
      <c r="G99" s="199"/>
      <c r="H99" s="199"/>
      <c r="I99" s="197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7"/>
      <c r="Y99" s="217"/>
      <c r="Z99" s="217"/>
      <c r="AA99" s="220"/>
      <c r="AB99" s="220"/>
    </row>
    <row r="100" spans="1:28" ht="13.5" hidden="1" customHeight="1">
      <c r="A100" s="303" t="s">
        <v>274</v>
      </c>
      <c r="B100" s="304">
        <f t="shared" ref="B100:AB100" si="4">SUM(B80:B99)</f>
        <v>-16059433535.790001</v>
      </c>
      <c r="C100" s="304">
        <f t="shared" si="4"/>
        <v>9812542896</v>
      </c>
      <c r="D100" s="304">
        <f t="shared" si="4"/>
        <v>0</v>
      </c>
      <c r="E100" s="304">
        <f t="shared" si="4"/>
        <v>661649866333.04004</v>
      </c>
      <c r="F100" s="304">
        <f t="shared" si="4"/>
        <v>0</v>
      </c>
      <c r="G100" s="304">
        <f t="shared" si="4"/>
        <v>0</v>
      </c>
      <c r="H100" s="304">
        <f t="shared" si="4"/>
        <v>-153887460106.11002</v>
      </c>
      <c r="I100" s="304">
        <f t="shared" si="4"/>
        <v>-823167390153.10999</v>
      </c>
      <c r="J100" s="304">
        <f t="shared" si="4"/>
        <v>0</v>
      </c>
      <c r="K100" s="304">
        <f t="shared" si="4"/>
        <v>0</v>
      </c>
      <c r="L100" s="304">
        <f t="shared" si="4"/>
        <v>10281688337</v>
      </c>
      <c r="M100" s="304">
        <f t="shared" si="4"/>
        <v>5777745198.79</v>
      </c>
      <c r="N100" s="304">
        <f t="shared" si="4"/>
        <v>0</v>
      </c>
      <c r="O100" s="304">
        <f t="shared" si="4"/>
        <v>0</v>
      </c>
      <c r="P100" s="304">
        <f t="shared" si="4"/>
        <v>376043415935.32001</v>
      </c>
      <c r="Q100" s="304">
        <f t="shared" si="4"/>
        <v>0</v>
      </c>
      <c r="R100" s="304">
        <f t="shared" si="4"/>
        <v>0</v>
      </c>
      <c r="S100" s="304">
        <f t="shared" si="4"/>
        <v>0</v>
      </c>
      <c r="T100" s="304">
        <f t="shared" si="4"/>
        <v>0</v>
      </c>
      <c r="U100" s="304">
        <f t="shared" si="4"/>
        <v>0</v>
      </c>
      <c r="V100" s="304">
        <f t="shared" si="4"/>
        <v>0</v>
      </c>
      <c r="W100" s="304">
        <f t="shared" si="4"/>
        <v>12215781375.08</v>
      </c>
      <c r="X100" s="304">
        <f t="shared" si="4"/>
        <v>123651429691.12</v>
      </c>
      <c r="Y100" s="312">
        <f t="shared" si="4"/>
        <v>0</v>
      </c>
      <c r="Z100" s="312">
        <f t="shared" si="4"/>
        <v>0</v>
      </c>
      <c r="AA100" s="313">
        <f t="shared" si="4"/>
        <v>0</v>
      </c>
      <c r="AB100" s="313">
        <f t="shared" si="4"/>
        <v>0</v>
      </c>
    </row>
    <row r="101" spans="1:28" ht="13.5" customHeight="1">
      <c r="A101" s="328" t="s">
        <v>276</v>
      </c>
      <c r="B101" s="329">
        <f t="shared" ref="B101:AB101" si="5">+B58+B78+B100</f>
        <v>825102745394.15002</v>
      </c>
      <c r="C101" s="329">
        <f t="shared" si="5"/>
        <v>248030890222.57996</v>
      </c>
      <c r="D101" s="329">
        <f t="shared" si="5"/>
        <v>293888763443.96997</v>
      </c>
      <c r="E101" s="329">
        <f t="shared" si="5"/>
        <v>14490536646976.676</v>
      </c>
      <c r="F101" s="329">
        <f t="shared" si="5"/>
        <v>1923049148694.6396</v>
      </c>
      <c r="G101" s="329">
        <f t="shared" si="5"/>
        <v>1074642439947.72</v>
      </c>
      <c r="H101" s="329">
        <f t="shared" si="5"/>
        <v>1634756371523.2097</v>
      </c>
      <c r="I101" s="329">
        <f t="shared" si="5"/>
        <v>9215166379185.4727</v>
      </c>
      <c r="J101" s="329">
        <f t="shared" si="5"/>
        <v>884645847394.06995</v>
      </c>
      <c r="K101" s="329">
        <f t="shared" si="5"/>
        <v>218422317784.15997</v>
      </c>
      <c r="L101" s="329">
        <f t="shared" si="5"/>
        <v>66047126050.939995</v>
      </c>
      <c r="M101" s="329">
        <f t="shared" si="5"/>
        <v>10226275135.33</v>
      </c>
      <c r="N101" s="329">
        <f t="shared" si="5"/>
        <v>71232301895.790009</v>
      </c>
      <c r="O101" s="329">
        <f t="shared" si="5"/>
        <v>2769978900499.1504</v>
      </c>
      <c r="P101" s="329">
        <f t="shared" si="5"/>
        <v>464083134410.23999</v>
      </c>
      <c r="Q101" s="329">
        <f t="shared" si="5"/>
        <v>41720713158.660004</v>
      </c>
      <c r="R101" s="329">
        <f t="shared" si="5"/>
        <v>127385396235.26001</v>
      </c>
      <c r="S101" s="329">
        <f t="shared" si="5"/>
        <v>223723638770</v>
      </c>
      <c r="T101" s="329">
        <f t="shared" si="5"/>
        <v>835366272917.65991</v>
      </c>
      <c r="U101" s="329">
        <f t="shared" si="5"/>
        <v>308960275708.89996</v>
      </c>
      <c r="V101" s="329">
        <f t="shared" si="5"/>
        <v>505255606408.66003</v>
      </c>
      <c r="W101" s="329">
        <f t="shared" si="5"/>
        <v>99420467543.669998</v>
      </c>
      <c r="X101" s="329">
        <f t="shared" si="5"/>
        <v>331725343283.79999</v>
      </c>
      <c r="Y101" s="330">
        <f t="shared" si="5"/>
        <v>99717169759.169998</v>
      </c>
      <c r="Z101" s="330">
        <f t="shared" si="5"/>
        <v>1058531747937.3</v>
      </c>
      <c r="AA101" s="329">
        <f t="shared" si="5"/>
        <v>37568201226.339996</v>
      </c>
      <c r="AB101" s="329">
        <f t="shared" si="5"/>
        <v>260761574172.56</v>
      </c>
    </row>
    <row r="102" spans="1:28" ht="12.75" hidden="1" customHeight="1">
      <c r="A102" s="331" t="s">
        <v>277</v>
      </c>
      <c r="B102" s="162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90"/>
      <c r="Z102" s="190"/>
      <c r="AA102" s="194"/>
      <c r="AB102" s="194"/>
    </row>
    <row r="103" spans="1:28" ht="12.75" hidden="1" customHeight="1">
      <c r="A103" s="252" t="s">
        <v>278</v>
      </c>
      <c r="B103" s="197">
        <v>0</v>
      </c>
      <c r="C103" s="197">
        <v>9171969275.7299995</v>
      </c>
      <c r="D103" s="197">
        <v>0</v>
      </c>
      <c r="E103" s="197">
        <v>0</v>
      </c>
      <c r="F103" s="197">
        <v>0</v>
      </c>
      <c r="G103" s="197">
        <v>0</v>
      </c>
      <c r="H103" s="197">
        <v>0</v>
      </c>
      <c r="I103" s="197">
        <v>0</v>
      </c>
      <c r="J103" s="197">
        <v>0</v>
      </c>
      <c r="K103" s="197">
        <v>0</v>
      </c>
      <c r="L103" s="197">
        <v>0</v>
      </c>
      <c r="M103" s="197">
        <v>0</v>
      </c>
      <c r="N103" s="197">
        <v>0</v>
      </c>
      <c r="O103" s="197">
        <v>0</v>
      </c>
      <c r="P103" s="197">
        <v>0</v>
      </c>
      <c r="Q103" s="197">
        <v>0</v>
      </c>
      <c r="R103" s="197">
        <v>0</v>
      </c>
      <c r="S103" s="197">
        <v>0</v>
      </c>
      <c r="T103" s="197">
        <v>0</v>
      </c>
      <c r="U103" s="197">
        <v>0</v>
      </c>
      <c r="V103" s="197">
        <v>0</v>
      </c>
      <c r="W103" s="197">
        <v>0</v>
      </c>
      <c r="X103" s="197">
        <v>0</v>
      </c>
      <c r="Y103" s="217">
        <v>0</v>
      </c>
      <c r="Z103" s="217">
        <v>0</v>
      </c>
      <c r="AA103" s="220">
        <v>0</v>
      </c>
      <c r="AB103" s="220">
        <v>0</v>
      </c>
    </row>
    <row r="104" spans="1:28" ht="12.75" hidden="1" customHeight="1">
      <c r="A104" s="252" t="s">
        <v>279</v>
      </c>
      <c r="B104" s="197">
        <v>0</v>
      </c>
      <c r="C104" s="197">
        <v>162119946094.83002</v>
      </c>
      <c r="D104" s="197">
        <v>0</v>
      </c>
      <c r="E104" s="197">
        <v>0</v>
      </c>
      <c r="F104" s="197">
        <v>0</v>
      </c>
      <c r="G104" s="197">
        <v>539300000000</v>
      </c>
      <c r="H104" s="197">
        <v>0</v>
      </c>
      <c r="I104" s="197">
        <v>0</v>
      </c>
      <c r="J104" s="197">
        <v>0</v>
      </c>
      <c r="K104" s="197">
        <v>0</v>
      </c>
      <c r="L104" s="197">
        <v>0</v>
      </c>
      <c r="M104" s="197">
        <v>0</v>
      </c>
      <c r="N104" s="197">
        <v>0</v>
      </c>
      <c r="O104" s="197">
        <v>0</v>
      </c>
      <c r="P104" s="197">
        <v>0</v>
      </c>
      <c r="Q104" s="197">
        <v>0</v>
      </c>
      <c r="R104" s="197">
        <v>0</v>
      </c>
      <c r="S104" s="197">
        <v>0</v>
      </c>
      <c r="T104" s="197">
        <v>0</v>
      </c>
      <c r="U104" s="197">
        <v>0</v>
      </c>
      <c r="V104" s="197">
        <v>0</v>
      </c>
      <c r="W104" s="197">
        <v>0</v>
      </c>
      <c r="X104" s="197">
        <v>0</v>
      </c>
      <c r="Y104" s="217">
        <v>0</v>
      </c>
      <c r="Z104" s="217">
        <v>0</v>
      </c>
      <c r="AA104" s="220">
        <v>0</v>
      </c>
      <c r="AB104" s="220">
        <v>0</v>
      </c>
    </row>
    <row r="105" spans="1:28" ht="12.75" hidden="1" customHeight="1">
      <c r="A105" s="252" t="s">
        <v>280</v>
      </c>
      <c r="B105" s="197">
        <v>0</v>
      </c>
      <c r="C105" s="197">
        <v>0</v>
      </c>
      <c r="D105" s="197">
        <v>11657545809.77</v>
      </c>
      <c r="E105" s="197">
        <v>0</v>
      </c>
      <c r="F105" s="197">
        <v>0</v>
      </c>
      <c r="G105" s="197">
        <v>359519483928.46997</v>
      </c>
      <c r="H105" s="197">
        <v>417688000000</v>
      </c>
      <c r="I105" s="197">
        <v>180034954675.53003</v>
      </c>
      <c r="J105" s="197">
        <v>7671146546.5</v>
      </c>
      <c r="K105" s="197">
        <v>0</v>
      </c>
      <c r="L105" s="197">
        <v>0</v>
      </c>
      <c r="M105" s="197">
        <v>0</v>
      </c>
      <c r="N105" s="197">
        <v>0</v>
      </c>
      <c r="O105" s="197">
        <v>0</v>
      </c>
      <c r="P105" s="197">
        <v>0</v>
      </c>
      <c r="Q105" s="197">
        <v>0</v>
      </c>
      <c r="R105" s="197">
        <v>0</v>
      </c>
      <c r="S105" s="197">
        <v>0</v>
      </c>
      <c r="T105" s="197">
        <v>0</v>
      </c>
      <c r="U105" s="197">
        <v>0</v>
      </c>
      <c r="V105" s="197">
        <v>0</v>
      </c>
      <c r="W105" s="197">
        <v>0</v>
      </c>
      <c r="X105" s="197">
        <v>0</v>
      </c>
      <c r="Y105" s="217">
        <v>0</v>
      </c>
      <c r="Z105" s="217">
        <v>0</v>
      </c>
      <c r="AA105" s="220">
        <v>0</v>
      </c>
      <c r="AB105" s="220">
        <v>0</v>
      </c>
    </row>
    <row r="106" spans="1:28" ht="12.75" hidden="1" customHeight="1">
      <c r="A106" s="252" t="s">
        <v>200</v>
      </c>
      <c r="B106" s="197">
        <v>9179969974</v>
      </c>
      <c r="C106" s="197">
        <v>0</v>
      </c>
      <c r="D106" s="197">
        <v>13998036578.267</v>
      </c>
      <c r="E106" s="197">
        <v>0</v>
      </c>
      <c r="F106" s="197">
        <v>175113822279.69</v>
      </c>
      <c r="G106" s="197">
        <v>3117356766.5300002</v>
      </c>
      <c r="H106" s="197">
        <v>230288553730.5</v>
      </c>
      <c r="I106" s="197">
        <v>465394066096.33002</v>
      </c>
      <c r="J106" s="197">
        <v>37081281396.18</v>
      </c>
      <c r="K106" s="197">
        <v>0</v>
      </c>
      <c r="L106" s="197">
        <v>0</v>
      </c>
      <c r="M106" s="197">
        <v>0</v>
      </c>
      <c r="N106" s="197">
        <v>0</v>
      </c>
      <c r="O106" s="197">
        <v>0</v>
      </c>
      <c r="P106" s="197">
        <v>0</v>
      </c>
      <c r="Q106" s="197">
        <v>0</v>
      </c>
      <c r="R106" s="197">
        <v>0</v>
      </c>
      <c r="S106" s="197">
        <v>0</v>
      </c>
      <c r="T106" s="197">
        <v>0</v>
      </c>
      <c r="U106" s="197">
        <v>0</v>
      </c>
      <c r="V106" s="197">
        <v>0</v>
      </c>
      <c r="W106" s="197">
        <v>0</v>
      </c>
      <c r="X106" s="197">
        <v>0</v>
      </c>
      <c r="Y106" s="217">
        <v>0</v>
      </c>
      <c r="Z106" s="217">
        <v>0</v>
      </c>
      <c r="AA106" s="220">
        <v>0</v>
      </c>
      <c r="AB106" s="220">
        <v>0</v>
      </c>
    </row>
    <row r="107" spans="1:28" ht="12.75" hidden="1" customHeight="1">
      <c r="A107" s="252" t="s">
        <v>201</v>
      </c>
      <c r="B107" s="197">
        <v>2221620736</v>
      </c>
      <c r="C107" s="197">
        <v>0</v>
      </c>
      <c r="D107" s="197">
        <v>13602782920.959999</v>
      </c>
      <c r="E107" s="197">
        <v>952983540794</v>
      </c>
      <c r="F107" s="197">
        <v>266743400897.04001</v>
      </c>
      <c r="G107" s="197">
        <v>6096058208.7800007</v>
      </c>
      <c r="H107" s="197">
        <v>43584999999.560005</v>
      </c>
      <c r="I107" s="197">
        <v>387729634679.95001</v>
      </c>
      <c r="J107" s="197">
        <v>19167335855.029999</v>
      </c>
      <c r="K107" s="197">
        <v>32250580766.889999</v>
      </c>
      <c r="L107" s="197">
        <v>577616000</v>
      </c>
      <c r="M107" s="197">
        <v>207980179</v>
      </c>
      <c r="N107" s="197">
        <v>16639987414.99</v>
      </c>
      <c r="O107" s="197">
        <v>336544552091.12994</v>
      </c>
      <c r="P107" s="197">
        <v>0</v>
      </c>
      <c r="Q107" s="197">
        <v>0</v>
      </c>
      <c r="R107" s="197">
        <v>11625724278</v>
      </c>
      <c r="S107" s="197">
        <v>0</v>
      </c>
      <c r="T107" s="197">
        <v>0</v>
      </c>
      <c r="U107" s="197">
        <v>0</v>
      </c>
      <c r="V107" s="197">
        <v>0</v>
      </c>
      <c r="W107" s="197">
        <v>0</v>
      </c>
      <c r="X107" s="197">
        <v>0</v>
      </c>
      <c r="Y107" s="217">
        <v>0</v>
      </c>
      <c r="Z107" s="217">
        <v>0</v>
      </c>
      <c r="AA107" s="220">
        <v>0</v>
      </c>
      <c r="AB107" s="220">
        <v>0</v>
      </c>
    </row>
    <row r="108" spans="1:28" ht="12.75" hidden="1" customHeight="1">
      <c r="A108" s="252" t="s">
        <v>202</v>
      </c>
      <c r="B108" s="197">
        <v>2020181408</v>
      </c>
      <c r="C108" s="197">
        <v>0</v>
      </c>
      <c r="D108" s="197">
        <v>14753400692.9</v>
      </c>
      <c r="E108" s="197">
        <v>778325247544.75</v>
      </c>
      <c r="F108" s="197">
        <v>167788626139</v>
      </c>
      <c r="G108" s="197">
        <v>0</v>
      </c>
      <c r="H108" s="197">
        <v>0</v>
      </c>
      <c r="I108" s="197">
        <v>743397252949.85999</v>
      </c>
      <c r="J108" s="197">
        <v>19355793990.93</v>
      </c>
      <c r="K108" s="197">
        <v>0</v>
      </c>
      <c r="L108" s="197">
        <v>660802310</v>
      </c>
      <c r="M108" s="197">
        <v>870921000</v>
      </c>
      <c r="N108" s="197">
        <v>0</v>
      </c>
      <c r="O108" s="197">
        <v>1369087408317.7402</v>
      </c>
      <c r="P108" s="197">
        <v>0</v>
      </c>
      <c r="Q108" s="197">
        <v>0</v>
      </c>
      <c r="R108" s="197">
        <v>181244767</v>
      </c>
      <c r="S108" s="197">
        <v>0</v>
      </c>
      <c r="T108" s="197">
        <v>0</v>
      </c>
      <c r="U108" s="197">
        <v>0</v>
      </c>
      <c r="V108" s="197">
        <v>0</v>
      </c>
      <c r="W108" s="197">
        <v>0</v>
      </c>
      <c r="X108" s="197">
        <v>0</v>
      </c>
      <c r="Y108" s="217">
        <v>0</v>
      </c>
      <c r="Z108" s="217">
        <v>0</v>
      </c>
      <c r="AA108" s="220">
        <v>0</v>
      </c>
      <c r="AB108" s="220">
        <v>0</v>
      </c>
    </row>
    <row r="109" spans="1:28" ht="12.75" hidden="1" customHeight="1">
      <c r="A109" s="252" t="s">
        <v>203</v>
      </c>
      <c r="B109" s="197">
        <v>5598704</v>
      </c>
      <c r="C109" s="197">
        <v>0</v>
      </c>
      <c r="D109" s="197">
        <v>15936140658.010002</v>
      </c>
      <c r="E109" s="197">
        <v>808226326705</v>
      </c>
      <c r="F109" s="197">
        <v>214501634384</v>
      </c>
      <c r="G109" s="197">
        <v>0</v>
      </c>
      <c r="H109" s="197">
        <v>0</v>
      </c>
      <c r="I109" s="197">
        <v>138884832753.39999</v>
      </c>
      <c r="J109" s="197">
        <v>43189693873.080002</v>
      </c>
      <c r="K109" s="197">
        <v>0</v>
      </c>
      <c r="L109" s="197">
        <v>0</v>
      </c>
      <c r="M109" s="197">
        <v>0</v>
      </c>
      <c r="N109" s="197">
        <v>8000000000</v>
      </c>
      <c r="O109" s="197">
        <v>637403595730.59009</v>
      </c>
      <c r="P109" s="197">
        <v>283882155620</v>
      </c>
      <c r="Q109" s="197">
        <v>0</v>
      </c>
      <c r="R109" s="197">
        <v>16000000000</v>
      </c>
      <c r="S109" s="197">
        <v>0</v>
      </c>
      <c r="T109" s="197">
        <v>0</v>
      </c>
      <c r="U109" s="197">
        <v>0</v>
      </c>
      <c r="V109" s="197">
        <v>0</v>
      </c>
      <c r="W109" s="197">
        <v>0</v>
      </c>
      <c r="X109" s="197">
        <v>0</v>
      </c>
      <c r="Y109" s="217">
        <v>0</v>
      </c>
      <c r="Z109" s="217">
        <v>0</v>
      </c>
      <c r="AA109" s="220">
        <v>0</v>
      </c>
      <c r="AB109" s="220">
        <v>0</v>
      </c>
    </row>
    <row r="110" spans="1:28" ht="12.75" hidden="1" customHeight="1">
      <c r="A110" s="252" t="s">
        <v>204</v>
      </c>
      <c r="B110" s="197">
        <v>11164957007</v>
      </c>
      <c r="C110" s="197">
        <v>0</v>
      </c>
      <c r="D110" s="197">
        <v>16370552514.310001</v>
      </c>
      <c r="E110" s="197">
        <v>1456279248816</v>
      </c>
      <c r="F110" s="197">
        <v>354137337941</v>
      </c>
      <c r="G110" s="197">
        <v>0</v>
      </c>
      <c r="H110" s="197">
        <v>0</v>
      </c>
      <c r="I110" s="197">
        <v>45248419073.160027</v>
      </c>
      <c r="J110" s="197">
        <v>18343677112.299995</v>
      </c>
      <c r="K110" s="197">
        <v>0</v>
      </c>
      <c r="L110" s="197">
        <v>1472769324</v>
      </c>
      <c r="M110" s="197">
        <v>537332148</v>
      </c>
      <c r="N110" s="197">
        <v>6260252790</v>
      </c>
      <c r="O110" s="197">
        <v>199868176634.73001</v>
      </c>
      <c r="P110" s="197">
        <v>23175121116</v>
      </c>
      <c r="Q110" s="197">
        <v>1236845068</v>
      </c>
      <c r="R110" s="197">
        <v>18054231713</v>
      </c>
      <c r="S110" s="197">
        <v>0</v>
      </c>
      <c r="T110" s="197">
        <v>0</v>
      </c>
      <c r="U110" s="197">
        <v>0</v>
      </c>
      <c r="V110" s="197">
        <v>0</v>
      </c>
      <c r="W110" s="197">
        <v>0</v>
      </c>
      <c r="X110" s="197">
        <v>0</v>
      </c>
      <c r="Y110" s="217">
        <v>0</v>
      </c>
      <c r="Z110" s="217">
        <v>0</v>
      </c>
      <c r="AA110" s="220">
        <v>0</v>
      </c>
      <c r="AB110" s="220">
        <v>0</v>
      </c>
    </row>
    <row r="111" spans="1:28" ht="12.75" hidden="1" customHeight="1">
      <c r="A111" s="252" t="s">
        <v>205</v>
      </c>
      <c r="B111" s="197">
        <v>511754338</v>
      </c>
      <c r="C111" s="197">
        <v>0</v>
      </c>
      <c r="D111" s="197">
        <v>17403393303.799999</v>
      </c>
      <c r="E111" s="197">
        <v>1093319347294</v>
      </c>
      <c r="F111" s="197">
        <v>287834696358</v>
      </c>
      <c r="G111" s="197">
        <v>0</v>
      </c>
      <c r="H111" s="197">
        <v>0</v>
      </c>
      <c r="I111" s="197">
        <v>92216054263.549988</v>
      </c>
      <c r="J111" s="197">
        <v>26279874412.719994</v>
      </c>
      <c r="K111" s="197">
        <v>0</v>
      </c>
      <c r="L111" s="197">
        <v>190714683</v>
      </c>
      <c r="M111" s="197">
        <v>261167232</v>
      </c>
      <c r="N111" s="197">
        <v>0</v>
      </c>
      <c r="O111" s="197">
        <v>77670417240.600006</v>
      </c>
      <c r="P111" s="197">
        <v>0</v>
      </c>
      <c r="Q111" s="197">
        <v>2014831973.1099997</v>
      </c>
      <c r="R111" s="197">
        <v>8559565367</v>
      </c>
      <c r="S111" s="197">
        <v>0</v>
      </c>
      <c r="T111" s="197">
        <v>0</v>
      </c>
      <c r="U111" s="197">
        <v>0</v>
      </c>
      <c r="V111" s="197">
        <v>0</v>
      </c>
      <c r="W111" s="197">
        <v>0</v>
      </c>
      <c r="X111" s="197">
        <v>0</v>
      </c>
      <c r="Y111" s="217">
        <v>0</v>
      </c>
      <c r="Z111" s="217">
        <v>0</v>
      </c>
      <c r="AA111" s="220">
        <v>0</v>
      </c>
      <c r="AB111" s="220">
        <v>0</v>
      </c>
    </row>
    <row r="112" spans="1:28" ht="12.75" hidden="1" customHeight="1">
      <c r="A112" s="252" t="s">
        <v>206</v>
      </c>
      <c r="B112" s="197">
        <v>0</v>
      </c>
      <c r="C112" s="197">
        <v>0</v>
      </c>
      <c r="D112" s="197">
        <v>18217701169.91</v>
      </c>
      <c r="E112" s="197">
        <v>1267489030099.51</v>
      </c>
      <c r="F112" s="197">
        <v>422308598558.34003</v>
      </c>
      <c r="G112" s="197">
        <v>0</v>
      </c>
      <c r="H112" s="197">
        <v>0</v>
      </c>
      <c r="I112" s="197">
        <v>246519086952.81</v>
      </c>
      <c r="J112" s="197">
        <v>73006056268.139999</v>
      </c>
      <c r="K112" s="197">
        <v>0</v>
      </c>
      <c r="L112" s="197">
        <v>0</v>
      </c>
      <c r="M112" s="197">
        <v>0</v>
      </c>
      <c r="N112" s="197">
        <v>0</v>
      </c>
      <c r="O112" s="197">
        <v>28994628404.769997</v>
      </c>
      <c r="P112" s="197">
        <v>0</v>
      </c>
      <c r="Q112" s="197">
        <v>2195729262.0200005</v>
      </c>
      <c r="R112" s="197">
        <v>0</v>
      </c>
      <c r="S112" s="197">
        <v>0</v>
      </c>
      <c r="T112" s="197">
        <v>0</v>
      </c>
      <c r="U112" s="197">
        <v>0</v>
      </c>
      <c r="V112" s="197">
        <v>0</v>
      </c>
      <c r="W112" s="197">
        <v>0</v>
      </c>
      <c r="X112" s="197">
        <v>0</v>
      </c>
      <c r="Y112" s="217">
        <v>0</v>
      </c>
      <c r="Z112" s="217">
        <v>0</v>
      </c>
      <c r="AA112" s="220">
        <v>0</v>
      </c>
      <c r="AB112" s="220">
        <v>0</v>
      </c>
    </row>
    <row r="113" spans="1:28" ht="12.75" hidden="1" customHeight="1">
      <c r="A113" s="252" t="s">
        <v>207</v>
      </c>
      <c r="B113" s="197">
        <v>0</v>
      </c>
      <c r="C113" s="197">
        <v>0</v>
      </c>
      <c r="D113" s="197">
        <v>17880972744.130001</v>
      </c>
      <c r="E113" s="197">
        <v>639951340948.25</v>
      </c>
      <c r="F113" s="197">
        <v>15561917925.34</v>
      </c>
      <c r="G113" s="197">
        <v>0</v>
      </c>
      <c r="H113" s="197">
        <v>0</v>
      </c>
      <c r="I113" s="197">
        <v>236141787961.22998</v>
      </c>
      <c r="J113" s="197">
        <v>78027352581.740021</v>
      </c>
      <c r="K113" s="197">
        <v>0</v>
      </c>
      <c r="L113" s="197">
        <v>0</v>
      </c>
      <c r="M113" s="197">
        <v>0</v>
      </c>
      <c r="N113" s="197">
        <v>0</v>
      </c>
      <c r="O113" s="197">
        <v>0</v>
      </c>
      <c r="P113" s="197">
        <v>2894723030</v>
      </c>
      <c r="Q113" s="197">
        <v>2643155255.7600002</v>
      </c>
      <c r="R113" s="197">
        <v>0</v>
      </c>
      <c r="S113" s="197">
        <v>0</v>
      </c>
      <c r="T113" s="197">
        <v>0</v>
      </c>
      <c r="U113" s="197">
        <v>53382207227.900002</v>
      </c>
      <c r="V113" s="197">
        <v>45801209221</v>
      </c>
      <c r="W113" s="197">
        <v>6481770000</v>
      </c>
      <c r="X113" s="197">
        <v>20000000000</v>
      </c>
      <c r="Y113" s="217">
        <v>0</v>
      </c>
      <c r="Z113" s="217">
        <v>0</v>
      </c>
      <c r="AA113" s="220">
        <v>0</v>
      </c>
      <c r="AB113" s="220">
        <v>0</v>
      </c>
    </row>
    <row r="114" spans="1:28" ht="12.75" hidden="1" customHeight="1">
      <c r="A114" s="252" t="s">
        <v>208</v>
      </c>
      <c r="B114" s="197">
        <v>0</v>
      </c>
      <c r="C114" s="197">
        <v>0</v>
      </c>
      <c r="D114" s="197">
        <v>19854170901.310001</v>
      </c>
      <c r="E114" s="197">
        <v>755394573499</v>
      </c>
      <c r="F114" s="197">
        <v>20566556272.920002</v>
      </c>
      <c r="G114" s="197">
        <v>0</v>
      </c>
      <c r="H114" s="197">
        <v>0</v>
      </c>
      <c r="I114" s="197">
        <v>467412700265.48999</v>
      </c>
      <c r="J114" s="197">
        <v>65773447152.050003</v>
      </c>
      <c r="K114" s="197">
        <v>0</v>
      </c>
      <c r="L114" s="197">
        <v>0</v>
      </c>
      <c r="M114" s="197">
        <v>0</v>
      </c>
      <c r="N114" s="197">
        <v>0</v>
      </c>
      <c r="O114" s="197">
        <v>0</v>
      </c>
      <c r="P114" s="197">
        <v>0</v>
      </c>
      <c r="Q114" s="197">
        <v>2789828508.2600002</v>
      </c>
      <c r="R114" s="197">
        <v>0</v>
      </c>
      <c r="S114" s="197">
        <v>64843397981</v>
      </c>
      <c r="T114" s="197">
        <v>0</v>
      </c>
      <c r="U114" s="197">
        <v>62252909652</v>
      </c>
      <c r="V114" s="197">
        <v>73430822741</v>
      </c>
      <c r="W114" s="197">
        <v>7116876800</v>
      </c>
      <c r="X114" s="197">
        <v>23665000000</v>
      </c>
      <c r="Y114" s="217">
        <v>0</v>
      </c>
      <c r="Z114" s="217">
        <v>0</v>
      </c>
      <c r="AA114" s="220">
        <v>0</v>
      </c>
      <c r="AB114" s="220">
        <v>0</v>
      </c>
    </row>
    <row r="115" spans="1:28" ht="12.75" hidden="1" customHeight="1">
      <c r="A115" s="252" t="s">
        <v>210</v>
      </c>
      <c r="B115" s="244">
        <v>335133109</v>
      </c>
      <c r="C115" s="244">
        <v>0</v>
      </c>
      <c r="D115" s="244">
        <v>20103409339.350002</v>
      </c>
      <c r="E115" s="244">
        <v>830605336635</v>
      </c>
      <c r="F115" s="244">
        <v>0</v>
      </c>
      <c r="G115" s="244">
        <v>0</v>
      </c>
      <c r="H115" s="244">
        <v>0</v>
      </c>
      <c r="I115" s="244">
        <v>1886494147694.1797</v>
      </c>
      <c r="J115" s="244">
        <v>92329616428.640015</v>
      </c>
      <c r="K115" s="244">
        <v>24053139484</v>
      </c>
      <c r="L115" s="244">
        <v>7020285751</v>
      </c>
      <c r="M115" s="244">
        <v>1569862285</v>
      </c>
      <c r="N115" s="244">
        <v>0</v>
      </c>
      <c r="O115" s="244">
        <v>0</v>
      </c>
      <c r="P115" s="244">
        <v>183405490692.00305</v>
      </c>
      <c r="Q115" s="244">
        <v>2776117791</v>
      </c>
      <c r="R115" s="244">
        <v>0</v>
      </c>
      <c r="S115" s="244">
        <v>43859743078.380005</v>
      </c>
      <c r="T115" s="244">
        <v>831612216710.61011</v>
      </c>
      <c r="U115" s="244">
        <v>13242514167</v>
      </c>
      <c r="V115" s="244">
        <v>131574053312</v>
      </c>
      <c r="W115" s="244">
        <v>18811858339</v>
      </c>
      <c r="X115" s="244">
        <v>20113087038.996937</v>
      </c>
      <c r="Y115" s="244">
        <v>0</v>
      </c>
      <c r="Z115" s="244">
        <v>171225994061</v>
      </c>
      <c r="AA115" s="244">
        <v>15201904</v>
      </c>
      <c r="AB115" s="244">
        <v>0</v>
      </c>
    </row>
    <row r="116" spans="1:28" ht="12.75" hidden="1" customHeight="1">
      <c r="A116" s="284" t="s">
        <v>283</v>
      </c>
      <c r="B116" s="240">
        <v>904376248</v>
      </c>
      <c r="C116" s="240">
        <v>0</v>
      </c>
      <c r="D116" s="240">
        <v>21304065205.329998</v>
      </c>
      <c r="E116" s="240">
        <v>1806062522928.04</v>
      </c>
      <c r="F116" s="240">
        <v>0</v>
      </c>
      <c r="G116" s="240">
        <v>0</v>
      </c>
      <c r="H116" s="240">
        <v>943300041683.15002</v>
      </c>
      <c r="I116" s="240">
        <v>1242757765837.72</v>
      </c>
      <c r="J116" s="240">
        <v>151015295324</v>
      </c>
      <c r="K116" s="240">
        <v>0</v>
      </c>
      <c r="L116" s="240">
        <v>2929847214</v>
      </c>
      <c r="M116" s="240">
        <v>166509212</v>
      </c>
      <c r="N116" s="240">
        <v>0</v>
      </c>
      <c r="O116" s="240">
        <v>0</v>
      </c>
      <c r="P116" s="240">
        <v>9864409649.6700001</v>
      </c>
      <c r="Q116" s="240">
        <v>2898543597.5900002</v>
      </c>
      <c r="R116" s="240">
        <v>0</v>
      </c>
      <c r="S116" s="240">
        <v>8445393603</v>
      </c>
      <c r="T116" s="240">
        <v>3754056203</v>
      </c>
      <c r="U116" s="240">
        <v>8111494430</v>
      </c>
      <c r="V116" s="240">
        <v>163943453575.5</v>
      </c>
      <c r="W116" s="240">
        <v>14245244010</v>
      </c>
      <c r="X116" s="240">
        <v>223955052053</v>
      </c>
      <c r="Y116" s="240">
        <v>0</v>
      </c>
      <c r="Z116" s="240">
        <v>0</v>
      </c>
      <c r="AA116" s="240">
        <v>20177701</v>
      </c>
      <c r="AB116" s="240">
        <v>176123577158</v>
      </c>
    </row>
    <row r="117" spans="1:28" ht="12.75" hidden="1" customHeight="1">
      <c r="A117" s="332"/>
      <c r="B117" s="197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200"/>
      <c r="Z117" s="200"/>
      <c r="AA117" s="206"/>
      <c r="AB117" s="206"/>
    </row>
    <row r="118" spans="1:28" ht="12.75" hidden="1" customHeight="1">
      <c r="A118" s="196" t="s">
        <v>288</v>
      </c>
      <c r="B118" s="334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7"/>
      <c r="Q118" s="199"/>
      <c r="R118" s="199"/>
      <c r="S118" s="199"/>
      <c r="T118" s="199"/>
      <c r="U118" s="199"/>
      <c r="V118" s="199"/>
      <c r="W118" s="199"/>
      <c r="X118" s="199"/>
      <c r="Y118" s="200"/>
      <c r="Z118" s="200"/>
      <c r="AA118" s="206"/>
      <c r="AB118" s="206"/>
    </row>
    <row r="119" spans="1:28" ht="22.5" hidden="1" customHeight="1">
      <c r="A119" s="252" t="s">
        <v>289</v>
      </c>
      <c r="B119" s="197">
        <v>0</v>
      </c>
      <c r="C119" s="197">
        <v>0</v>
      </c>
      <c r="D119" s="197">
        <v>0</v>
      </c>
      <c r="E119" s="197">
        <v>104556317247.99001</v>
      </c>
      <c r="F119" s="197">
        <v>0</v>
      </c>
      <c r="G119" s="197">
        <v>0</v>
      </c>
      <c r="H119" s="197">
        <v>0</v>
      </c>
      <c r="I119" s="197">
        <v>0</v>
      </c>
      <c r="J119" s="197">
        <v>0</v>
      </c>
      <c r="K119" s="197">
        <v>0</v>
      </c>
      <c r="L119" s="197">
        <v>0</v>
      </c>
      <c r="M119" s="197">
        <v>0</v>
      </c>
      <c r="N119" s="197">
        <v>0</v>
      </c>
      <c r="O119" s="197">
        <v>0</v>
      </c>
      <c r="P119" s="197">
        <v>0</v>
      </c>
      <c r="Q119" s="197">
        <v>0</v>
      </c>
      <c r="R119" s="197">
        <v>0</v>
      </c>
      <c r="S119" s="197">
        <v>0</v>
      </c>
      <c r="T119" s="197">
        <v>0</v>
      </c>
      <c r="U119" s="197">
        <v>0</v>
      </c>
      <c r="V119" s="197">
        <v>0</v>
      </c>
      <c r="W119" s="197">
        <v>0</v>
      </c>
      <c r="X119" s="197">
        <v>0</v>
      </c>
      <c r="Y119" s="217">
        <v>0</v>
      </c>
      <c r="Z119" s="217">
        <v>0</v>
      </c>
      <c r="AA119" s="220">
        <v>0</v>
      </c>
      <c r="AB119" s="220">
        <v>0</v>
      </c>
    </row>
    <row r="120" spans="1:28" ht="12.75" hidden="1" customHeight="1">
      <c r="A120" s="196" t="s">
        <v>291</v>
      </c>
      <c r="B120" s="197">
        <v>0</v>
      </c>
      <c r="C120" s="197">
        <v>0</v>
      </c>
      <c r="D120" s="197">
        <v>0</v>
      </c>
      <c r="E120" s="197">
        <v>0</v>
      </c>
      <c r="F120" s="197">
        <v>0</v>
      </c>
      <c r="G120" s="197">
        <v>0</v>
      </c>
      <c r="H120" s="197">
        <v>0</v>
      </c>
      <c r="I120" s="197">
        <v>0</v>
      </c>
      <c r="J120" s="197">
        <v>0</v>
      </c>
      <c r="K120" s="197">
        <v>52917805405.400002</v>
      </c>
      <c r="L120" s="197">
        <v>0</v>
      </c>
      <c r="M120" s="197">
        <v>0</v>
      </c>
      <c r="N120" s="197">
        <v>0</v>
      </c>
      <c r="O120" s="197">
        <v>0</v>
      </c>
      <c r="P120" s="197">
        <v>0</v>
      </c>
      <c r="Q120" s="197">
        <v>0</v>
      </c>
      <c r="R120" s="197">
        <v>0</v>
      </c>
      <c r="S120" s="197">
        <v>0</v>
      </c>
      <c r="T120" s="197">
        <v>0</v>
      </c>
      <c r="U120" s="197">
        <v>0</v>
      </c>
      <c r="V120" s="197">
        <v>0</v>
      </c>
      <c r="W120" s="197">
        <v>0</v>
      </c>
      <c r="X120" s="197">
        <v>0</v>
      </c>
      <c r="Y120" s="217">
        <v>0</v>
      </c>
      <c r="Z120" s="217">
        <v>0</v>
      </c>
      <c r="AA120" s="220">
        <v>0</v>
      </c>
      <c r="AB120" s="220">
        <v>0</v>
      </c>
    </row>
    <row r="121" spans="1:28" ht="12.75" hidden="1" customHeight="1">
      <c r="A121" s="196" t="s">
        <v>292</v>
      </c>
      <c r="B121" s="197">
        <v>0</v>
      </c>
      <c r="C121" s="197">
        <v>0</v>
      </c>
      <c r="D121" s="197">
        <v>0</v>
      </c>
      <c r="E121" s="197">
        <v>0</v>
      </c>
      <c r="F121" s="197">
        <v>0</v>
      </c>
      <c r="G121" s="197">
        <v>0</v>
      </c>
      <c r="H121" s="197">
        <v>0</v>
      </c>
      <c r="I121" s="197">
        <v>0</v>
      </c>
      <c r="J121" s="197">
        <v>0</v>
      </c>
      <c r="K121" s="197">
        <v>0</v>
      </c>
      <c r="L121" s="197">
        <v>0</v>
      </c>
      <c r="M121" s="197">
        <v>0</v>
      </c>
      <c r="N121" s="197">
        <v>0</v>
      </c>
      <c r="O121" s="197">
        <v>0</v>
      </c>
      <c r="P121" s="197">
        <v>0</v>
      </c>
      <c r="Q121" s="197">
        <v>0</v>
      </c>
      <c r="R121" s="197">
        <v>0</v>
      </c>
      <c r="S121" s="197">
        <v>0</v>
      </c>
      <c r="T121" s="197">
        <v>0</v>
      </c>
      <c r="U121" s="197">
        <v>0</v>
      </c>
      <c r="V121" s="197">
        <v>0</v>
      </c>
      <c r="W121" s="197">
        <v>0</v>
      </c>
      <c r="X121" s="197">
        <v>0</v>
      </c>
      <c r="Y121" s="217">
        <v>0</v>
      </c>
      <c r="Z121" s="217">
        <v>0</v>
      </c>
      <c r="AA121" s="220">
        <v>0</v>
      </c>
      <c r="AB121" s="220">
        <v>0</v>
      </c>
    </row>
    <row r="122" spans="1:28" ht="22.5" hidden="1" customHeight="1">
      <c r="A122" s="208" t="s">
        <v>293</v>
      </c>
      <c r="B122" s="197">
        <v>0</v>
      </c>
      <c r="C122" s="197">
        <v>0</v>
      </c>
      <c r="D122" s="197">
        <v>0</v>
      </c>
      <c r="E122" s="197">
        <v>1337083831519.98</v>
      </c>
      <c r="F122" s="197">
        <v>0</v>
      </c>
      <c r="G122" s="197">
        <v>0</v>
      </c>
      <c r="H122" s="197">
        <v>0</v>
      </c>
      <c r="I122" s="197">
        <v>0</v>
      </c>
      <c r="J122" s="197">
        <v>0</v>
      </c>
      <c r="K122" s="197">
        <v>0</v>
      </c>
      <c r="L122" s="197">
        <v>0</v>
      </c>
      <c r="M122" s="197">
        <v>0</v>
      </c>
      <c r="N122" s="197">
        <v>0</v>
      </c>
      <c r="O122" s="197">
        <v>0</v>
      </c>
      <c r="P122" s="197">
        <v>0</v>
      </c>
      <c r="Q122" s="197">
        <v>0</v>
      </c>
      <c r="R122" s="197">
        <v>0</v>
      </c>
      <c r="S122" s="197">
        <v>0</v>
      </c>
      <c r="T122" s="197">
        <v>0</v>
      </c>
      <c r="U122" s="197">
        <v>0</v>
      </c>
      <c r="V122" s="197">
        <v>0</v>
      </c>
      <c r="W122" s="197">
        <v>0</v>
      </c>
      <c r="X122" s="197">
        <v>0</v>
      </c>
      <c r="Y122" s="217">
        <v>0</v>
      </c>
      <c r="Z122" s="217">
        <v>0</v>
      </c>
      <c r="AA122" s="220">
        <v>0</v>
      </c>
      <c r="AB122" s="220">
        <v>0</v>
      </c>
    </row>
    <row r="123" spans="1:28" ht="12.75" hidden="1" customHeight="1">
      <c r="A123" s="196" t="s">
        <v>295</v>
      </c>
      <c r="B123" s="197">
        <v>0</v>
      </c>
      <c r="C123" s="197">
        <v>0</v>
      </c>
      <c r="D123" s="197">
        <v>0</v>
      </c>
      <c r="E123" s="197">
        <v>0</v>
      </c>
      <c r="F123" s="197">
        <v>0</v>
      </c>
      <c r="G123" s="197">
        <v>0</v>
      </c>
      <c r="H123" s="197">
        <v>0</v>
      </c>
      <c r="I123" s="197">
        <v>0</v>
      </c>
      <c r="J123" s="197">
        <v>0</v>
      </c>
      <c r="K123" s="197">
        <v>0</v>
      </c>
      <c r="L123" s="197">
        <v>0</v>
      </c>
      <c r="M123" s="197">
        <v>0</v>
      </c>
      <c r="N123" s="197">
        <v>0</v>
      </c>
      <c r="O123" s="197">
        <v>0</v>
      </c>
      <c r="P123" s="197">
        <v>0</v>
      </c>
      <c r="Q123" s="197">
        <v>0</v>
      </c>
      <c r="R123" s="197">
        <v>0</v>
      </c>
      <c r="S123" s="197">
        <v>0</v>
      </c>
      <c r="T123" s="197">
        <v>0</v>
      </c>
      <c r="U123" s="197">
        <v>0</v>
      </c>
      <c r="V123" s="197">
        <v>0</v>
      </c>
      <c r="W123" s="197">
        <v>0</v>
      </c>
      <c r="X123" s="197">
        <v>0</v>
      </c>
      <c r="Y123" s="217">
        <v>0</v>
      </c>
      <c r="Z123" s="217">
        <v>0</v>
      </c>
      <c r="AA123" s="220">
        <v>0</v>
      </c>
      <c r="AB123" s="220">
        <v>0</v>
      </c>
    </row>
    <row r="124" spans="1:28" ht="22.5" hidden="1" customHeight="1">
      <c r="A124" s="208" t="s">
        <v>293</v>
      </c>
      <c r="B124" s="197">
        <v>0</v>
      </c>
      <c r="C124" s="197">
        <v>0</v>
      </c>
      <c r="D124" s="197">
        <v>0</v>
      </c>
      <c r="E124" s="197">
        <v>942409749588.23999</v>
      </c>
      <c r="F124" s="197">
        <v>0</v>
      </c>
      <c r="G124" s="197">
        <v>0</v>
      </c>
      <c r="H124" s="197">
        <v>0</v>
      </c>
      <c r="I124" s="197">
        <v>0</v>
      </c>
      <c r="J124" s="197">
        <v>0</v>
      </c>
      <c r="K124" s="197">
        <v>0</v>
      </c>
      <c r="L124" s="197">
        <v>0</v>
      </c>
      <c r="M124" s="197">
        <v>0</v>
      </c>
      <c r="N124" s="197">
        <v>0</v>
      </c>
      <c r="O124" s="197">
        <v>0</v>
      </c>
      <c r="P124" s="197">
        <v>0</v>
      </c>
      <c r="Q124" s="197">
        <v>0</v>
      </c>
      <c r="R124" s="197">
        <v>0</v>
      </c>
      <c r="S124" s="197">
        <v>0</v>
      </c>
      <c r="T124" s="197">
        <v>0</v>
      </c>
      <c r="U124" s="197">
        <v>0</v>
      </c>
      <c r="V124" s="197">
        <v>0</v>
      </c>
      <c r="W124" s="197">
        <v>0</v>
      </c>
      <c r="X124" s="197">
        <v>0</v>
      </c>
      <c r="Y124" s="217">
        <v>0</v>
      </c>
      <c r="Z124" s="217">
        <v>0</v>
      </c>
      <c r="AA124" s="220">
        <v>0</v>
      </c>
      <c r="AB124" s="220">
        <v>0</v>
      </c>
    </row>
    <row r="125" spans="1:28" ht="12.75" hidden="1" customHeight="1">
      <c r="A125" s="196" t="s">
        <v>296</v>
      </c>
      <c r="B125" s="197">
        <v>0</v>
      </c>
      <c r="C125" s="197">
        <v>0</v>
      </c>
      <c r="D125" s="197">
        <v>0</v>
      </c>
      <c r="E125" s="197">
        <v>0</v>
      </c>
      <c r="F125" s="197">
        <v>0</v>
      </c>
      <c r="G125" s="197">
        <v>0</v>
      </c>
      <c r="H125" s="197">
        <v>0</v>
      </c>
      <c r="I125" s="197">
        <v>0</v>
      </c>
      <c r="J125" s="197">
        <v>0</v>
      </c>
      <c r="K125" s="197">
        <v>0</v>
      </c>
      <c r="L125" s="197">
        <v>0</v>
      </c>
      <c r="M125" s="197">
        <v>0</v>
      </c>
      <c r="N125" s="197">
        <v>0</v>
      </c>
      <c r="O125" s="197">
        <v>0</v>
      </c>
      <c r="P125" s="197">
        <v>0</v>
      </c>
      <c r="Q125" s="197">
        <v>0</v>
      </c>
      <c r="R125" s="197">
        <v>0</v>
      </c>
      <c r="S125" s="197">
        <v>0</v>
      </c>
      <c r="T125" s="197">
        <v>0</v>
      </c>
      <c r="U125" s="197">
        <v>0</v>
      </c>
      <c r="V125" s="197">
        <v>0</v>
      </c>
      <c r="W125" s="197">
        <v>0</v>
      </c>
      <c r="X125" s="197">
        <v>0</v>
      </c>
      <c r="Y125" s="217">
        <v>0</v>
      </c>
      <c r="Z125" s="217">
        <v>0</v>
      </c>
      <c r="AA125" s="220">
        <v>0</v>
      </c>
      <c r="AB125" s="220">
        <v>0</v>
      </c>
    </row>
    <row r="126" spans="1:28" ht="22.5" hidden="1" customHeight="1">
      <c r="A126" s="208" t="s">
        <v>297</v>
      </c>
      <c r="B126" s="197" t="s">
        <v>2</v>
      </c>
      <c r="C126" s="197">
        <v>0</v>
      </c>
      <c r="D126" s="197">
        <v>0</v>
      </c>
      <c r="E126" s="197">
        <v>138773876699</v>
      </c>
      <c r="F126" s="197">
        <v>0</v>
      </c>
      <c r="G126" s="197">
        <v>0</v>
      </c>
      <c r="H126" s="197">
        <v>0</v>
      </c>
      <c r="I126" s="197">
        <v>-138773876699</v>
      </c>
      <c r="J126" s="197">
        <v>0</v>
      </c>
      <c r="K126" s="197">
        <v>0</v>
      </c>
      <c r="L126" s="197">
        <v>0</v>
      </c>
      <c r="M126" s="197">
        <v>0</v>
      </c>
      <c r="N126" s="197">
        <v>0</v>
      </c>
      <c r="O126" s="197">
        <v>0</v>
      </c>
      <c r="P126" s="197">
        <v>0</v>
      </c>
      <c r="Q126" s="197">
        <v>0</v>
      </c>
      <c r="R126" s="197">
        <v>0</v>
      </c>
      <c r="S126" s="197">
        <v>0</v>
      </c>
      <c r="T126" s="197">
        <v>0</v>
      </c>
      <c r="U126" s="197">
        <v>0</v>
      </c>
      <c r="V126" s="197">
        <v>0</v>
      </c>
      <c r="W126" s="197">
        <v>0</v>
      </c>
      <c r="X126" s="197">
        <v>0</v>
      </c>
      <c r="Y126" s="217">
        <v>0</v>
      </c>
      <c r="Z126" s="217">
        <v>0</v>
      </c>
      <c r="AA126" s="220">
        <v>0</v>
      </c>
      <c r="AB126" s="220">
        <v>0</v>
      </c>
    </row>
    <row r="127" spans="1:28" ht="12.75" hidden="1" customHeight="1">
      <c r="A127" s="335" t="s">
        <v>255</v>
      </c>
      <c r="B127" s="197">
        <v>0</v>
      </c>
      <c r="C127" s="197">
        <v>0</v>
      </c>
      <c r="D127" s="197">
        <v>0</v>
      </c>
      <c r="E127" s="197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7">
        <v>0</v>
      </c>
      <c r="Q127" s="197">
        <v>0</v>
      </c>
      <c r="R127" s="197">
        <v>0</v>
      </c>
      <c r="S127" s="197">
        <v>0</v>
      </c>
      <c r="T127" s="197">
        <v>0</v>
      </c>
      <c r="U127" s="197">
        <v>0</v>
      </c>
      <c r="V127" s="197">
        <v>0</v>
      </c>
      <c r="W127" s="197">
        <v>0</v>
      </c>
      <c r="X127" s="197">
        <v>0</v>
      </c>
      <c r="Y127" s="217">
        <v>0</v>
      </c>
      <c r="Z127" s="217">
        <v>0</v>
      </c>
      <c r="AA127" s="220">
        <v>0</v>
      </c>
      <c r="AB127" s="220">
        <v>0</v>
      </c>
    </row>
    <row r="128" spans="1:28" ht="12.75" hidden="1" customHeight="1">
      <c r="A128" s="336" t="s">
        <v>302</v>
      </c>
      <c r="B128" s="197">
        <v>0</v>
      </c>
      <c r="C128" s="197">
        <v>0</v>
      </c>
      <c r="D128" s="197">
        <v>0</v>
      </c>
      <c r="E128" s="197">
        <v>1299730033616.8201</v>
      </c>
      <c r="F128" s="197">
        <v>0</v>
      </c>
      <c r="G128" s="197">
        <v>0</v>
      </c>
      <c r="H128" s="197">
        <v>0</v>
      </c>
      <c r="I128" s="197">
        <v>0</v>
      </c>
      <c r="J128" s="197">
        <v>0</v>
      </c>
      <c r="K128" s="197">
        <v>0</v>
      </c>
      <c r="L128" s="197">
        <v>0</v>
      </c>
      <c r="M128" s="197">
        <v>0</v>
      </c>
      <c r="N128" s="197">
        <v>0</v>
      </c>
      <c r="O128" s="197">
        <v>0</v>
      </c>
      <c r="P128" s="197">
        <v>0</v>
      </c>
      <c r="Q128" s="197">
        <v>0</v>
      </c>
      <c r="R128" s="197">
        <v>0</v>
      </c>
      <c r="S128" s="197">
        <v>0</v>
      </c>
      <c r="T128" s="197">
        <v>0</v>
      </c>
      <c r="U128" s="197">
        <v>0</v>
      </c>
      <c r="V128" s="197">
        <v>0</v>
      </c>
      <c r="W128" s="197">
        <v>0</v>
      </c>
      <c r="X128" s="197">
        <v>0</v>
      </c>
      <c r="Y128" s="217">
        <v>0</v>
      </c>
      <c r="Z128" s="217">
        <v>0</v>
      </c>
      <c r="AA128" s="220">
        <v>0</v>
      </c>
      <c r="AB128" s="220">
        <v>0</v>
      </c>
    </row>
    <row r="129" spans="1:28" ht="12.75" hidden="1" customHeight="1">
      <c r="A129" s="336" t="s">
        <v>304</v>
      </c>
      <c r="B129" s="197">
        <v>5941769396</v>
      </c>
      <c r="C129" s="197">
        <v>0</v>
      </c>
      <c r="D129" s="197">
        <v>0</v>
      </c>
      <c r="E129" s="197">
        <v>0</v>
      </c>
      <c r="F129" s="197">
        <v>0</v>
      </c>
      <c r="G129" s="197">
        <v>0</v>
      </c>
      <c r="H129" s="197">
        <v>0</v>
      </c>
      <c r="I129" s="197">
        <v>0</v>
      </c>
      <c r="J129" s="197">
        <v>0</v>
      </c>
      <c r="K129" s="197">
        <v>0</v>
      </c>
      <c r="L129" s="197">
        <v>1230042694</v>
      </c>
      <c r="M129" s="197">
        <v>305670878</v>
      </c>
      <c r="N129" s="197">
        <v>0</v>
      </c>
      <c r="O129" s="197">
        <v>0</v>
      </c>
      <c r="P129" s="197">
        <v>0</v>
      </c>
      <c r="Q129" s="197">
        <v>0</v>
      </c>
      <c r="R129" s="197">
        <v>0</v>
      </c>
      <c r="S129" s="197">
        <v>0</v>
      </c>
      <c r="T129" s="197">
        <v>0</v>
      </c>
      <c r="U129" s="197">
        <v>0</v>
      </c>
      <c r="V129" s="197">
        <v>0</v>
      </c>
      <c r="W129" s="197">
        <v>0</v>
      </c>
      <c r="X129" s="197">
        <v>0</v>
      </c>
      <c r="Y129" s="217">
        <v>0</v>
      </c>
      <c r="Z129" s="217">
        <v>0</v>
      </c>
      <c r="AA129" s="220">
        <v>0</v>
      </c>
      <c r="AB129" s="220">
        <v>0</v>
      </c>
    </row>
    <row r="130" spans="1:28" ht="12.75" hidden="1" customHeight="1">
      <c r="A130" s="252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200"/>
      <c r="Z130" s="200"/>
      <c r="AA130" s="206"/>
      <c r="AB130" s="206"/>
    </row>
    <row r="131" spans="1:28" ht="13.5" hidden="1" customHeight="1">
      <c r="A131" s="303" t="s">
        <v>307</v>
      </c>
      <c r="B131" s="304">
        <f t="shared" ref="B131:AB131" si="6">SUM(B103:B130)</f>
        <v>32285360920</v>
      </c>
      <c r="C131" s="304">
        <f t="shared" si="6"/>
        <v>171291915370.56003</v>
      </c>
      <c r="D131" s="304">
        <f t="shared" si="6"/>
        <v>201082171838.047</v>
      </c>
      <c r="E131" s="304">
        <f t="shared" si="6"/>
        <v>14211190323935.582</v>
      </c>
      <c r="F131" s="304">
        <f t="shared" si="6"/>
        <v>1924556590755.3301</v>
      </c>
      <c r="G131" s="304">
        <f t="shared" si="6"/>
        <v>908032898903.78003</v>
      </c>
      <c r="H131" s="304">
        <f t="shared" si="6"/>
        <v>1634861595413.21</v>
      </c>
      <c r="I131" s="304">
        <f t="shared" si="6"/>
        <v>5993456826504.209</v>
      </c>
      <c r="J131" s="304">
        <f t="shared" si="6"/>
        <v>631240570941.31006</v>
      </c>
      <c r="K131" s="304">
        <f t="shared" si="6"/>
        <v>109221525656.29001</v>
      </c>
      <c r="L131" s="304">
        <f t="shared" si="6"/>
        <v>14082077976</v>
      </c>
      <c r="M131" s="304">
        <f t="shared" si="6"/>
        <v>3919442934</v>
      </c>
      <c r="N131" s="304">
        <f t="shared" si="6"/>
        <v>30900240204.989998</v>
      </c>
      <c r="O131" s="304">
        <f t="shared" si="6"/>
        <v>2649568778419.5601</v>
      </c>
      <c r="P131" s="304">
        <f t="shared" si="6"/>
        <v>503221900107.67303</v>
      </c>
      <c r="Q131" s="304">
        <f t="shared" si="6"/>
        <v>16555051455.740002</v>
      </c>
      <c r="R131" s="304">
        <f t="shared" si="6"/>
        <v>54420766125</v>
      </c>
      <c r="S131" s="304">
        <f t="shared" si="6"/>
        <v>117148534662.38</v>
      </c>
      <c r="T131" s="304">
        <f t="shared" si="6"/>
        <v>835366272913.61011</v>
      </c>
      <c r="U131" s="304">
        <f t="shared" si="6"/>
        <v>136989125476.89999</v>
      </c>
      <c r="V131" s="304">
        <f t="shared" si="6"/>
        <v>414749538849.5</v>
      </c>
      <c r="W131" s="304">
        <f t="shared" si="6"/>
        <v>46655749149</v>
      </c>
      <c r="X131" s="304">
        <f t="shared" si="6"/>
        <v>287733139091.99695</v>
      </c>
      <c r="Y131" s="312">
        <f t="shared" si="6"/>
        <v>0</v>
      </c>
      <c r="Z131" s="312">
        <f t="shared" si="6"/>
        <v>171225994061</v>
      </c>
      <c r="AA131" s="313">
        <f t="shared" si="6"/>
        <v>35379605</v>
      </c>
      <c r="AB131" s="313">
        <f t="shared" si="6"/>
        <v>176123577158</v>
      </c>
    </row>
    <row r="132" spans="1:28" ht="12.75" hidden="1" customHeight="1">
      <c r="A132" s="337"/>
      <c r="B132" s="162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90"/>
      <c r="Z132" s="190"/>
      <c r="AA132" s="194"/>
      <c r="AB132" s="194"/>
    </row>
    <row r="133" spans="1:28" ht="12.75" hidden="1" customHeight="1">
      <c r="A133" s="282" t="s">
        <v>309</v>
      </c>
      <c r="B133" s="197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200"/>
      <c r="Z133" s="200"/>
      <c r="AA133" s="206"/>
      <c r="AB133" s="206"/>
    </row>
    <row r="134" spans="1:28" ht="12.75" hidden="1" customHeight="1">
      <c r="A134" s="252"/>
      <c r="B134" s="197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200"/>
      <c r="Z134" s="200"/>
      <c r="AA134" s="206"/>
      <c r="AB134" s="206"/>
    </row>
    <row r="135" spans="1:28" ht="12.75" hidden="1" customHeight="1">
      <c r="A135" s="252" t="s">
        <v>278</v>
      </c>
      <c r="B135" s="197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197">
        <v>0</v>
      </c>
      <c r="K135" s="197">
        <v>0</v>
      </c>
      <c r="L135" s="197">
        <v>0</v>
      </c>
      <c r="M135" s="197">
        <v>0</v>
      </c>
      <c r="N135" s="197">
        <v>0</v>
      </c>
      <c r="O135" s="197">
        <v>0</v>
      </c>
      <c r="P135" s="197">
        <v>0</v>
      </c>
      <c r="Q135" s="197">
        <v>0</v>
      </c>
      <c r="R135" s="197">
        <v>0</v>
      </c>
      <c r="S135" s="197">
        <v>0</v>
      </c>
      <c r="T135" s="197">
        <v>0</v>
      </c>
      <c r="U135" s="197">
        <v>0</v>
      </c>
      <c r="V135" s="197">
        <v>0</v>
      </c>
      <c r="W135" s="197">
        <v>0</v>
      </c>
      <c r="X135" s="197">
        <v>0</v>
      </c>
      <c r="Y135" s="217">
        <v>0</v>
      </c>
      <c r="Z135" s="217">
        <v>0</v>
      </c>
      <c r="AA135" s="220">
        <v>0</v>
      </c>
      <c r="AB135" s="220">
        <v>0</v>
      </c>
    </row>
    <row r="136" spans="1:28" ht="12.75" hidden="1" customHeight="1">
      <c r="A136" s="252" t="s">
        <v>279</v>
      </c>
      <c r="B136" s="197">
        <v>0</v>
      </c>
      <c r="C136" s="197">
        <v>0</v>
      </c>
      <c r="D136" s="197">
        <v>0</v>
      </c>
      <c r="E136" s="197">
        <v>0</v>
      </c>
      <c r="F136" s="197">
        <v>0</v>
      </c>
      <c r="G136" s="197">
        <v>0</v>
      </c>
      <c r="H136" s="197">
        <v>0</v>
      </c>
      <c r="I136" s="197">
        <v>0</v>
      </c>
      <c r="J136" s="197">
        <v>0</v>
      </c>
      <c r="K136" s="197">
        <v>0</v>
      </c>
      <c r="L136" s="197">
        <v>0</v>
      </c>
      <c r="M136" s="197">
        <v>0</v>
      </c>
      <c r="N136" s="197">
        <v>0</v>
      </c>
      <c r="O136" s="197">
        <v>0</v>
      </c>
      <c r="P136" s="197">
        <v>0</v>
      </c>
      <c r="Q136" s="197">
        <v>0</v>
      </c>
      <c r="R136" s="197">
        <v>0</v>
      </c>
      <c r="S136" s="197">
        <v>0</v>
      </c>
      <c r="T136" s="197">
        <v>0</v>
      </c>
      <c r="U136" s="197">
        <v>0</v>
      </c>
      <c r="V136" s="197">
        <v>0</v>
      </c>
      <c r="W136" s="197">
        <v>0</v>
      </c>
      <c r="X136" s="197">
        <v>0</v>
      </c>
      <c r="Y136" s="217">
        <v>0</v>
      </c>
      <c r="Z136" s="217">
        <v>0</v>
      </c>
      <c r="AA136" s="220">
        <v>0</v>
      </c>
      <c r="AB136" s="220">
        <v>0</v>
      </c>
    </row>
    <row r="137" spans="1:28" ht="12.75" hidden="1" customHeight="1">
      <c r="A137" s="252" t="s">
        <v>280</v>
      </c>
      <c r="B137" s="197">
        <v>0</v>
      </c>
      <c r="C137" s="197">
        <v>0</v>
      </c>
      <c r="D137" s="197">
        <v>0</v>
      </c>
      <c r="E137" s="197">
        <v>0</v>
      </c>
      <c r="F137" s="197">
        <v>0</v>
      </c>
      <c r="G137" s="197">
        <v>-7673136780.3400002</v>
      </c>
      <c r="H137" s="197">
        <v>0</v>
      </c>
      <c r="I137" s="197">
        <v>-5053906260</v>
      </c>
      <c r="J137" s="197">
        <v>0</v>
      </c>
      <c r="K137" s="197">
        <v>0</v>
      </c>
      <c r="L137" s="197">
        <v>0</v>
      </c>
      <c r="M137" s="197">
        <v>0</v>
      </c>
      <c r="N137" s="197">
        <v>0</v>
      </c>
      <c r="O137" s="197">
        <v>0</v>
      </c>
      <c r="P137" s="197">
        <v>0</v>
      </c>
      <c r="Q137" s="197">
        <v>0</v>
      </c>
      <c r="R137" s="197">
        <v>0</v>
      </c>
      <c r="S137" s="197">
        <v>0</v>
      </c>
      <c r="T137" s="197">
        <v>0</v>
      </c>
      <c r="U137" s="197">
        <v>0</v>
      </c>
      <c r="V137" s="197">
        <v>0</v>
      </c>
      <c r="W137" s="197">
        <v>0</v>
      </c>
      <c r="X137" s="197">
        <v>0</v>
      </c>
      <c r="Y137" s="217">
        <v>0</v>
      </c>
      <c r="Z137" s="217">
        <v>0</v>
      </c>
      <c r="AA137" s="220">
        <v>0</v>
      </c>
      <c r="AB137" s="220">
        <v>0</v>
      </c>
    </row>
    <row r="138" spans="1:28" ht="12.75" hidden="1" customHeight="1">
      <c r="A138" s="252" t="s">
        <v>200</v>
      </c>
      <c r="B138" s="197">
        <v>0</v>
      </c>
      <c r="C138" s="197">
        <v>0</v>
      </c>
      <c r="D138" s="197">
        <v>0</v>
      </c>
      <c r="E138" s="197">
        <v>0</v>
      </c>
      <c r="F138" s="197">
        <v>0</v>
      </c>
      <c r="G138" s="197">
        <v>-5075400000</v>
      </c>
      <c r="H138" s="197">
        <v>0</v>
      </c>
      <c r="I138" s="197">
        <v>-159089516.86000001</v>
      </c>
      <c r="J138" s="197">
        <v>0</v>
      </c>
      <c r="K138" s="197">
        <v>0</v>
      </c>
      <c r="L138" s="197">
        <v>0</v>
      </c>
      <c r="M138" s="197">
        <v>0</v>
      </c>
      <c r="N138" s="197">
        <v>0</v>
      </c>
      <c r="O138" s="197">
        <v>0</v>
      </c>
      <c r="P138" s="197">
        <v>0</v>
      </c>
      <c r="Q138" s="197">
        <v>0</v>
      </c>
      <c r="R138" s="197">
        <v>0</v>
      </c>
      <c r="S138" s="197">
        <v>0</v>
      </c>
      <c r="T138" s="197">
        <v>0</v>
      </c>
      <c r="U138" s="197">
        <v>0</v>
      </c>
      <c r="V138" s="197">
        <v>0</v>
      </c>
      <c r="W138" s="197">
        <v>0</v>
      </c>
      <c r="X138" s="197">
        <v>0</v>
      </c>
      <c r="Y138" s="217">
        <v>0</v>
      </c>
      <c r="Z138" s="217">
        <v>0</v>
      </c>
      <c r="AA138" s="220">
        <v>0</v>
      </c>
      <c r="AB138" s="220">
        <v>0</v>
      </c>
    </row>
    <row r="139" spans="1:28" ht="12.75" hidden="1" customHeight="1">
      <c r="A139" s="252" t="s">
        <v>201</v>
      </c>
      <c r="B139" s="197">
        <v>0</v>
      </c>
      <c r="C139" s="197">
        <v>0</v>
      </c>
      <c r="D139" s="197">
        <v>0</v>
      </c>
      <c r="E139" s="197">
        <v>0</v>
      </c>
      <c r="F139" s="197">
        <v>-4945370</v>
      </c>
      <c r="G139" s="197">
        <v>0</v>
      </c>
      <c r="H139" s="197">
        <v>0</v>
      </c>
      <c r="I139" s="197">
        <v>-129471938.18000001</v>
      </c>
      <c r="J139" s="197">
        <v>0</v>
      </c>
      <c r="K139" s="197">
        <v>0</v>
      </c>
      <c r="L139" s="197">
        <v>0</v>
      </c>
      <c r="M139" s="197">
        <v>0</v>
      </c>
      <c r="N139" s="197">
        <v>0</v>
      </c>
      <c r="O139" s="197">
        <v>0</v>
      </c>
      <c r="P139" s="197">
        <v>0</v>
      </c>
      <c r="Q139" s="197">
        <v>0</v>
      </c>
      <c r="R139" s="197">
        <v>0</v>
      </c>
      <c r="S139" s="197">
        <v>0</v>
      </c>
      <c r="T139" s="197">
        <v>0</v>
      </c>
      <c r="U139" s="197">
        <v>0</v>
      </c>
      <c r="V139" s="197">
        <v>0</v>
      </c>
      <c r="W139" s="197">
        <v>0</v>
      </c>
      <c r="X139" s="197">
        <v>0</v>
      </c>
      <c r="Y139" s="217">
        <v>0</v>
      </c>
      <c r="Z139" s="217">
        <v>0</v>
      </c>
      <c r="AA139" s="220">
        <v>0</v>
      </c>
      <c r="AB139" s="220">
        <v>0</v>
      </c>
    </row>
    <row r="140" spans="1:28" ht="12.75" hidden="1" customHeight="1">
      <c r="A140" s="252" t="s">
        <v>202</v>
      </c>
      <c r="B140" s="197">
        <v>0</v>
      </c>
      <c r="C140" s="197">
        <v>0</v>
      </c>
      <c r="D140" s="197">
        <v>0</v>
      </c>
      <c r="E140" s="197">
        <v>0</v>
      </c>
      <c r="F140" s="197">
        <v>-256257948</v>
      </c>
      <c r="G140" s="197">
        <v>-1449347883.3499999</v>
      </c>
      <c r="H140" s="197">
        <v>-105223892</v>
      </c>
      <c r="I140" s="197">
        <v>-15132347.719999999</v>
      </c>
      <c r="J140" s="197">
        <v>0</v>
      </c>
      <c r="K140" s="197">
        <v>0</v>
      </c>
      <c r="L140" s="197">
        <v>0</v>
      </c>
      <c r="M140" s="197">
        <v>0</v>
      </c>
      <c r="N140" s="197">
        <v>0</v>
      </c>
      <c r="O140" s="197">
        <v>-13415235832.27</v>
      </c>
      <c r="P140" s="197">
        <v>0</v>
      </c>
      <c r="Q140" s="197">
        <v>0</v>
      </c>
      <c r="R140" s="197">
        <v>0</v>
      </c>
      <c r="S140" s="197">
        <v>0</v>
      </c>
      <c r="T140" s="197">
        <v>0</v>
      </c>
      <c r="U140" s="197">
        <v>0</v>
      </c>
      <c r="V140" s="197">
        <v>0</v>
      </c>
      <c r="W140" s="197">
        <v>0</v>
      </c>
      <c r="X140" s="197">
        <v>0</v>
      </c>
      <c r="Y140" s="217">
        <v>0</v>
      </c>
      <c r="Z140" s="217">
        <v>0</v>
      </c>
      <c r="AA140" s="220">
        <v>0</v>
      </c>
      <c r="AB140" s="220">
        <v>0</v>
      </c>
    </row>
    <row r="141" spans="1:28" ht="12.75" hidden="1" customHeight="1">
      <c r="A141" s="252" t="s">
        <v>203</v>
      </c>
      <c r="B141" s="197">
        <v>0</v>
      </c>
      <c r="C141" s="197">
        <v>0</v>
      </c>
      <c r="D141" s="197">
        <v>0</v>
      </c>
      <c r="E141" s="197">
        <v>0</v>
      </c>
      <c r="F141" s="197">
        <v>-1004480122</v>
      </c>
      <c r="G141" s="197">
        <v>0</v>
      </c>
      <c r="H141" s="197">
        <v>0</v>
      </c>
      <c r="I141" s="197">
        <v>-427287636.12</v>
      </c>
      <c r="J141" s="197">
        <v>-735336</v>
      </c>
      <c r="K141" s="197">
        <v>0</v>
      </c>
      <c r="L141" s="197">
        <v>0</v>
      </c>
      <c r="M141" s="197">
        <v>0</v>
      </c>
      <c r="N141" s="197">
        <v>0</v>
      </c>
      <c r="O141" s="197">
        <v>-20094489727.359997</v>
      </c>
      <c r="P141" s="197">
        <v>-40520005596</v>
      </c>
      <c r="Q141" s="197">
        <v>0</v>
      </c>
      <c r="R141" s="197">
        <v>0</v>
      </c>
      <c r="S141" s="197">
        <v>0</v>
      </c>
      <c r="T141" s="197">
        <v>0</v>
      </c>
      <c r="U141" s="197">
        <v>0</v>
      </c>
      <c r="V141" s="197">
        <v>0</v>
      </c>
      <c r="W141" s="197">
        <v>0</v>
      </c>
      <c r="X141" s="197">
        <v>0</v>
      </c>
      <c r="Y141" s="217">
        <v>0</v>
      </c>
      <c r="Z141" s="217">
        <v>0</v>
      </c>
      <c r="AA141" s="220">
        <v>0</v>
      </c>
      <c r="AB141" s="220">
        <v>0</v>
      </c>
    </row>
    <row r="142" spans="1:28" ht="12.75" hidden="1" customHeight="1">
      <c r="A142" s="252" t="s">
        <v>204</v>
      </c>
      <c r="B142" s="197">
        <v>0</v>
      </c>
      <c r="C142" s="197">
        <v>0</v>
      </c>
      <c r="D142" s="197">
        <v>-3427257.78</v>
      </c>
      <c r="E142" s="197">
        <v>0</v>
      </c>
      <c r="F142" s="197">
        <v>-1609635425</v>
      </c>
      <c r="G142" s="197">
        <v>0</v>
      </c>
      <c r="H142" s="197">
        <v>0</v>
      </c>
      <c r="I142" s="197">
        <v>-1597877</v>
      </c>
      <c r="J142" s="197">
        <v>0</v>
      </c>
      <c r="K142" s="197">
        <v>0</v>
      </c>
      <c r="L142" s="197">
        <v>0</v>
      </c>
      <c r="M142" s="197">
        <v>0</v>
      </c>
      <c r="N142" s="197">
        <v>0</v>
      </c>
      <c r="O142" s="197">
        <v>-11306897132.539999</v>
      </c>
      <c r="P142" s="197">
        <v>0</v>
      </c>
      <c r="Q142" s="197">
        <v>0</v>
      </c>
      <c r="R142" s="197">
        <v>0</v>
      </c>
      <c r="S142" s="197">
        <v>0</v>
      </c>
      <c r="T142" s="197">
        <v>0</v>
      </c>
      <c r="U142" s="197">
        <v>0</v>
      </c>
      <c r="V142" s="197">
        <v>0</v>
      </c>
      <c r="W142" s="197">
        <v>0</v>
      </c>
      <c r="X142" s="197">
        <v>0</v>
      </c>
      <c r="Y142" s="217">
        <v>0</v>
      </c>
      <c r="Z142" s="217">
        <v>0</v>
      </c>
      <c r="AA142" s="220">
        <v>0</v>
      </c>
      <c r="AB142" s="220">
        <v>0</v>
      </c>
    </row>
    <row r="143" spans="1:28" ht="12.75" hidden="1" customHeight="1">
      <c r="A143" s="252" t="s">
        <v>205</v>
      </c>
      <c r="B143" s="197">
        <v>0</v>
      </c>
      <c r="C143" s="197">
        <v>0</v>
      </c>
      <c r="D143" s="197">
        <v>-33443286.399999999</v>
      </c>
      <c r="E143" s="197">
        <v>0</v>
      </c>
      <c r="F143" s="197">
        <v>-1612456883</v>
      </c>
      <c r="G143" s="197">
        <v>0</v>
      </c>
      <c r="H143" s="197">
        <v>0</v>
      </c>
      <c r="I143" s="197">
        <v>-39915724.740000002</v>
      </c>
      <c r="J143" s="197">
        <v>-570466863.23000002</v>
      </c>
      <c r="K143" s="197">
        <v>0</v>
      </c>
      <c r="L143" s="197">
        <v>0</v>
      </c>
      <c r="M143" s="197">
        <v>0</v>
      </c>
      <c r="N143" s="197">
        <v>0</v>
      </c>
      <c r="O143" s="197">
        <v>-1680413798.4100001</v>
      </c>
      <c r="P143" s="197">
        <v>0</v>
      </c>
      <c r="Q143" s="197">
        <v>0</v>
      </c>
      <c r="R143" s="197">
        <v>0</v>
      </c>
      <c r="S143" s="197">
        <v>0</v>
      </c>
      <c r="T143" s="197">
        <v>0</v>
      </c>
      <c r="U143" s="197">
        <v>0</v>
      </c>
      <c r="V143" s="197">
        <v>0</v>
      </c>
      <c r="W143" s="197">
        <v>0</v>
      </c>
      <c r="X143" s="197">
        <v>0</v>
      </c>
      <c r="Y143" s="217">
        <v>0</v>
      </c>
      <c r="Z143" s="217">
        <v>0</v>
      </c>
      <c r="AA143" s="220">
        <v>0</v>
      </c>
      <c r="AB143" s="220">
        <v>0</v>
      </c>
    </row>
    <row r="144" spans="1:28" ht="12.75" hidden="1" customHeight="1">
      <c r="A144" s="252" t="s">
        <v>206</v>
      </c>
      <c r="B144" s="197">
        <v>0</v>
      </c>
      <c r="C144" s="197">
        <v>0</v>
      </c>
      <c r="D144" s="197">
        <v>-25184583.390000001</v>
      </c>
      <c r="E144" s="197">
        <v>0</v>
      </c>
      <c r="F144" s="197">
        <v>-3695655500</v>
      </c>
      <c r="G144" s="197">
        <v>0</v>
      </c>
      <c r="H144" s="197">
        <v>0</v>
      </c>
      <c r="I144" s="197">
        <v>-9388866.4199999999</v>
      </c>
      <c r="J144" s="197">
        <v>-1941317038.76</v>
      </c>
      <c r="K144" s="197">
        <v>0</v>
      </c>
      <c r="L144" s="197">
        <v>0</v>
      </c>
      <c r="M144" s="197">
        <v>0</v>
      </c>
      <c r="N144" s="197">
        <v>0</v>
      </c>
      <c r="O144" s="197">
        <v>-1034070921.8599999</v>
      </c>
      <c r="P144" s="197">
        <v>0</v>
      </c>
      <c r="Q144" s="197">
        <v>0</v>
      </c>
      <c r="R144" s="197">
        <v>0</v>
      </c>
      <c r="S144" s="197">
        <v>0</v>
      </c>
      <c r="T144" s="197">
        <v>0</v>
      </c>
      <c r="U144" s="197">
        <v>0</v>
      </c>
      <c r="V144" s="197">
        <v>0</v>
      </c>
      <c r="W144" s="197">
        <v>0</v>
      </c>
      <c r="X144" s="197">
        <v>0</v>
      </c>
      <c r="Y144" s="217">
        <v>0</v>
      </c>
      <c r="Z144" s="217">
        <v>0</v>
      </c>
      <c r="AA144" s="220">
        <v>0</v>
      </c>
      <c r="AB144" s="220">
        <v>0</v>
      </c>
    </row>
    <row r="145" spans="1:28" ht="12.75" hidden="1" customHeight="1">
      <c r="A145" s="252" t="s">
        <v>207</v>
      </c>
      <c r="B145" s="197">
        <v>0</v>
      </c>
      <c r="C145" s="197">
        <v>0</v>
      </c>
      <c r="D145" s="197">
        <v>-38297550.07</v>
      </c>
      <c r="E145" s="197">
        <v>0</v>
      </c>
      <c r="F145" s="197">
        <v>0</v>
      </c>
      <c r="G145" s="197">
        <v>0</v>
      </c>
      <c r="H145" s="197">
        <v>0</v>
      </c>
      <c r="I145" s="197">
        <v>0</v>
      </c>
      <c r="J145" s="197">
        <v>-512488045.76999998</v>
      </c>
      <c r="K145" s="197">
        <v>0</v>
      </c>
      <c r="L145" s="197">
        <v>0</v>
      </c>
      <c r="M145" s="197">
        <v>0</v>
      </c>
      <c r="N145" s="197">
        <v>0</v>
      </c>
      <c r="O145" s="197">
        <v>0</v>
      </c>
      <c r="P145" s="197">
        <v>0</v>
      </c>
      <c r="Q145" s="197">
        <v>0</v>
      </c>
      <c r="R145" s="197">
        <v>0</v>
      </c>
      <c r="S145" s="197">
        <v>0</v>
      </c>
      <c r="T145" s="197">
        <v>0</v>
      </c>
      <c r="U145" s="197">
        <v>0</v>
      </c>
      <c r="V145" s="197">
        <v>0</v>
      </c>
      <c r="W145" s="197">
        <v>0</v>
      </c>
      <c r="X145" s="197">
        <v>0</v>
      </c>
      <c r="Y145" s="217">
        <v>0</v>
      </c>
      <c r="Z145" s="217">
        <v>0</v>
      </c>
      <c r="AA145" s="220">
        <v>0</v>
      </c>
      <c r="AB145" s="220">
        <v>0</v>
      </c>
    </row>
    <row r="146" spans="1:28" ht="12.75" hidden="1" customHeight="1">
      <c r="A146" s="252" t="s">
        <v>208</v>
      </c>
      <c r="B146" s="197">
        <v>0</v>
      </c>
      <c r="C146" s="197">
        <v>0</v>
      </c>
      <c r="D146" s="197">
        <v>-29257009.18</v>
      </c>
      <c r="E146" s="197">
        <v>0</v>
      </c>
      <c r="F146" s="197">
        <v>0</v>
      </c>
      <c r="G146" s="197">
        <v>0</v>
      </c>
      <c r="H146" s="197">
        <v>0</v>
      </c>
      <c r="I146" s="197">
        <v>-1760052355.6400001</v>
      </c>
      <c r="J146" s="197">
        <v>-441518754.39999998</v>
      </c>
      <c r="K146" s="197">
        <v>0</v>
      </c>
      <c r="L146" s="197">
        <v>0</v>
      </c>
      <c r="M146" s="197">
        <v>0</v>
      </c>
      <c r="N146" s="197">
        <v>0</v>
      </c>
      <c r="O146" s="197">
        <v>0</v>
      </c>
      <c r="P146" s="197">
        <v>0</v>
      </c>
      <c r="Q146" s="197">
        <v>-4007.52</v>
      </c>
      <c r="R146" s="197">
        <v>0</v>
      </c>
      <c r="S146" s="197">
        <v>0</v>
      </c>
      <c r="T146" s="197">
        <v>0</v>
      </c>
      <c r="U146" s="197">
        <v>0</v>
      </c>
      <c r="V146" s="197">
        <v>0</v>
      </c>
      <c r="W146" s="197">
        <v>0</v>
      </c>
      <c r="X146" s="197">
        <v>0</v>
      </c>
      <c r="Y146" s="217">
        <v>0</v>
      </c>
      <c r="Z146" s="217">
        <v>0</v>
      </c>
      <c r="AA146" s="220">
        <v>0</v>
      </c>
      <c r="AB146" s="220">
        <v>0</v>
      </c>
    </row>
    <row r="147" spans="1:28" ht="12.75" hidden="1" customHeight="1">
      <c r="A147" s="252" t="s">
        <v>210</v>
      </c>
      <c r="B147" s="197">
        <v>0</v>
      </c>
      <c r="C147" s="197">
        <v>0</v>
      </c>
      <c r="D147" s="197">
        <v>-93229522.109999999</v>
      </c>
      <c r="E147" s="197">
        <v>0</v>
      </c>
      <c r="F147" s="197">
        <v>0</v>
      </c>
      <c r="G147" s="197">
        <v>0</v>
      </c>
      <c r="H147" s="197">
        <v>0</v>
      </c>
      <c r="I147" s="197">
        <v>-36460315620.709999</v>
      </c>
      <c r="J147" s="197">
        <v>-3060915.64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>
        <v>0</v>
      </c>
      <c r="R147" s="197">
        <v>0</v>
      </c>
      <c r="S147" s="197">
        <v>0</v>
      </c>
      <c r="T147" s="197">
        <v>0</v>
      </c>
      <c r="U147" s="197">
        <v>0</v>
      </c>
      <c r="V147" s="197">
        <v>0</v>
      </c>
      <c r="W147" s="197">
        <v>0</v>
      </c>
      <c r="X147" s="197">
        <v>-30900184279.080002</v>
      </c>
      <c r="Y147" s="217">
        <v>0</v>
      </c>
      <c r="Z147" s="217">
        <v>0</v>
      </c>
      <c r="AA147" s="220">
        <v>0</v>
      </c>
      <c r="AB147" s="220">
        <v>0</v>
      </c>
    </row>
    <row r="148" spans="1:28" ht="12.75" hidden="1" customHeight="1">
      <c r="A148" s="284" t="s">
        <v>283</v>
      </c>
      <c r="B148" s="240">
        <v>0</v>
      </c>
      <c r="C148" s="240">
        <v>0</v>
      </c>
      <c r="D148" s="240">
        <v>-100351698.36000001</v>
      </c>
      <c r="E148" s="240">
        <v>0</v>
      </c>
      <c r="F148" s="240">
        <v>0</v>
      </c>
      <c r="G148" s="240">
        <v>0</v>
      </c>
      <c r="H148" s="240">
        <v>0</v>
      </c>
      <c r="I148" s="240">
        <v>-7545398450.5699997</v>
      </c>
      <c r="J148" s="240">
        <v>-598627731.17999995</v>
      </c>
      <c r="K148" s="240">
        <v>0</v>
      </c>
      <c r="L148" s="240">
        <v>0</v>
      </c>
      <c r="M148" s="240">
        <v>0</v>
      </c>
      <c r="N148" s="240">
        <v>0</v>
      </c>
      <c r="O148" s="240">
        <v>0</v>
      </c>
      <c r="P148" s="240">
        <v>0</v>
      </c>
      <c r="Q148" s="240">
        <v>0</v>
      </c>
      <c r="R148" s="240">
        <v>0</v>
      </c>
      <c r="S148" s="240">
        <v>0</v>
      </c>
      <c r="T148" s="240">
        <v>0</v>
      </c>
      <c r="U148" s="240">
        <v>0</v>
      </c>
      <c r="V148" s="240">
        <v>0</v>
      </c>
      <c r="W148" s="240">
        <v>0</v>
      </c>
      <c r="X148" s="240">
        <v>-2922647554.1400003</v>
      </c>
      <c r="Y148" s="240">
        <v>0</v>
      </c>
      <c r="Z148" s="240">
        <v>0</v>
      </c>
      <c r="AA148" s="240">
        <v>0</v>
      </c>
      <c r="AB148" s="240">
        <v>0</v>
      </c>
    </row>
    <row r="149" spans="1:28" ht="12.75" hidden="1" customHeight="1">
      <c r="A149" s="252"/>
      <c r="B149" s="197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200"/>
      <c r="Z149" s="200"/>
      <c r="AA149" s="206"/>
      <c r="AB149" s="206"/>
    </row>
    <row r="150" spans="1:28" ht="13.5" hidden="1" customHeight="1">
      <c r="A150" s="303" t="s">
        <v>315</v>
      </c>
      <c r="B150" s="304">
        <f t="shared" ref="B150:AB150" si="7">SUM(B134:B149)</f>
        <v>0</v>
      </c>
      <c r="C150" s="304">
        <f t="shared" si="7"/>
        <v>0</v>
      </c>
      <c r="D150" s="304">
        <f t="shared" si="7"/>
        <v>-323190907.29000002</v>
      </c>
      <c r="E150" s="304">
        <f t="shared" si="7"/>
        <v>0</v>
      </c>
      <c r="F150" s="304">
        <f t="shared" si="7"/>
        <v>-8183431248</v>
      </c>
      <c r="G150" s="304">
        <f t="shared" si="7"/>
        <v>-14197884663.690001</v>
      </c>
      <c r="H150" s="304">
        <f t="shared" si="7"/>
        <v>-105223892</v>
      </c>
      <c r="I150" s="304">
        <f t="shared" si="7"/>
        <v>-51601556593.959999</v>
      </c>
      <c r="J150" s="304">
        <f t="shared" si="7"/>
        <v>-4068214684.9799995</v>
      </c>
      <c r="K150" s="304">
        <f t="shared" si="7"/>
        <v>0</v>
      </c>
      <c r="L150" s="304">
        <f t="shared" si="7"/>
        <v>0</v>
      </c>
      <c r="M150" s="304">
        <f t="shared" si="7"/>
        <v>0</v>
      </c>
      <c r="N150" s="304">
        <f t="shared" si="7"/>
        <v>0</v>
      </c>
      <c r="O150" s="304">
        <f t="shared" si="7"/>
        <v>-47531107412.440002</v>
      </c>
      <c r="P150" s="304">
        <f t="shared" si="7"/>
        <v>-40520005596</v>
      </c>
      <c r="Q150" s="304">
        <f t="shared" si="7"/>
        <v>-4007.52</v>
      </c>
      <c r="R150" s="304">
        <f t="shared" si="7"/>
        <v>0</v>
      </c>
      <c r="S150" s="304">
        <f t="shared" si="7"/>
        <v>0</v>
      </c>
      <c r="T150" s="304">
        <f t="shared" si="7"/>
        <v>0</v>
      </c>
      <c r="U150" s="304">
        <f t="shared" si="7"/>
        <v>0</v>
      </c>
      <c r="V150" s="304">
        <f t="shared" si="7"/>
        <v>0</v>
      </c>
      <c r="W150" s="304">
        <f t="shared" si="7"/>
        <v>0</v>
      </c>
      <c r="X150" s="304">
        <f t="shared" si="7"/>
        <v>-33822831833.220001</v>
      </c>
      <c r="Y150" s="312">
        <f t="shared" si="7"/>
        <v>0</v>
      </c>
      <c r="Z150" s="312">
        <f t="shared" si="7"/>
        <v>0</v>
      </c>
      <c r="AA150" s="313">
        <f t="shared" si="7"/>
        <v>0</v>
      </c>
      <c r="AB150" s="313">
        <f t="shared" si="7"/>
        <v>0</v>
      </c>
    </row>
    <row r="151" spans="1:28" ht="12.75" hidden="1" customHeight="1">
      <c r="A151" s="337"/>
      <c r="B151" s="162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90"/>
      <c r="Z151" s="190"/>
      <c r="AA151" s="194"/>
      <c r="AB151" s="194"/>
    </row>
    <row r="152" spans="1:28" ht="13.5" customHeight="1">
      <c r="A152" s="338" t="s">
        <v>317</v>
      </c>
      <c r="B152" s="339">
        <f t="shared" ref="B152:AB152" si="8">+B131+B150</f>
        <v>32285360920</v>
      </c>
      <c r="C152" s="339">
        <f t="shared" si="8"/>
        <v>171291915370.56003</v>
      </c>
      <c r="D152" s="339">
        <f t="shared" si="8"/>
        <v>200758980930.75699</v>
      </c>
      <c r="E152" s="339">
        <f t="shared" si="8"/>
        <v>14211190323935.582</v>
      </c>
      <c r="F152" s="339">
        <f t="shared" si="8"/>
        <v>1916373159507.3301</v>
      </c>
      <c r="G152" s="339">
        <f t="shared" si="8"/>
        <v>893835014240.09009</v>
      </c>
      <c r="H152" s="339">
        <f t="shared" si="8"/>
        <v>1634756371521.21</v>
      </c>
      <c r="I152" s="339">
        <f t="shared" si="8"/>
        <v>5941855269910.249</v>
      </c>
      <c r="J152" s="339">
        <f t="shared" si="8"/>
        <v>627172356256.33008</v>
      </c>
      <c r="K152" s="339">
        <f t="shared" si="8"/>
        <v>109221525656.29001</v>
      </c>
      <c r="L152" s="339">
        <f t="shared" si="8"/>
        <v>14082077976</v>
      </c>
      <c r="M152" s="339">
        <f t="shared" si="8"/>
        <v>3919442934</v>
      </c>
      <c r="N152" s="339">
        <f t="shared" si="8"/>
        <v>30900240204.989998</v>
      </c>
      <c r="O152" s="339">
        <f t="shared" si="8"/>
        <v>2602037671007.1201</v>
      </c>
      <c r="P152" s="339">
        <f t="shared" si="8"/>
        <v>462701894511.67303</v>
      </c>
      <c r="Q152" s="339">
        <f t="shared" si="8"/>
        <v>16555047448.220001</v>
      </c>
      <c r="R152" s="339">
        <f t="shared" si="8"/>
        <v>54420766125</v>
      </c>
      <c r="S152" s="339">
        <f t="shared" si="8"/>
        <v>117148534662.38</v>
      </c>
      <c r="T152" s="339">
        <f t="shared" si="8"/>
        <v>835366272913.61011</v>
      </c>
      <c r="U152" s="339">
        <f t="shared" si="8"/>
        <v>136989125476.89999</v>
      </c>
      <c r="V152" s="339">
        <f t="shared" si="8"/>
        <v>414749538849.5</v>
      </c>
      <c r="W152" s="339">
        <f t="shared" si="8"/>
        <v>46655749149</v>
      </c>
      <c r="X152" s="339">
        <f t="shared" si="8"/>
        <v>253910307258.77695</v>
      </c>
      <c r="Y152" s="340">
        <f t="shared" si="8"/>
        <v>0</v>
      </c>
      <c r="Z152" s="340">
        <f t="shared" si="8"/>
        <v>171225994061</v>
      </c>
      <c r="AA152" s="341">
        <f t="shared" si="8"/>
        <v>35379605</v>
      </c>
      <c r="AB152" s="341">
        <f t="shared" si="8"/>
        <v>176123577158</v>
      </c>
    </row>
    <row r="153" spans="1:28" ht="12.75" customHeight="1">
      <c r="A153" s="337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342"/>
      <c r="Z153" s="342"/>
      <c r="AA153" s="343"/>
      <c r="AB153" s="343"/>
    </row>
    <row r="154" spans="1:28" ht="13.5" customHeight="1">
      <c r="A154" s="286" t="s">
        <v>319</v>
      </c>
      <c r="B154" s="304">
        <f t="shared" ref="B154:AB154" si="9">+B101-B152</f>
        <v>792817384474.15002</v>
      </c>
      <c r="C154" s="304">
        <f t="shared" si="9"/>
        <v>76738974852.019928</v>
      </c>
      <c r="D154" s="304">
        <f t="shared" si="9"/>
        <v>93129782513.212982</v>
      </c>
      <c r="E154" s="304">
        <f t="shared" si="9"/>
        <v>279346323041.09375</v>
      </c>
      <c r="F154" s="304">
        <f t="shared" si="9"/>
        <v>6675989187.3095703</v>
      </c>
      <c r="G154" s="304">
        <f t="shared" si="9"/>
        <v>180807425707.62988</v>
      </c>
      <c r="H154" s="304">
        <f t="shared" si="9"/>
        <v>1.999755859375</v>
      </c>
      <c r="I154" s="304">
        <f t="shared" si="9"/>
        <v>3273311109275.2236</v>
      </c>
      <c r="J154" s="304">
        <f t="shared" si="9"/>
        <v>257473491137.73987</v>
      </c>
      <c r="K154" s="304">
        <f t="shared" si="9"/>
        <v>109200792127.86996</v>
      </c>
      <c r="L154" s="304">
        <f t="shared" si="9"/>
        <v>51965048074.939995</v>
      </c>
      <c r="M154" s="304">
        <f t="shared" si="9"/>
        <v>6306832201.3299999</v>
      </c>
      <c r="N154" s="304">
        <f t="shared" si="9"/>
        <v>40332061690.800011</v>
      </c>
      <c r="O154" s="304">
        <f t="shared" si="9"/>
        <v>167941229492.03027</v>
      </c>
      <c r="P154" s="304">
        <f t="shared" si="9"/>
        <v>1381239898.5669556</v>
      </c>
      <c r="Q154" s="304">
        <f t="shared" si="9"/>
        <v>25165665710.440002</v>
      </c>
      <c r="R154" s="304">
        <f t="shared" si="9"/>
        <v>72964630110.26001</v>
      </c>
      <c r="S154" s="304">
        <f t="shared" si="9"/>
        <v>106575104107.62</v>
      </c>
      <c r="T154" s="304">
        <f t="shared" si="9"/>
        <v>4.0498046875</v>
      </c>
      <c r="U154" s="304">
        <f t="shared" si="9"/>
        <v>171971150231.99997</v>
      </c>
      <c r="V154" s="304">
        <f t="shared" si="9"/>
        <v>90506067559.160034</v>
      </c>
      <c r="W154" s="304">
        <f t="shared" si="9"/>
        <v>52764718394.669998</v>
      </c>
      <c r="X154" s="304">
        <f t="shared" si="9"/>
        <v>77815036025.023041</v>
      </c>
      <c r="Y154" s="312">
        <f t="shared" si="9"/>
        <v>99717169759.169998</v>
      </c>
      <c r="Z154" s="312">
        <f t="shared" si="9"/>
        <v>887305753876.30005</v>
      </c>
      <c r="AA154" s="313">
        <f t="shared" si="9"/>
        <v>37532821621.339996</v>
      </c>
      <c r="AB154" s="313">
        <f t="shared" si="9"/>
        <v>84637997014.559998</v>
      </c>
    </row>
    <row r="155" spans="1:28" ht="12.75" customHeight="1">
      <c r="A155" s="331"/>
      <c r="B155" s="280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90"/>
      <c r="Z155" s="190"/>
      <c r="AA155" s="194"/>
      <c r="AB155" s="194"/>
    </row>
    <row r="156" spans="1:28" ht="12.75" customHeight="1">
      <c r="A156" s="252" t="s">
        <v>321</v>
      </c>
      <c r="B156" s="197">
        <v>792000000000</v>
      </c>
      <c r="C156" s="197">
        <v>76726784969.400009</v>
      </c>
      <c r="D156" s="197">
        <v>93000000000</v>
      </c>
      <c r="E156" s="197">
        <v>278328368469.85999</v>
      </c>
      <c r="F156" s="197">
        <v>6000000000</v>
      </c>
      <c r="G156" s="197">
        <v>180000000000</v>
      </c>
      <c r="H156" s="197">
        <v>0</v>
      </c>
      <c r="I156" s="197">
        <v>3659478639339.2598</v>
      </c>
      <c r="J156" s="197">
        <v>245000000000</v>
      </c>
      <c r="K156" s="197">
        <v>109000000000</v>
      </c>
      <c r="L156" s="197">
        <v>51000000000</v>
      </c>
      <c r="M156" s="197">
        <v>6000000000</v>
      </c>
      <c r="N156" s="197">
        <v>40000000000</v>
      </c>
      <c r="O156" s="197">
        <v>167000000000</v>
      </c>
      <c r="P156" s="197">
        <v>1000000000</v>
      </c>
      <c r="Q156" s="197">
        <v>25000000000</v>
      </c>
      <c r="R156" s="197">
        <v>72000000000</v>
      </c>
      <c r="S156" s="197">
        <v>106000000000</v>
      </c>
      <c r="T156" s="197">
        <v>0</v>
      </c>
      <c r="U156" s="197">
        <v>171000000000</v>
      </c>
      <c r="V156" s="197">
        <v>90000000000</v>
      </c>
      <c r="W156" s="197">
        <v>52000000000</v>
      </c>
      <c r="X156" s="197">
        <v>76000000000</v>
      </c>
      <c r="Y156" s="217">
        <v>99000000000</v>
      </c>
      <c r="Z156" s="217">
        <v>887000000000</v>
      </c>
      <c r="AA156" s="220">
        <v>37000000000</v>
      </c>
      <c r="AB156" s="220">
        <v>84000000000</v>
      </c>
    </row>
    <row r="157" spans="1:28" ht="12.75" customHeight="1">
      <c r="A157" s="252" t="s">
        <v>322</v>
      </c>
      <c r="B157" s="197">
        <v>203897478.08996582</v>
      </c>
      <c r="C157" s="197">
        <v>12189917.970993632</v>
      </c>
      <c r="D157" s="197">
        <v>23942507.040008545</v>
      </c>
      <c r="E157" s="197">
        <v>246847280.60002136</v>
      </c>
      <c r="F157" s="197">
        <v>1544677.6599998474</v>
      </c>
      <c r="G157" s="197">
        <v>46340336.41003418</v>
      </c>
      <c r="H157" s="197">
        <v>0</v>
      </c>
      <c r="I157" s="197">
        <v>968044591.85012817</v>
      </c>
      <c r="J157" s="197">
        <v>63074346.340026855</v>
      </c>
      <c r="K157" s="197">
        <v>28061648.309997559</v>
      </c>
      <c r="L157" s="197">
        <v>13129761.88999939</v>
      </c>
      <c r="M157" s="197">
        <v>1544677.6599998474</v>
      </c>
      <c r="N157" s="197">
        <v>10297852.419998169</v>
      </c>
      <c r="O157" s="197">
        <v>42993534.220001221</v>
      </c>
      <c r="P157" s="197">
        <v>257446.36000001431</v>
      </c>
      <c r="Q157" s="197">
        <v>6436158.0099983215</v>
      </c>
      <c r="R157" s="197">
        <v>18536134.470001221</v>
      </c>
      <c r="S157" s="197">
        <v>27289309.230010986</v>
      </c>
      <c r="T157" s="197">
        <v>0</v>
      </c>
      <c r="U157" s="197">
        <v>44023319.66998291</v>
      </c>
      <c r="V157" s="197">
        <v>23170167.950012207</v>
      </c>
      <c r="W157" s="197">
        <v>13387208.25</v>
      </c>
      <c r="X157" s="197">
        <v>19565919.910003662</v>
      </c>
      <c r="Y157" s="217">
        <v>25487185.200012207</v>
      </c>
      <c r="Z157" s="217">
        <v>228354878.85998535</v>
      </c>
      <c r="AA157" s="220">
        <v>9525513.3399963379</v>
      </c>
      <c r="AB157" s="220">
        <v>21625490.290008545</v>
      </c>
    </row>
    <row r="158" spans="1:28" ht="22.5" customHeight="1">
      <c r="A158" s="344" t="s">
        <v>3981</v>
      </c>
      <c r="B158" s="244">
        <f t="shared" ref="B158:AB158" si="10">+B156+B157</f>
        <v>792203897478.08997</v>
      </c>
      <c r="C158" s="244">
        <f t="shared" si="10"/>
        <v>76738974887.371002</v>
      </c>
      <c r="D158" s="244">
        <f t="shared" si="10"/>
        <v>93023942507.040009</v>
      </c>
      <c r="E158" s="244">
        <f t="shared" si="10"/>
        <v>278575215750.46002</v>
      </c>
      <c r="F158" s="244">
        <f t="shared" si="10"/>
        <v>6001544677.6599998</v>
      </c>
      <c r="G158" s="244">
        <f t="shared" si="10"/>
        <v>180046340336.41003</v>
      </c>
      <c r="H158" s="244">
        <f t="shared" si="10"/>
        <v>0</v>
      </c>
      <c r="I158" s="244">
        <f t="shared" si="10"/>
        <v>3660446683931.1099</v>
      </c>
      <c r="J158" s="244">
        <f t="shared" si="10"/>
        <v>245063074346.34003</v>
      </c>
      <c r="K158" s="244">
        <f t="shared" si="10"/>
        <v>109028061648.31</v>
      </c>
      <c r="L158" s="244">
        <f t="shared" si="10"/>
        <v>51013129761.889999</v>
      </c>
      <c r="M158" s="244">
        <f t="shared" si="10"/>
        <v>6001544677.6599998</v>
      </c>
      <c r="N158" s="244">
        <f t="shared" si="10"/>
        <v>40010297852.419998</v>
      </c>
      <c r="O158" s="244">
        <f t="shared" si="10"/>
        <v>167042993534.22</v>
      </c>
      <c r="P158" s="244">
        <f t="shared" si="10"/>
        <v>1000257446.36</v>
      </c>
      <c r="Q158" s="244">
        <f t="shared" si="10"/>
        <v>25006436158.009998</v>
      </c>
      <c r="R158" s="244">
        <f t="shared" si="10"/>
        <v>72018536134.470001</v>
      </c>
      <c r="S158" s="244">
        <f t="shared" si="10"/>
        <v>106027289309.23001</v>
      </c>
      <c r="T158" s="244">
        <f t="shared" si="10"/>
        <v>0</v>
      </c>
      <c r="U158" s="244">
        <f t="shared" si="10"/>
        <v>171044023319.66998</v>
      </c>
      <c r="V158" s="244">
        <f t="shared" si="10"/>
        <v>90023170167.950012</v>
      </c>
      <c r="W158" s="244">
        <f t="shared" si="10"/>
        <v>52013387208.25</v>
      </c>
      <c r="X158" s="244">
        <f t="shared" si="10"/>
        <v>76019565919.910004</v>
      </c>
      <c r="Y158" s="345">
        <f t="shared" si="10"/>
        <v>99025487185.200012</v>
      </c>
      <c r="Z158" s="345">
        <f t="shared" si="10"/>
        <v>887228354878.85999</v>
      </c>
      <c r="AA158" s="346">
        <f t="shared" si="10"/>
        <v>37009525513.339996</v>
      </c>
      <c r="AB158" s="346">
        <f t="shared" si="10"/>
        <v>84021625490.290009</v>
      </c>
    </row>
    <row r="159" spans="1:28" ht="12.75" customHeight="1">
      <c r="A159" s="208" t="s">
        <v>327</v>
      </c>
      <c r="B159" s="197">
        <v>613486996.05999994</v>
      </c>
      <c r="C159" s="197">
        <v>0</v>
      </c>
      <c r="D159" s="197">
        <v>105840006.18000001</v>
      </c>
      <c r="E159" s="197">
        <v>770068728.1328125</v>
      </c>
      <c r="F159" s="197">
        <v>661221531.64999962</v>
      </c>
      <c r="G159" s="197">
        <v>761085371.24000001</v>
      </c>
      <c r="H159" s="197">
        <v>0</v>
      </c>
      <c r="I159" s="197">
        <v>990013095.68359375</v>
      </c>
      <c r="J159" s="197">
        <v>438026843.17000002</v>
      </c>
      <c r="K159" s="197">
        <v>172730479.56</v>
      </c>
      <c r="L159" s="197">
        <v>951918313.04999995</v>
      </c>
      <c r="M159" s="197">
        <v>305287523.67000008</v>
      </c>
      <c r="N159" s="197">
        <v>321763838.01999998</v>
      </c>
      <c r="O159" s="197">
        <v>898235957.80548096</v>
      </c>
      <c r="P159" s="197">
        <v>380982452.20999998</v>
      </c>
      <c r="Q159" s="197">
        <v>159229552.56999999</v>
      </c>
      <c r="R159" s="197">
        <v>946093975.78999996</v>
      </c>
      <c r="S159" s="197">
        <v>547814803.47998047</v>
      </c>
      <c r="T159" s="197">
        <v>0</v>
      </c>
      <c r="U159" s="197">
        <v>927126912.71000004</v>
      </c>
      <c r="V159" s="197">
        <v>482897391.37</v>
      </c>
      <c r="W159" s="197">
        <v>751331185.44000244</v>
      </c>
      <c r="X159" s="197">
        <v>995259676.98000002</v>
      </c>
      <c r="Y159" s="217">
        <v>691682573.99000001</v>
      </c>
      <c r="Z159" s="217">
        <v>77398997.439999998</v>
      </c>
      <c r="AA159" s="220">
        <v>523296108</v>
      </c>
      <c r="AB159" s="220">
        <v>616371524.21000004</v>
      </c>
    </row>
    <row r="160" spans="1:28" ht="12.75" customHeight="1">
      <c r="A160" s="208" t="s">
        <v>328</v>
      </c>
      <c r="B160" s="197">
        <v>0</v>
      </c>
      <c r="C160" s="197">
        <v>0</v>
      </c>
      <c r="D160" s="197">
        <v>0</v>
      </c>
      <c r="E160" s="197">
        <v>1038562.5</v>
      </c>
      <c r="F160" s="197">
        <v>13222978</v>
      </c>
      <c r="G160" s="197">
        <v>0</v>
      </c>
      <c r="H160" s="197">
        <v>0</v>
      </c>
      <c r="I160" s="197">
        <v>872501367.28999996</v>
      </c>
      <c r="J160" s="197">
        <v>11972389947.989998</v>
      </c>
      <c r="K160" s="197">
        <v>0</v>
      </c>
      <c r="L160" s="197">
        <v>0</v>
      </c>
      <c r="M160" s="197">
        <v>0</v>
      </c>
      <c r="N160" s="197">
        <v>0</v>
      </c>
      <c r="O160" s="197">
        <v>0</v>
      </c>
      <c r="P160" s="197">
        <v>0</v>
      </c>
      <c r="Q160" s="197">
        <v>0</v>
      </c>
      <c r="R160" s="197">
        <v>0</v>
      </c>
      <c r="S160" s="197">
        <v>0</v>
      </c>
      <c r="T160" s="197">
        <v>0</v>
      </c>
      <c r="U160" s="197">
        <v>0</v>
      </c>
      <c r="V160" s="197">
        <v>0</v>
      </c>
      <c r="W160" s="197">
        <v>0</v>
      </c>
      <c r="X160" s="197">
        <v>1224935686.0799999</v>
      </c>
      <c r="Y160" s="217">
        <v>0</v>
      </c>
      <c r="Z160" s="217">
        <v>0</v>
      </c>
      <c r="AA160" s="220">
        <v>0</v>
      </c>
      <c r="AB160" s="220">
        <v>0</v>
      </c>
    </row>
    <row r="161" spans="1:28" ht="12.75" customHeight="1">
      <c r="A161" s="208" t="s">
        <v>329</v>
      </c>
      <c r="B161" s="197">
        <v>0</v>
      </c>
      <c r="C161" s="197">
        <v>0</v>
      </c>
      <c r="D161" s="197">
        <v>0</v>
      </c>
      <c r="E161" s="197">
        <v>0</v>
      </c>
      <c r="F161" s="197">
        <v>0</v>
      </c>
      <c r="G161" s="197">
        <v>0</v>
      </c>
      <c r="H161" s="197">
        <v>0</v>
      </c>
      <c r="I161" s="197">
        <v>-388998089119.22003</v>
      </c>
      <c r="J161" s="197">
        <v>0</v>
      </c>
      <c r="K161" s="197">
        <v>0</v>
      </c>
      <c r="L161" s="197">
        <v>0</v>
      </c>
      <c r="M161" s="197">
        <v>0</v>
      </c>
      <c r="N161" s="197">
        <v>0</v>
      </c>
      <c r="O161" s="197">
        <v>0</v>
      </c>
      <c r="P161" s="197">
        <v>0</v>
      </c>
      <c r="Q161" s="197">
        <v>0</v>
      </c>
      <c r="R161" s="197">
        <v>0</v>
      </c>
      <c r="S161" s="197">
        <v>0</v>
      </c>
      <c r="T161" s="197">
        <v>0</v>
      </c>
      <c r="U161" s="197">
        <v>0</v>
      </c>
      <c r="V161" s="197">
        <v>0</v>
      </c>
      <c r="W161" s="197">
        <v>0</v>
      </c>
      <c r="X161" s="197">
        <v>-424725258</v>
      </c>
      <c r="Y161" s="217">
        <v>0</v>
      </c>
      <c r="Z161" s="217">
        <v>0</v>
      </c>
      <c r="AA161" s="220">
        <v>0</v>
      </c>
      <c r="AB161" s="220">
        <v>0</v>
      </c>
    </row>
    <row r="162" spans="1:28" ht="22.5" customHeight="1">
      <c r="A162" s="347" t="s">
        <v>3981</v>
      </c>
      <c r="B162" s="348">
        <f t="shared" ref="B162:AB162" si="11">SUM(B158:B161)</f>
        <v>792817384474.15002</v>
      </c>
      <c r="C162" s="348">
        <f t="shared" si="11"/>
        <v>76738974887.371002</v>
      </c>
      <c r="D162" s="348">
        <f t="shared" si="11"/>
        <v>93129782513.220001</v>
      </c>
      <c r="E162" s="348">
        <f t="shared" si="11"/>
        <v>279346323041.09283</v>
      </c>
      <c r="F162" s="348">
        <f t="shared" si="11"/>
        <v>6675989187.3099995</v>
      </c>
      <c r="G162" s="348">
        <f t="shared" si="11"/>
        <v>180807425707.65002</v>
      </c>
      <c r="H162" s="348">
        <f t="shared" si="11"/>
        <v>0</v>
      </c>
      <c r="I162" s="348">
        <f t="shared" si="11"/>
        <v>3273311109274.8633</v>
      </c>
      <c r="J162" s="348">
        <f t="shared" si="11"/>
        <v>257473491137.50003</v>
      </c>
      <c r="K162" s="348">
        <f t="shared" si="11"/>
        <v>109200792127.87</v>
      </c>
      <c r="L162" s="348">
        <f t="shared" si="11"/>
        <v>51965048074.940002</v>
      </c>
      <c r="M162" s="348">
        <f t="shared" si="11"/>
        <v>6306832201.3299999</v>
      </c>
      <c r="N162" s="348">
        <f t="shared" si="11"/>
        <v>40332061690.439995</v>
      </c>
      <c r="O162" s="348">
        <f t="shared" si="11"/>
        <v>167941229492.02548</v>
      </c>
      <c r="P162" s="348">
        <f t="shared" si="11"/>
        <v>1381239898.5699999</v>
      </c>
      <c r="Q162" s="348">
        <f t="shared" si="11"/>
        <v>25165665710.579998</v>
      </c>
      <c r="R162" s="348">
        <f t="shared" si="11"/>
        <v>72964630110.259995</v>
      </c>
      <c r="S162" s="348">
        <f t="shared" si="11"/>
        <v>106575104112.70999</v>
      </c>
      <c r="T162" s="348">
        <f t="shared" si="11"/>
        <v>0</v>
      </c>
      <c r="U162" s="348">
        <f t="shared" si="11"/>
        <v>171971150232.37997</v>
      </c>
      <c r="V162" s="348">
        <f t="shared" si="11"/>
        <v>90506067559.320007</v>
      </c>
      <c r="W162" s="348">
        <f t="shared" si="11"/>
        <v>52764718393.690002</v>
      </c>
      <c r="X162" s="348">
        <f t="shared" si="11"/>
        <v>77815036024.970001</v>
      </c>
      <c r="Y162" s="350">
        <f t="shared" si="11"/>
        <v>99717169759.190018</v>
      </c>
      <c r="Z162" s="350">
        <f t="shared" si="11"/>
        <v>887305753876.29993</v>
      </c>
      <c r="AA162" s="351">
        <f t="shared" si="11"/>
        <v>37532821621.339996</v>
      </c>
      <c r="AB162" s="351">
        <f t="shared" si="11"/>
        <v>84637997014.500015</v>
      </c>
    </row>
    <row r="163" spans="1:28" ht="12.75" customHeight="1">
      <c r="A163" s="250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200"/>
      <c r="Z163" s="200"/>
      <c r="AA163" s="206"/>
      <c r="AB163" s="206"/>
    </row>
    <row r="164" spans="1:28" ht="13.5" customHeight="1">
      <c r="A164" s="352" t="s">
        <v>334</v>
      </c>
      <c r="B164" s="304">
        <f t="shared" ref="B164:AB164" si="12">+B162-B154</f>
        <v>0</v>
      </c>
      <c r="C164" s="304">
        <f t="shared" si="12"/>
        <v>35.35107421875</v>
      </c>
      <c r="D164" s="304">
        <f t="shared" si="12"/>
        <v>7.01904296875E-3</v>
      </c>
      <c r="E164" s="304">
        <f t="shared" si="12"/>
        <v>-9.1552734375E-4</v>
      </c>
      <c r="F164" s="304">
        <f t="shared" si="12"/>
        <v>4.291534423828125E-4</v>
      </c>
      <c r="G164" s="304">
        <f t="shared" si="12"/>
        <v>2.01416015625E-2</v>
      </c>
      <c r="H164" s="304">
        <f t="shared" si="12"/>
        <v>-1.999755859375</v>
      </c>
      <c r="I164" s="304">
        <f t="shared" si="12"/>
        <v>-0.3603515625</v>
      </c>
      <c r="J164" s="304">
        <f t="shared" si="12"/>
        <v>-0.239837646484375</v>
      </c>
      <c r="K164" s="304">
        <f t="shared" si="12"/>
        <v>0</v>
      </c>
      <c r="L164" s="304">
        <f t="shared" si="12"/>
        <v>0</v>
      </c>
      <c r="M164" s="304">
        <f t="shared" si="12"/>
        <v>0</v>
      </c>
      <c r="N164" s="304">
        <f t="shared" si="12"/>
        <v>-0.360015869140625</v>
      </c>
      <c r="O164" s="304">
        <f t="shared" si="12"/>
        <v>-4.791259765625E-3</v>
      </c>
      <c r="P164" s="304">
        <f t="shared" si="12"/>
        <v>3.0443668365478516E-3</v>
      </c>
      <c r="Q164" s="304">
        <f t="shared" si="12"/>
        <v>0.13999557495117188</v>
      </c>
      <c r="R164" s="304">
        <f t="shared" si="12"/>
        <v>0</v>
      </c>
      <c r="S164" s="304">
        <f t="shared" si="12"/>
        <v>5.089996337890625</v>
      </c>
      <c r="T164" s="304">
        <f t="shared" si="12"/>
        <v>-4.0498046875</v>
      </c>
      <c r="U164" s="304">
        <f t="shared" si="12"/>
        <v>0.3800048828125</v>
      </c>
      <c r="V164" s="304">
        <f t="shared" si="12"/>
        <v>0.15997314453125</v>
      </c>
      <c r="W164" s="304">
        <f t="shared" si="12"/>
        <v>-0.9799957275390625</v>
      </c>
      <c r="X164" s="304">
        <f t="shared" si="12"/>
        <v>-5.303955078125E-2</v>
      </c>
      <c r="Y164" s="312">
        <f t="shared" si="12"/>
        <v>2.001953125E-2</v>
      </c>
      <c r="Z164" s="312">
        <f t="shared" si="12"/>
        <v>0</v>
      </c>
      <c r="AA164" s="313">
        <f t="shared" si="12"/>
        <v>0</v>
      </c>
      <c r="AB164" s="313">
        <f t="shared" si="12"/>
        <v>-5.99822998046875E-2</v>
      </c>
    </row>
    <row r="165" spans="1:2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54">
        <f>SUM(B162:AB162)</f>
        <v>7044383798123.5742</v>
      </c>
    </row>
    <row r="167" spans="1:2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7"/>
    </row>
    <row r="168" spans="1:2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55"/>
    </row>
    <row r="169" spans="1:2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7"/>
    </row>
    <row r="170" spans="1:2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7"/>
    </row>
    <row r="171" spans="1:2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55"/>
    </row>
    <row r="172" spans="1:2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7"/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N19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7.28515625" defaultRowHeight="15" customHeight="1"/>
  <cols>
    <col min="1" max="1" width="33.28515625" customWidth="1"/>
    <col min="2" max="2" width="17.5703125" customWidth="1"/>
    <col min="3" max="3" width="17.140625" customWidth="1"/>
    <col min="4" max="4" width="18.42578125" customWidth="1"/>
    <col min="5" max="5" width="21" customWidth="1"/>
    <col min="6" max="6" width="19.85546875" customWidth="1"/>
    <col min="7" max="7" width="17.140625" customWidth="1"/>
    <col min="8" max="8" width="22.42578125" customWidth="1"/>
    <col min="9" max="9" width="19.5703125" customWidth="1"/>
    <col min="10" max="10" width="18.42578125" customWidth="1"/>
    <col min="11" max="11" width="18.5703125" customWidth="1"/>
    <col min="12" max="12" width="16.28515625" customWidth="1"/>
    <col min="13" max="20" width="20.42578125" customWidth="1"/>
    <col min="21" max="25" width="19.28515625" customWidth="1"/>
    <col min="26" max="26" width="21.5703125" customWidth="1"/>
    <col min="27" max="27" width="21.140625" customWidth="1"/>
    <col min="28" max="28" width="19.28515625" customWidth="1"/>
    <col min="29" max="29" width="18.140625" customWidth="1"/>
    <col min="30" max="40" width="11.42578125" customWidth="1"/>
  </cols>
  <sheetData>
    <row r="1" spans="1:40" ht="11.25" customHeight="1">
      <c r="A1" s="84" t="s">
        <v>3981</v>
      </c>
      <c r="B1" s="69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  <c r="AA1" s="86"/>
      <c r="AB1" s="86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</row>
    <row r="2" spans="1:40" ht="11.25" customHeight="1">
      <c r="A2" s="98" t="s">
        <v>3981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  <c r="AA2" s="102"/>
      <c r="AB2" s="102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</row>
    <row r="3" spans="1:40" ht="11.25" customHeight="1">
      <c r="A3" s="98" t="s">
        <v>3981</v>
      </c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2"/>
      <c r="AA3" s="102"/>
      <c r="AB3" s="102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</row>
    <row r="4" spans="1:40" ht="11.25" customHeight="1">
      <c r="A4" s="98" t="s">
        <v>3981</v>
      </c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102"/>
      <c r="AB4" s="102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</row>
    <row r="5" spans="1:40" ht="12" customHeight="1">
      <c r="A5" s="104" t="s">
        <v>3981</v>
      </c>
      <c r="B5" s="105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6"/>
      <c r="AA5" s="116"/>
      <c r="AB5" s="116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</row>
    <row r="6" spans="1:40" ht="34.5" customHeight="1">
      <c r="A6" s="117" t="s">
        <v>133</v>
      </c>
      <c r="B6" s="121" t="s">
        <v>137</v>
      </c>
      <c r="C6" s="121" t="s">
        <v>141</v>
      </c>
      <c r="D6" s="121" t="s">
        <v>142</v>
      </c>
      <c r="E6" s="121" t="s">
        <v>143</v>
      </c>
      <c r="F6" s="121" t="s">
        <v>144</v>
      </c>
      <c r="G6" s="121" t="s">
        <v>145</v>
      </c>
      <c r="H6" s="121" t="s">
        <v>146</v>
      </c>
      <c r="I6" s="121" t="s">
        <v>147</v>
      </c>
      <c r="J6" s="121" t="s">
        <v>148</v>
      </c>
      <c r="K6" s="121" t="s">
        <v>149</v>
      </c>
      <c r="L6" s="121" t="s">
        <v>150</v>
      </c>
      <c r="M6" s="121" t="s">
        <v>151</v>
      </c>
      <c r="N6" s="121" t="s">
        <v>152</v>
      </c>
      <c r="O6" s="121" t="s">
        <v>153</v>
      </c>
      <c r="P6" s="121" t="s">
        <v>154</v>
      </c>
      <c r="Q6" s="121" t="s">
        <v>155</v>
      </c>
      <c r="R6" s="121" t="s">
        <v>156</v>
      </c>
      <c r="S6" s="121" t="s">
        <v>157</v>
      </c>
      <c r="T6" s="136" t="s">
        <v>158</v>
      </c>
      <c r="U6" s="136" t="s">
        <v>159</v>
      </c>
      <c r="V6" s="138" t="s">
        <v>160</v>
      </c>
      <c r="W6" s="136" t="s">
        <v>161</v>
      </c>
      <c r="X6" s="136" t="s">
        <v>162</v>
      </c>
      <c r="Y6" s="136" t="s">
        <v>163</v>
      </c>
      <c r="Z6" s="136" t="s">
        <v>164</v>
      </c>
      <c r="AA6" s="136" t="s">
        <v>165</v>
      </c>
      <c r="AB6" s="136" t="s">
        <v>166</v>
      </c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</row>
    <row r="7" spans="1:40" ht="11.25" hidden="1" customHeight="1">
      <c r="A7" s="149" t="s">
        <v>167</v>
      </c>
      <c r="B7" s="162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90"/>
      <c r="W7" s="190"/>
      <c r="X7" s="190"/>
      <c r="Y7" s="189"/>
      <c r="Z7" s="189"/>
      <c r="AA7" s="189"/>
      <c r="AB7" s="1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</row>
    <row r="8" spans="1:40" ht="11.25" hidden="1" customHeight="1">
      <c r="A8" s="196"/>
      <c r="B8" s="197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200"/>
      <c r="W8" s="200"/>
      <c r="X8" s="200"/>
      <c r="Y8" s="199"/>
      <c r="Z8" s="199"/>
      <c r="AA8" s="199"/>
      <c r="AB8" s="206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</row>
    <row r="9" spans="1:40" ht="11.25" hidden="1" customHeight="1">
      <c r="A9" s="208" t="s">
        <v>168</v>
      </c>
      <c r="B9" s="197" t="s">
        <v>3981</v>
      </c>
      <c r="C9" s="197" t="s">
        <v>3981</v>
      </c>
      <c r="D9" s="197" t="s">
        <v>3981</v>
      </c>
      <c r="E9" s="197" t="s">
        <v>3981</v>
      </c>
      <c r="F9" s="197" t="s">
        <v>3981</v>
      </c>
      <c r="G9" s="197" t="s">
        <v>3981</v>
      </c>
      <c r="H9" s="197" t="s">
        <v>3981</v>
      </c>
      <c r="I9" s="197" t="s">
        <v>3981</v>
      </c>
      <c r="J9" s="197" t="s">
        <v>3981</v>
      </c>
      <c r="K9" s="197" t="s">
        <v>3981</v>
      </c>
      <c r="L9" s="197" t="s">
        <v>3981</v>
      </c>
      <c r="M9" s="197" t="s">
        <v>3981</v>
      </c>
      <c r="N9" s="197" t="s">
        <v>3981</v>
      </c>
      <c r="O9" s="197" t="s">
        <v>3981</v>
      </c>
      <c r="P9" s="197" t="s">
        <v>3981</v>
      </c>
      <c r="Q9" s="197" t="s">
        <v>3981</v>
      </c>
      <c r="R9" s="197" t="s">
        <v>3981</v>
      </c>
      <c r="S9" s="197" t="s">
        <v>3981</v>
      </c>
      <c r="T9" s="197" t="s">
        <v>3981</v>
      </c>
      <c r="U9" s="197" t="s">
        <v>3981</v>
      </c>
      <c r="V9" s="217" t="s">
        <v>3981</v>
      </c>
      <c r="W9" s="217" t="s">
        <v>3981</v>
      </c>
      <c r="X9" s="217" t="s">
        <v>3981</v>
      </c>
      <c r="Y9" s="197" t="s">
        <v>3981</v>
      </c>
      <c r="Z9" s="197" t="s">
        <v>3981</v>
      </c>
      <c r="AA9" s="197" t="s">
        <v>3981</v>
      </c>
      <c r="AB9" s="220" t="s">
        <v>3981</v>
      </c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</row>
    <row r="10" spans="1:40" ht="11.25" hidden="1" customHeight="1">
      <c r="A10" s="208" t="s">
        <v>169</v>
      </c>
      <c r="B10" s="197" t="s">
        <v>3981</v>
      </c>
      <c r="C10" s="197" t="s">
        <v>3981</v>
      </c>
      <c r="D10" s="197" t="s">
        <v>3981</v>
      </c>
      <c r="E10" s="197" t="s">
        <v>3981</v>
      </c>
      <c r="F10" s="197" t="s">
        <v>3981</v>
      </c>
      <c r="G10" s="197" t="s">
        <v>3981</v>
      </c>
      <c r="H10" s="197" t="s">
        <v>3981</v>
      </c>
      <c r="I10" s="197" t="s">
        <v>3981</v>
      </c>
      <c r="J10" s="197" t="s">
        <v>3981</v>
      </c>
      <c r="K10" s="197" t="s">
        <v>3981</v>
      </c>
      <c r="L10" s="197" t="s">
        <v>3981</v>
      </c>
      <c r="M10" s="197" t="s">
        <v>3981</v>
      </c>
      <c r="N10" s="197" t="s">
        <v>3981</v>
      </c>
      <c r="O10" s="197" t="s">
        <v>3981</v>
      </c>
      <c r="P10" s="197" t="s">
        <v>3981</v>
      </c>
      <c r="Q10" s="197" t="s">
        <v>3981</v>
      </c>
      <c r="R10" s="197" t="s">
        <v>3981</v>
      </c>
      <c r="S10" s="197" t="s">
        <v>3981</v>
      </c>
      <c r="T10" s="197" t="s">
        <v>3981</v>
      </c>
      <c r="U10" s="197" t="s">
        <v>3981</v>
      </c>
      <c r="V10" s="217" t="s">
        <v>3981</v>
      </c>
      <c r="W10" s="217" t="s">
        <v>3981</v>
      </c>
      <c r="X10" s="217" t="s">
        <v>3981</v>
      </c>
      <c r="Y10" s="197" t="s">
        <v>3981</v>
      </c>
      <c r="Z10" s="197" t="s">
        <v>3981</v>
      </c>
      <c r="AA10" s="197" t="s">
        <v>3981</v>
      </c>
      <c r="AB10" s="220" t="s">
        <v>3981</v>
      </c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1.25" hidden="1" customHeight="1">
      <c r="A11" s="208" t="s">
        <v>170</v>
      </c>
      <c r="B11" s="197" t="s">
        <v>3981</v>
      </c>
      <c r="C11" s="197" t="s">
        <v>3981</v>
      </c>
      <c r="D11" s="197" t="s">
        <v>3981</v>
      </c>
      <c r="E11" s="197" t="s">
        <v>3981</v>
      </c>
      <c r="F11" s="197" t="s">
        <v>3981</v>
      </c>
      <c r="G11" s="197" t="s">
        <v>3981</v>
      </c>
      <c r="H11" s="197" t="s">
        <v>3981</v>
      </c>
      <c r="I11" s="197" t="s">
        <v>3981</v>
      </c>
      <c r="J11" s="197" t="s">
        <v>3981</v>
      </c>
      <c r="K11" s="197" t="s">
        <v>3981</v>
      </c>
      <c r="L11" s="197" t="s">
        <v>3981</v>
      </c>
      <c r="M11" s="197" t="s">
        <v>3981</v>
      </c>
      <c r="N11" s="197" t="s">
        <v>3981</v>
      </c>
      <c r="O11" s="197" t="s">
        <v>3981</v>
      </c>
      <c r="P11" s="197" t="s">
        <v>3981</v>
      </c>
      <c r="Q11" s="197" t="s">
        <v>3981</v>
      </c>
      <c r="R11" s="197" t="s">
        <v>3981</v>
      </c>
      <c r="S11" s="197" t="s">
        <v>3981</v>
      </c>
      <c r="T11" s="197" t="s">
        <v>3981</v>
      </c>
      <c r="U11" s="197" t="s">
        <v>3981</v>
      </c>
      <c r="V11" s="217" t="s">
        <v>3981</v>
      </c>
      <c r="W11" s="217" t="s">
        <v>3981</v>
      </c>
      <c r="X11" s="217" t="s">
        <v>3981</v>
      </c>
      <c r="Y11" s="197" t="s">
        <v>3981</v>
      </c>
      <c r="Z11" s="197" t="s">
        <v>3981</v>
      </c>
      <c r="AA11" s="197" t="s">
        <v>3981</v>
      </c>
      <c r="AB11" s="220" t="s">
        <v>3981</v>
      </c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</row>
    <row r="12" spans="1:40" ht="11.25" hidden="1" customHeight="1">
      <c r="A12" s="208" t="s">
        <v>171</v>
      </c>
      <c r="B12" s="197" t="s">
        <v>3981</v>
      </c>
      <c r="C12" s="197" t="s">
        <v>3981</v>
      </c>
      <c r="D12" s="197" t="s">
        <v>3981</v>
      </c>
      <c r="E12" s="197" t="s">
        <v>3981</v>
      </c>
      <c r="F12" s="197" t="s">
        <v>3981</v>
      </c>
      <c r="G12" s="197" t="s">
        <v>3981</v>
      </c>
      <c r="H12" s="197" t="s">
        <v>3981</v>
      </c>
      <c r="I12" s="197" t="s">
        <v>3981</v>
      </c>
      <c r="J12" s="197" t="s">
        <v>3981</v>
      </c>
      <c r="K12" s="197" t="s">
        <v>3981</v>
      </c>
      <c r="L12" s="197" t="s">
        <v>3981</v>
      </c>
      <c r="M12" s="197" t="s">
        <v>3981</v>
      </c>
      <c r="N12" s="197" t="s">
        <v>3981</v>
      </c>
      <c r="O12" s="197" t="s">
        <v>3981</v>
      </c>
      <c r="P12" s="197" t="s">
        <v>3981</v>
      </c>
      <c r="Q12" s="197" t="s">
        <v>3981</v>
      </c>
      <c r="R12" s="197" t="s">
        <v>3981</v>
      </c>
      <c r="S12" s="197" t="s">
        <v>3981</v>
      </c>
      <c r="T12" s="197" t="s">
        <v>3981</v>
      </c>
      <c r="U12" s="197" t="s">
        <v>3981</v>
      </c>
      <c r="V12" s="217" t="s">
        <v>3981</v>
      </c>
      <c r="W12" s="217" t="s">
        <v>3981</v>
      </c>
      <c r="X12" s="217" t="s">
        <v>3981</v>
      </c>
      <c r="Y12" s="197" t="s">
        <v>3981</v>
      </c>
      <c r="Z12" s="197" t="s">
        <v>3981</v>
      </c>
      <c r="AA12" s="197" t="s">
        <v>3981</v>
      </c>
      <c r="AB12" s="220" t="s">
        <v>3981</v>
      </c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</row>
    <row r="13" spans="1:40" ht="11.25" hidden="1" customHeight="1">
      <c r="A13" s="208" t="s">
        <v>173</v>
      </c>
      <c r="B13" s="197" t="s">
        <v>3981</v>
      </c>
      <c r="C13" s="197" t="s">
        <v>3981</v>
      </c>
      <c r="D13" s="197" t="s">
        <v>3981</v>
      </c>
      <c r="E13" s="197" t="s">
        <v>3981</v>
      </c>
      <c r="F13" s="197" t="s">
        <v>3981</v>
      </c>
      <c r="G13" s="197" t="s">
        <v>3981</v>
      </c>
      <c r="H13" s="197" t="s">
        <v>3981</v>
      </c>
      <c r="I13" s="197" t="s">
        <v>3981</v>
      </c>
      <c r="J13" s="197" t="s">
        <v>3981</v>
      </c>
      <c r="K13" s="197" t="s">
        <v>3981</v>
      </c>
      <c r="L13" s="197" t="s">
        <v>3981</v>
      </c>
      <c r="M13" s="197" t="s">
        <v>3981</v>
      </c>
      <c r="N13" s="197" t="s">
        <v>3981</v>
      </c>
      <c r="O13" s="197" t="s">
        <v>3981</v>
      </c>
      <c r="P13" s="197" t="s">
        <v>3981</v>
      </c>
      <c r="Q13" s="197" t="s">
        <v>3981</v>
      </c>
      <c r="R13" s="197" t="s">
        <v>3981</v>
      </c>
      <c r="S13" s="197" t="s">
        <v>3981</v>
      </c>
      <c r="T13" s="197" t="s">
        <v>3981</v>
      </c>
      <c r="U13" s="197" t="s">
        <v>3981</v>
      </c>
      <c r="V13" s="217" t="s">
        <v>3981</v>
      </c>
      <c r="W13" s="217" t="s">
        <v>3981</v>
      </c>
      <c r="X13" s="217" t="s">
        <v>3981</v>
      </c>
      <c r="Y13" s="197" t="s">
        <v>3981</v>
      </c>
      <c r="Z13" s="197" t="s">
        <v>3981</v>
      </c>
      <c r="AA13" s="197" t="s">
        <v>3981</v>
      </c>
      <c r="AB13" s="220" t="s">
        <v>3981</v>
      </c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</row>
    <row r="14" spans="1:40" ht="11.25" hidden="1" customHeight="1">
      <c r="A14" s="208" t="s">
        <v>174</v>
      </c>
      <c r="B14" s="197" t="s">
        <v>3981</v>
      </c>
      <c r="C14" s="197" t="s">
        <v>3981</v>
      </c>
      <c r="D14" s="197" t="s">
        <v>3981</v>
      </c>
      <c r="E14" s="197" t="s">
        <v>3981</v>
      </c>
      <c r="F14" s="197" t="s">
        <v>3981</v>
      </c>
      <c r="G14" s="197" t="s">
        <v>3981</v>
      </c>
      <c r="H14" s="197" t="s">
        <v>3981</v>
      </c>
      <c r="I14" s="197" t="s">
        <v>3981</v>
      </c>
      <c r="J14" s="197" t="s">
        <v>3981</v>
      </c>
      <c r="K14" s="197" t="s">
        <v>3981</v>
      </c>
      <c r="L14" s="197" t="s">
        <v>3981</v>
      </c>
      <c r="M14" s="197" t="s">
        <v>3981</v>
      </c>
      <c r="N14" s="197" t="s">
        <v>3981</v>
      </c>
      <c r="O14" s="197" t="s">
        <v>3981</v>
      </c>
      <c r="P14" s="197" t="s">
        <v>3981</v>
      </c>
      <c r="Q14" s="197" t="s">
        <v>3981</v>
      </c>
      <c r="R14" s="197" t="s">
        <v>3981</v>
      </c>
      <c r="S14" s="197" t="s">
        <v>3981</v>
      </c>
      <c r="T14" s="197" t="s">
        <v>3981</v>
      </c>
      <c r="U14" s="197" t="s">
        <v>3981</v>
      </c>
      <c r="V14" s="217" t="s">
        <v>3981</v>
      </c>
      <c r="W14" s="217" t="s">
        <v>3981</v>
      </c>
      <c r="X14" s="217" t="s">
        <v>3981</v>
      </c>
      <c r="Y14" s="197" t="s">
        <v>3981</v>
      </c>
      <c r="Z14" s="197" t="s">
        <v>3981</v>
      </c>
      <c r="AA14" s="197" t="s">
        <v>3981</v>
      </c>
      <c r="AB14" s="220" t="s">
        <v>3981</v>
      </c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</row>
    <row r="15" spans="1:40" ht="11.25" hidden="1" customHeight="1">
      <c r="A15" s="208" t="s">
        <v>175</v>
      </c>
      <c r="B15" s="197" t="s">
        <v>3981</v>
      </c>
      <c r="C15" s="197" t="s">
        <v>3981</v>
      </c>
      <c r="D15" s="197" t="s">
        <v>3981</v>
      </c>
      <c r="E15" s="197" t="s">
        <v>3981</v>
      </c>
      <c r="F15" s="197" t="s">
        <v>3981</v>
      </c>
      <c r="G15" s="197" t="s">
        <v>3981</v>
      </c>
      <c r="H15" s="197" t="s">
        <v>3981</v>
      </c>
      <c r="I15" s="197" t="s">
        <v>3981</v>
      </c>
      <c r="J15" s="197" t="s">
        <v>3981</v>
      </c>
      <c r="K15" s="197" t="s">
        <v>3981</v>
      </c>
      <c r="L15" s="197" t="s">
        <v>3981</v>
      </c>
      <c r="M15" s="197" t="s">
        <v>3981</v>
      </c>
      <c r="N15" s="197" t="s">
        <v>3981</v>
      </c>
      <c r="O15" s="197" t="s">
        <v>3981</v>
      </c>
      <c r="P15" s="197" t="s">
        <v>3981</v>
      </c>
      <c r="Q15" s="197" t="s">
        <v>3981</v>
      </c>
      <c r="R15" s="197" t="s">
        <v>3981</v>
      </c>
      <c r="S15" s="197" t="s">
        <v>3981</v>
      </c>
      <c r="T15" s="197" t="s">
        <v>3981</v>
      </c>
      <c r="U15" s="197" t="s">
        <v>3981</v>
      </c>
      <c r="V15" s="217" t="s">
        <v>3981</v>
      </c>
      <c r="W15" s="217" t="s">
        <v>3981</v>
      </c>
      <c r="X15" s="217" t="s">
        <v>3981</v>
      </c>
      <c r="Y15" s="197" t="s">
        <v>3981</v>
      </c>
      <c r="Z15" s="197" t="s">
        <v>3981</v>
      </c>
      <c r="AA15" s="197" t="s">
        <v>3981</v>
      </c>
      <c r="AB15" s="220" t="s">
        <v>3981</v>
      </c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</row>
    <row r="16" spans="1:40" ht="11.25" hidden="1" customHeight="1">
      <c r="A16" s="208" t="s">
        <v>176</v>
      </c>
      <c r="B16" s="197" t="s">
        <v>3981</v>
      </c>
      <c r="C16" s="197" t="s">
        <v>3981</v>
      </c>
      <c r="D16" s="197" t="s">
        <v>3981</v>
      </c>
      <c r="E16" s="197" t="s">
        <v>3981</v>
      </c>
      <c r="F16" s="197" t="s">
        <v>3981</v>
      </c>
      <c r="G16" s="197" t="s">
        <v>3981</v>
      </c>
      <c r="H16" s="197" t="s">
        <v>3981</v>
      </c>
      <c r="I16" s="197" t="s">
        <v>3981</v>
      </c>
      <c r="J16" s="197" t="s">
        <v>3981</v>
      </c>
      <c r="K16" s="197" t="s">
        <v>3981</v>
      </c>
      <c r="L16" s="197" t="s">
        <v>3981</v>
      </c>
      <c r="M16" s="197" t="s">
        <v>3981</v>
      </c>
      <c r="N16" s="197" t="s">
        <v>3981</v>
      </c>
      <c r="O16" s="197" t="s">
        <v>3981</v>
      </c>
      <c r="P16" s="197" t="s">
        <v>3981</v>
      </c>
      <c r="Q16" s="197" t="s">
        <v>3981</v>
      </c>
      <c r="R16" s="197" t="s">
        <v>3981</v>
      </c>
      <c r="S16" s="197" t="s">
        <v>3981</v>
      </c>
      <c r="T16" s="197" t="s">
        <v>3981</v>
      </c>
      <c r="U16" s="197" t="s">
        <v>3981</v>
      </c>
      <c r="V16" s="217" t="s">
        <v>3981</v>
      </c>
      <c r="W16" s="217" t="s">
        <v>3981</v>
      </c>
      <c r="X16" s="217" t="s">
        <v>3981</v>
      </c>
      <c r="Y16" s="197" t="s">
        <v>3981</v>
      </c>
      <c r="Z16" s="197" t="s">
        <v>3981</v>
      </c>
      <c r="AA16" s="197" t="s">
        <v>3981</v>
      </c>
      <c r="AB16" s="220" t="s">
        <v>3981</v>
      </c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</row>
    <row r="17" spans="1:40" ht="11.25" hidden="1" customHeight="1">
      <c r="A17" s="208" t="s">
        <v>177</v>
      </c>
      <c r="B17" s="197" t="s">
        <v>3981</v>
      </c>
      <c r="C17" s="197" t="s">
        <v>3981</v>
      </c>
      <c r="D17" s="197" t="s">
        <v>3981</v>
      </c>
      <c r="E17" s="197" t="s">
        <v>3981</v>
      </c>
      <c r="F17" s="197" t="s">
        <v>3981</v>
      </c>
      <c r="G17" s="197" t="s">
        <v>3981</v>
      </c>
      <c r="H17" s="197" t="s">
        <v>3981</v>
      </c>
      <c r="I17" s="197" t="s">
        <v>3981</v>
      </c>
      <c r="J17" s="197" t="s">
        <v>3981</v>
      </c>
      <c r="K17" s="197" t="s">
        <v>3981</v>
      </c>
      <c r="L17" s="197" t="s">
        <v>3981</v>
      </c>
      <c r="M17" s="197" t="s">
        <v>3981</v>
      </c>
      <c r="N17" s="197" t="s">
        <v>3981</v>
      </c>
      <c r="O17" s="197" t="s">
        <v>3981</v>
      </c>
      <c r="P17" s="197" t="s">
        <v>3981</v>
      </c>
      <c r="Q17" s="197" t="s">
        <v>3981</v>
      </c>
      <c r="R17" s="197" t="s">
        <v>3981</v>
      </c>
      <c r="S17" s="197" t="s">
        <v>3981</v>
      </c>
      <c r="T17" s="197" t="s">
        <v>3981</v>
      </c>
      <c r="U17" s="197" t="s">
        <v>3981</v>
      </c>
      <c r="V17" s="217" t="s">
        <v>3981</v>
      </c>
      <c r="W17" s="217" t="s">
        <v>3981</v>
      </c>
      <c r="X17" s="217" t="s">
        <v>3981</v>
      </c>
      <c r="Y17" s="197" t="s">
        <v>3981</v>
      </c>
      <c r="Z17" s="197" t="s">
        <v>3981</v>
      </c>
      <c r="AA17" s="197" t="s">
        <v>3981</v>
      </c>
      <c r="AB17" s="220" t="s">
        <v>3981</v>
      </c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ht="11.25" hidden="1" customHeight="1">
      <c r="A18" s="208" t="s">
        <v>178</v>
      </c>
      <c r="B18" s="197" t="s">
        <v>3981</v>
      </c>
      <c r="C18" s="197" t="s">
        <v>3981</v>
      </c>
      <c r="D18" s="197" t="s">
        <v>3981</v>
      </c>
      <c r="E18" s="197" t="s">
        <v>3981</v>
      </c>
      <c r="F18" s="197" t="s">
        <v>3981</v>
      </c>
      <c r="G18" s="197" t="s">
        <v>3981</v>
      </c>
      <c r="H18" s="197" t="s">
        <v>3981</v>
      </c>
      <c r="I18" s="197" t="s">
        <v>3981</v>
      </c>
      <c r="J18" s="197" t="s">
        <v>3981</v>
      </c>
      <c r="K18" s="197" t="s">
        <v>3981</v>
      </c>
      <c r="L18" s="197" t="s">
        <v>3981</v>
      </c>
      <c r="M18" s="197" t="s">
        <v>3981</v>
      </c>
      <c r="N18" s="197" t="s">
        <v>3981</v>
      </c>
      <c r="O18" s="197" t="s">
        <v>3981</v>
      </c>
      <c r="P18" s="197" t="s">
        <v>3981</v>
      </c>
      <c r="Q18" s="197" t="s">
        <v>3981</v>
      </c>
      <c r="R18" s="197" t="s">
        <v>3981</v>
      </c>
      <c r="S18" s="197" t="s">
        <v>3981</v>
      </c>
      <c r="T18" s="197" t="s">
        <v>3981</v>
      </c>
      <c r="U18" s="197" t="s">
        <v>3981</v>
      </c>
      <c r="V18" s="217" t="s">
        <v>3981</v>
      </c>
      <c r="W18" s="217" t="s">
        <v>3981</v>
      </c>
      <c r="X18" s="217" t="s">
        <v>3981</v>
      </c>
      <c r="Y18" s="197" t="s">
        <v>3981</v>
      </c>
      <c r="Z18" s="197" t="s">
        <v>3981</v>
      </c>
      <c r="AA18" s="197" t="s">
        <v>3981</v>
      </c>
      <c r="AB18" s="220" t="s">
        <v>3981</v>
      </c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</row>
    <row r="19" spans="1:40" ht="11.25" hidden="1" customHeight="1">
      <c r="A19" s="208" t="s">
        <v>179</v>
      </c>
      <c r="B19" s="197" t="s">
        <v>3981</v>
      </c>
      <c r="C19" s="197" t="s">
        <v>3981</v>
      </c>
      <c r="D19" s="197" t="s">
        <v>3981</v>
      </c>
      <c r="E19" s="197" t="s">
        <v>3981</v>
      </c>
      <c r="F19" s="197" t="s">
        <v>3981</v>
      </c>
      <c r="G19" s="197" t="s">
        <v>3981</v>
      </c>
      <c r="H19" s="197" t="s">
        <v>3981</v>
      </c>
      <c r="I19" s="197" t="s">
        <v>3981</v>
      </c>
      <c r="J19" s="197" t="s">
        <v>3981</v>
      </c>
      <c r="K19" s="197" t="s">
        <v>3981</v>
      </c>
      <c r="L19" s="197" t="s">
        <v>3981</v>
      </c>
      <c r="M19" s="197" t="s">
        <v>3981</v>
      </c>
      <c r="N19" s="197" t="s">
        <v>3981</v>
      </c>
      <c r="O19" s="197" t="s">
        <v>3981</v>
      </c>
      <c r="P19" s="197" t="s">
        <v>3981</v>
      </c>
      <c r="Q19" s="197" t="s">
        <v>3981</v>
      </c>
      <c r="R19" s="197" t="s">
        <v>3981</v>
      </c>
      <c r="S19" s="197" t="s">
        <v>3981</v>
      </c>
      <c r="T19" s="197" t="s">
        <v>3981</v>
      </c>
      <c r="U19" s="197" t="s">
        <v>3981</v>
      </c>
      <c r="V19" s="217" t="s">
        <v>3981</v>
      </c>
      <c r="W19" s="217" t="s">
        <v>3981</v>
      </c>
      <c r="X19" s="217" t="s">
        <v>3981</v>
      </c>
      <c r="Y19" s="197" t="s">
        <v>3981</v>
      </c>
      <c r="Z19" s="197" t="s">
        <v>3981</v>
      </c>
      <c r="AA19" s="197" t="s">
        <v>3981</v>
      </c>
      <c r="AB19" s="220" t="s">
        <v>3981</v>
      </c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</row>
    <row r="20" spans="1:40" ht="11.25" hidden="1" customHeight="1">
      <c r="A20" s="208" t="s">
        <v>180</v>
      </c>
      <c r="B20" s="197" t="s">
        <v>3981</v>
      </c>
      <c r="C20" s="197" t="s">
        <v>3981</v>
      </c>
      <c r="D20" s="197" t="s">
        <v>3981</v>
      </c>
      <c r="E20" s="197" t="s">
        <v>3981</v>
      </c>
      <c r="F20" s="197" t="s">
        <v>3981</v>
      </c>
      <c r="G20" s="197" t="s">
        <v>3981</v>
      </c>
      <c r="H20" s="197" t="s">
        <v>3981</v>
      </c>
      <c r="I20" s="197" t="s">
        <v>3981</v>
      </c>
      <c r="J20" s="197" t="s">
        <v>3981</v>
      </c>
      <c r="K20" s="197" t="s">
        <v>3981</v>
      </c>
      <c r="L20" s="197" t="s">
        <v>3981</v>
      </c>
      <c r="M20" s="197" t="s">
        <v>3981</v>
      </c>
      <c r="N20" s="197" t="s">
        <v>3981</v>
      </c>
      <c r="O20" s="197" t="s">
        <v>3981</v>
      </c>
      <c r="P20" s="197" t="s">
        <v>3981</v>
      </c>
      <c r="Q20" s="197" t="s">
        <v>3981</v>
      </c>
      <c r="R20" s="197" t="s">
        <v>3981</v>
      </c>
      <c r="S20" s="197" t="s">
        <v>3981</v>
      </c>
      <c r="T20" s="197" t="s">
        <v>3981</v>
      </c>
      <c r="U20" s="197" t="s">
        <v>3981</v>
      </c>
      <c r="V20" s="217" t="s">
        <v>3981</v>
      </c>
      <c r="W20" s="217" t="s">
        <v>3981</v>
      </c>
      <c r="X20" s="217" t="s">
        <v>3981</v>
      </c>
      <c r="Y20" s="197" t="s">
        <v>3981</v>
      </c>
      <c r="Z20" s="197" t="s">
        <v>3981</v>
      </c>
      <c r="AA20" s="197" t="s">
        <v>3981</v>
      </c>
      <c r="AB20" s="220" t="s">
        <v>3981</v>
      </c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</row>
    <row r="21" spans="1:40" ht="11.25" hidden="1" customHeight="1">
      <c r="A21" s="208" t="s">
        <v>181</v>
      </c>
      <c r="B21" s="197" t="s">
        <v>3981</v>
      </c>
      <c r="C21" s="197" t="s">
        <v>3981</v>
      </c>
      <c r="D21" s="197" t="s">
        <v>3981</v>
      </c>
      <c r="E21" s="197" t="s">
        <v>3981</v>
      </c>
      <c r="F21" s="197" t="s">
        <v>3981</v>
      </c>
      <c r="G21" s="197" t="s">
        <v>3981</v>
      </c>
      <c r="H21" s="197" t="s">
        <v>3981</v>
      </c>
      <c r="I21" s="197" t="s">
        <v>3981</v>
      </c>
      <c r="J21" s="197" t="s">
        <v>3981</v>
      </c>
      <c r="K21" s="197" t="s">
        <v>3981</v>
      </c>
      <c r="L21" s="197" t="s">
        <v>3981</v>
      </c>
      <c r="M21" s="197" t="s">
        <v>3981</v>
      </c>
      <c r="N21" s="197" t="s">
        <v>3981</v>
      </c>
      <c r="O21" s="197" t="s">
        <v>3981</v>
      </c>
      <c r="P21" s="197" t="s">
        <v>3981</v>
      </c>
      <c r="Q21" s="197" t="s">
        <v>3981</v>
      </c>
      <c r="R21" s="197" t="s">
        <v>3981</v>
      </c>
      <c r="S21" s="197" t="s">
        <v>3981</v>
      </c>
      <c r="T21" s="197" t="s">
        <v>3981</v>
      </c>
      <c r="U21" s="197" t="s">
        <v>3981</v>
      </c>
      <c r="V21" s="217" t="s">
        <v>3981</v>
      </c>
      <c r="W21" s="217" t="s">
        <v>3981</v>
      </c>
      <c r="X21" s="217" t="s">
        <v>3981</v>
      </c>
      <c r="Y21" s="197" t="s">
        <v>3981</v>
      </c>
      <c r="Z21" s="197" t="s">
        <v>3981</v>
      </c>
      <c r="AA21" s="197" t="s">
        <v>3981</v>
      </c>
      <c r="AB21" s="220" t="s">
        <v>3981</v>
      </c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</row>
    <row r="22" spans="1:40" ht="11.25" hidden="1" customHeight="1">
      <c r="A22" s="208" t="s">
        <v>182</v>
      </c>
      <c r="B22" s="197" t="s">
        <v>3981</v>
      </c>
      <c r="C22" s="197" t="s">
        <v>3981</v>
      </c>
      <c r="D22" s="197" t="s">
        <v>3981</v>
      </c>
      <c r="E22" s="197" t="s">
        <v>3981</v>
      </c>
      <c r="F22" s="197" t="s">
        <v>3981</v>
      </c>
      <c r="G22" s="197" t="s">
        <v>3981</v>
      </c>
      <c r="H22" s="197" t="s">
        <v>3981</v>
      </c>
      <c r="I22" s="197" t="s">
        <v>3981</v>
      </c>
      <c r="J22" s="197" t="s">
        <v>3981</v>
      </c>
      <c r="K22" s="197" t="s">
        <v>3981</v>
      </c>
      <c r="L22" s="197" t="s">
        <v>3981</v>
      </c>
      <c r="M22" s="197" t="s">
        <v>3981</v>
      </c>
      <c r="N22" s="197" t="s">
        <v>3981</v>
      </c>
      <c r="O22" s="197" t="s">
        <v>3981</v>
      </c>
      <c r="P22" s="197" t="s">
        <v>3981</v>
      </c>
      <c r="Q22" s="197" t="s">
        <v>3981</v>
      </c>
      <c r="R22" s="197" t="s">
        <v>3981</v>
      </c>
      <c r="S22" s="197" t="s">
        <v>3981</v>
      </c>
      <c r="T22" s="197" t="s">
        <v>3981</v>
      </c>
      <c r="U22" s="197" t="s">
        <v>3981</v>
      </c>
      <c r="V22" s="217" t="s">
        <v>3981</v>
      </c>
      <c r="W22" s="217" t="s">
        <v>3981</v>
      </c>
      <c r="X22" s="217" t="s">
        <v>3981</v>
      </c>
      <c r="Y22" s="197" t="s">
        <v>3981</v>
      </c>
      <c r="Z22" s="197" t="s">
        <v>3981</v>
      </c>
      <c r="AA22" s="197" t="s">
        <v>3981</v>
      </c>
      <c r="AB22" s="220" t="s">
        <v>3981</v>
      </c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</row>
    <row r="23" spans="1:40" ht="11.25" hidden="1" customHeight="1">
      <c r="A23" s="208" t="s">
        <v>183</v>
      </c>
      <c r="B23" s="197" t="s">
        <v>3981</v>
      </c>
      <c r="C23" s="197" t="s">
        <v>3981</v>
      </c>
      <c r="D23" s="197" t="s">
        <v>3981</v>
      </c>
      <c r="E23" s="197" t="s">
        <v>3981</v>
      </c>
      <c r="F23" s="197" t="s">
        <v>3981</v>
      </c>
      <c r="G23" s="197" t="s">
        <v>3981</v>
      </c>
      <c r="H23" s="197" t="s">
        <v>3981</v>
      </c>
      <c r="I23" s="197" t="s">
        <v>3981</v>
      </c>
      <c r="J23" s="197" t="s">
        <v>3981</v>
      </c>
      <c r="K23" s="197" t="s">
        <v>3981</v>
      </c>
      <c r="L23" s="197" t="s">
        <v>3981</v>
      </c>
      <c r="M23" s="197" t="s">
        <v>3981</v>
      </c>
      <c r="N23" s="197" t="s">
        <v>3981</v>
      </c>
      <c r="O23" s="197" t="s">
        <v>3981</v>
      </c>
      <c r="P23" s="197" t="s">
        <v>3981</v>
      </c>
      <c r="Q23" s="197" t="s">
        <v>3981</v>
      </c>
      <c r="R23" s="197" t="s">
        <v>3981</v>
      </c>
      <c r="S23" s="197" t="s">
        <v>3981</v>
      </c>
      <c r="T23" s="197" t="s">
        <v>3981</v>
      </c>
      <c r="U23" s="197" t="s">
        <v>3981</v>
      </c>
      <c r="V23" s="197" t="s">
        <v>3981</v>
      </c>
      <c r="W23" s="197" t="s">
        <v>3981</v>
      </c>
      <c r="X23" s="197" t="s">
        <v>3981</v>
      </c>
      <c r="Y23" s="197" t="s">
        <v>3981</v>
      </c>
      <c r="Z23" s="197" t="s">
        <v>3981</v>
      </c>
      <c r="AA23" s="197" t="s">
        <v>3981</v>
      </c>
      <c r="AB23" s="220" t="s">
        <v>3981</v>
      </c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</row>
    <row r="24" spans="1:40" ht="11.25" hidden="1" customHeight="1">
      <c r="A24" s="208" t="s">
        <v>184</v>
      </c>
      <c r="B24" s="197" t="s">
        <v>3981</v>
      </c>
      <c r="C24" s="197" t="s">
        <v>3981</v>
      </c>
      <c r="D24" s="197" t="s">
        <v>3981</v>
      </c>
      <c r="E24" s="197" t="s">
        <v>3981</v>
      </c>
      <c r="F24" s="197" t="s">
        <v>3981</v>
      </c>
      <c r="G24" s="197" t="s">
        <v>3981</v>
      </c>
      <c r="H24" s="197" t="s">
        <v>3981</v>
      </c>
      <c r="I24" s="197" t="s">
        <v>3981</v>
      </c>
      <c r="J24" s="197" t="s">
        <v>3981</v>
      </c>
      <c r="K24" s="197" t="s">
        <v>3981</v>
      </c>
      <c r="L24" s="197" t="s">
        <v>3981</v>
      </c>
      <c r="M24" s="197" t="s">
        <v>3981</v>
      </c>
      <c r="N24" s="197" t="s">
        <v>3981</v>
      </c>
      <c r="O24" s="197" t="s">
        <v>3981</v>
      </c>
      <c r="P24" s="197" t="s">
        <v>3981</v>
      </c>
      <c r="Q24" s="197" t="s">
        <v>3981</v>
      </c>
      <c r="R24" s="197" t="s">
        <v>3981</v>
      </c>
      <c r="S24" s="197" t="s">
        <v>3981</v>
      </c>
      <c r="T24" s="197" t="s">
        <v>3981</v>
      </c>
      <c r="U24" s="197" t="s">
        <v>3981</v>
      </c>
      <c r="V24" s="197" t="s">
        <v>3981</v>
      </c>
      <c r="W24" s="197" t="s">
        <v>3981</v>
      </c>
      <c r="X24" s="197" t="s">
        <v>3981</v>
      </c>
      <c r="Y24" s="197" t="s">
        <v>3981</v>
      </c>
      <c r="Z24" s="197" t="s">
        <v>3981</v>
      </c>
      <c r="AA24" s="197" t="s">
        <v>3981</v>
      </c>
      <c r="AB24" s="220" t="s">
        <v>3981</v>
      </c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</row>
    <row r="25" spans="1:40" ht="11.25" hidden="1" customHeight="1">
      <c r="A25" s="208" t="s">
        <v>185</v>
      </c>
      <c r="B25" s="197" t="s">
        <v>3981</v>
      </c>
      <c r="C25" s="197" t="s">
        <v>3981</v>
      </c>
      <c r="D25" s="197" t="s">
        <v>3981</v>
      </c>
      <c r="E25" s="197" t="s">
        <v>3981</v>
      </c>
      <c r="F25" s="197" t="s">
        <v>3981</v>
      </c>
      <c r="G25" s="197" t="s">
        <v>3981</v>
      </c>
      <c r="H25" s="197" t="s">
        <v>3981</v>
      </c>
      <c r="I25" s="197" t="s">
        <v>3981</v>
      </c>
      <c r="J25" s="197" t="s">
        <v>3981</v>
      </c>
      <c r="K25" s="197" t="s">
        <v>3981</v>
      </c>
      <c r="L25" s="197" t="s">
        <v>3981</v>
      </c>
      <c r="M25" s="197" t="s">
        <v>3981</v>
      </c>
      <c r="N25" s="197" t="s">
        <v>3981</v>
      </c>
      <c r="O25" s="197" t="s">
        <v>3981</v>
      </c>
      <c r="P25" s="197" t="s">
        <v>3981</v>
      </c>
      <c r="Q25" s="197" t="s">
        <v>3981</v>
      </c>
      <c r="R25" s="197" t="s">
        <v>3981</v>
      </c>
      <c r="S25" s="197" t="s">
        <v>3981</v>
      </c>
      <c r="T25" s="197" t="s">
        <v>3981</v>
      </c>
      <c r="U25" s="197" t="s">
        <v>3981</v>
      </c>
      <c r="V25" s="197" t="s">
        <v>3981</v>
      </c>
      <c r="W25" s="197" t="s">
        <v>3981</v>
      </c>
      <c r="X25" s="197" t="s">
        <v>3981</v>
      </c>
      <c r="Y25" s="197" t="s">
        <v>3981</v>
      </c>
      <c r="Z25" s="197" t="s">
        <v>3981</v>
      </c>
      <c r="AA25" s="197" t="s">
        <v>3981</v>
      </c>
      <c r="AB25" s="220" t="s">
        <v>3981</v>
      </c>
      <c r="AC25" s="349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0" ht="11.25" hidden="1" customHeight="1">
      <c r="A26" s="208" t="s">
        <v>187</v>
      </c>
      <c r="B26" s="197" t="s">
        <v>3981</v>
      </c>
      <c r="C26" s="197" t="s">
        <v>3981</v>
      </c>
      <c r="D26" s="197" t="s">
        <v>3981</v>
      </c>
      <c r="E26" s="197" t="s">
        <v>3981</v>
      </c>
      <c r="F26" s="197" t="s">
        <v>3981</v>
      </c>
      <c r="G26" s="197" t="s">
        <v>3981</v>
      </c>
      <c r="H26" s="197" t="s">
        <v>3981</v>
      </c>
      <c r="I26" s="197" t="s">
        <v>3981</v>
      </c>
      <c r="J26" s="197" t="s">
        <v>3981</v>
      </c>
      <c r="K26" s="197" t="s">
        <v>3981</v>
      </c>
      <c r="L26" s="197" t="s">
        <v>3981</v>
      </c>
      <c r="M26" s="197" t="s">
        <v>3981</v>
      </c>
      <c r="N26" s="197" t="s">
        <v>3981</v>
      </c>
      <c r="O26" s="197" t="s">
        <v>3981</v>
      </c>
      <c r="P26" s="197" t="s">
        <v>3981</v>
      </c>
      <c r="Q26" s="197" t="s">
        <v>3981</v>
      </c>
      <c r="R26" s="197" t="s">
        <v>3981</v>
      </c>
      <c r="S26" s="197" t="s">
        <v>3981</v>
      </c>
      <c r="T26" s="197" t="s">
        <v>3981</v>
      </c>
      <c r="U26" s="197" t="s">
        <v>3981</v>
      </c>
      <c r="V26" s="197" t="s">
        <v>3981</v>
      </c>
      <c r="W26" s="197" t="s">
        <v>3981</v>
      </c>
      <c r="X26" s="197" t="s">
        <v>3981</v>
      </c>
      <c r="Y26" s="197" t="s">
        <v>3981</v>
      </c>
      <c r="Z26" s="197" t="s">
        <v>3981</v>
      </c>
      <c r="AA26" s="197" t="s">
        <v>3981</v>
      </c>
      <c r="AB26" s="197" t="s">
        <v>3981</v>
      </c>
      <c r="AC26" s="353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</row>
    <row r="27" spans="1:40" ht="11.25" hidden="1" customHeight="1">
      <c r="A27" s="238" t="s">
        <v>578</v>
      </c>
      <c r="B27" s="240" t="s">
        <v>3981</v>
      </c>
      <c r="C27" s="240" t="s">
        <v>3981</v>
      </c>
      <c r="D27" s="240" t="s">
        <v>3981</v>
      </c>
      <c r="E27" s="240" t="s">
        <v>3981</v>
      </c>
      <c r="F27" s="240" t="s">
        <v>3981</v>
      </c>
      <c r="G27" s="240" t="s">
        <v>3981</v>
      </c>
      <c r="H27" s="240" t="s">
        <v>3981</v>
      </c>
      <c r="I27" s="240" t="s">
        <v>3981</v>
      </c>
      <c r="J27" s="240" t="s">
        <v>3981</v>
      </c>
      <c r="K27" s="240" t="s">
        <v>3981</v>
      </c>
      <c r="L27" s="240" t="s">
        <v>3981</v>
      </c>
      <c r="M27" s="240" t="s">
        <v>3981</v>
      </c>
      <c r="N27" s="240" t="s">
        <v>3981</v>
      </c>
      <c r="O27" s="240" t="s">
        <v>3981</v>
      </c>
      <c r="P27" s="240" t="s">
        <v>3981</v>
      </c>
      <c r="Q27" s="240" t="s">
        <v>3981</v>
      </c>
      <c r="R27" s="240" t="s">
        <v>3981</v>
      </c>
      <c r="S27" s="240" t="s">
        <v>3981</v>
      </c>
      <c r="T27" s="240" t="s">
        <v>3981</v>
      </c>
      <c r="U27" s="240" t="s">
        <v>3981</v>
      </c>
      <c r="V27" s="240" t="s">
        <v>3981</v>
      </c>
      <c r="W27" s="240" t="s">
        <v>3981</v>
      </c>
      <c r="X27" s="240" t="s">
        <v>3981</v>
      </c>
      <c r="Y27" s="240" t="s">
        <v>3981</v>
      </c>
      <c r="Z27" s="240" t="s">
        <v>3981</v>
      </c>
      <c r="AA27" s="240" t="s">
        <v>3981</v>
      </c>
      <c r="AB27" s="240" t="s">
        <v>3981</v>
      </c>
      <c r="AC27" s="353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</row>
    <row r="28" spans="1:40" ht="11.25" hidden="1" customHeight="1">
      <c r="A28" s="208"/>
      <c r="B28" s="197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200"/>
      <c r="W28" s="200"/>
      <c r="X28" s="200"/>
      <c r="Y28" s="199"/>
      <c r="Z28" s="199"/>
      <c r="AA28" s="199"/>
      <c r="AB28" s="206"/>
      <c r="AC28" s="349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ht="11.25" hidden="1" customHeight="1">
      <c r="A29" s="242" t="s">
        <v>189</v>
      </c>
      <c r="B29" s="244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200"/>
      <c r="W29" s="200"/>
      <c r="X29" s="200"/>
      <c r="Y29" s="199"/>
      <c r="Z29" s="199"/>
      <c r="AA29" s="199"/>
      <c r="AB29" s="206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</row>
    <row r="30" spans="1:40" ht="11.25" hidden="1" customHeight="1">
      <c r="A30" s="208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217"/>
      <c r="W30" s="217"/>
      <c r="X30" s="217"/>
      <c r="Y30" s="197"/>
      <c r="Z30" s="197"/>
      <c r="AA30" s="197"/>
      <c r="AB30" s="220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</row>
    <row r="31" spans="1:40" ht="11.25" hidden="1" customHeight="1">
      <c r="A31" s="208" t="s">
        <v>180</v>
      </c>
      <c r="B31" s="197" t="s">
        <v>3981</v>
      </c>
      <c r="C31" s="197" t="s">
        <v>3981</v>
      </c>
      <c r="D31" s="197" t="s">
        <v>3981</v>
      </c>
      <c r="E31" s="197" t="s">
        <v>3981</v>
      </c>
      <c r="F31" s="197" t="s">
        <v>3981</v>
      </c>
      <c r="G31" s="197" t="s">
        <v>3981</v>
      </c>
      <c r="H31" s="197" t="s">
        <v>3981</v>
      </c>
      <c r="I31" s="197" t="s">
        <v>3981</v>
      </c>
      <c r="J31" s="197" t="s">
        <v>3981</v>
      </c>
      <c r="K31" s="197" t="s">
        <v>3981</v>
      </c>
      <c r="L31" s="197" t="s">
        <v>3981</v>
      </c>
      <c r="M31" s="197" t="s">
        <v>3981</v>
      </c>
      <c r="N31" s="197" t="s">
        <v>3981</v>
      </c>
      <c r="O31" s="197" t="s">
        <v>3981</v>
      </c>
      <c r="P31" s="197" t="s">
        <v>3981</v>
      </c>
      <c r="Q31" s="197" t="s">
        <v>3981</v>
      </c>
      <c r="R31" s="197" t="s">
        <v>3981</v>
      </c>
      <c r="S31" s="197" t="s">
        <v>3981</v>
      </c>
      <c r="T31" s="197" t="s">
        <v>3981</v>
      </c>
      <c r="U31" s="197" t="s">
        <v>3981</v>
      </c>
      <c r="V31" s="217" t="s">
        <v>3981</v>
      </c>
      <c r="W31" s="217" t="s">
        <v>3981</v>
      </c>
      <c r="X31" s="217" t="s">
        <v>3981</v>
      </c>
      <c r="Y31" s="197" t="s">
        <v>3981</v>
      </c>
      <c r="Z31" s="197" t="s">
        <v>3981</v>
      </c>
      <c r="AA31" s="197" t="s">
        <v>3981</v>
      </c>
      <c r="AB31" s="220" t="s">
        <v>3981</v>
      </c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</row>
    <row r="32" spans="1:40" ht="11.25" hidden="1" customHeight="1">
      <c r="A32" s="208" t="s">
        <v>181</v>
      </c>
      <c r="B32" s="197" t="s">
        <v>3981</v>
      </c>
      <c r="C32" s="197" t="s">
        <v>3981</v>
      </c>
      <c r="D32" s="197" t="s">
        <v>3981</v>
      </c>
      <c r="E32" s="197" t="s">
        <v>3981</v>
      </c>
      <c r="F32" s="197" t="s">
        <v>3981</v>
      </c>
      <c r="G32" s="197" t="s">
        <v>3981</v>
      </c>
      <c r="H32" s="197" t="s">
        <v>3981</v>
      </c>
      <c r="I32" s="197" t="s">
        <v>3981</v>
      </c>
      <c r="J32" s="197" t="s">
        <v>3981</v>
      </c>
      <c r="K32" s="197" t="s">
        <v>3981</v>
      </c>
      <c r="L32" s="197" t="s">
        <v>3981</v>
      </c>
      <c r="M32" s="197" t="s">
        <v>3981</v>
      </c>
      <c r="N32" s="197" t="s">
        <v>3981</v>
      </c>
      <c r="O32" s="197" t="s">
        <v>3981</v>
      </c>
      <c r="P32" s="197" t="s">
        <v>3981</v>
      </c>
      <c r="Q32" s="197" t="s">
        <v>3981</v>
      </c>
      <c r="R32" s="197" t="s">
        <v>3981</v>
      </c>
      <c r="S32" s="197" t="s">
        <v>3981</v>
      </c>
      <c r="T32" s="197" t="s">
        <v>3981</v>
      </c>
      <c r="U32" s="197" t="s">
        <v>3981</v>
      </c>
      <c r="V32" s="217" t="s">
        <v>3981</v>
      </c>
      <c r="W32" s="217" t="s">
        <v>3981</v>
      </c>
      <c r="X32" s="217" t="s">
        <v>3981</v>
      </c>
      <c r="Y32" s="197" t="s">
        <v>3981</v>
      </c>
      <c r="Z32" s="197" t="s">
        <v>3981</v>
      </c>
      <c r="AA32" s="197" t="s">
        <v>3981</v>
      </c>
      <c r="AB32" s="220" t="s">
        <v>3981</v>
      </c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</row>
    <row r="33" spans="1:40" ht="11.25" hidden="1" customHeight="1">
      <c r="A33" s="208" t="s">
        <v>182</v>
      </c>
      <c r="B33" s="197" t="s">
        <v>3981</v>
      </c>
      <c r="C33" s="197" t="s">
        <v>3981</v>
      </c>
      <c r="D33" s="197" t="s">
        <v>3981</v>
      </c>
      <c r="E33" s="197" t="s">
        <v>3981</v>
      </c>
      <c r="F33" s="197" t="s">
        <v>3981</v>
      </c>
      <c r="G33" s="197" t="s">
        <v>3981</v>
      </c>
      <c r="H33" s="197" t="s">
        <v>3981</v>
      </c>
      <c r="I33" s="197" t="s">
        <v>3981</v>
      </c>
      <c r="J33" s="197" t="s">
        <v>3981</v>
      </c>
      <c r="K33" s="197" t="s">
        <v>3981</v>
      </c>
      <c r="L33" s="197" t="s">
        <v>3981</v>
      </c>
      <c r="M33" s="197" t="s">
        <v>3981</v>
      </c>
      <c r="N33" s="197" t="s">
        <v>3981</v>
      </c>
      <c r="O33" s="197" t="s">
        <v>3981</v>
      </c>
      <c r="P33" s="197" t="s">
        <v>3981</v>
      </c>
      <c r="Q33" s="197" t="s">
        <v>3981</v>
      </c>
      <c r="R33" s="197" t="s">
        <v>3981</v>
      </c>
      <c r="S33" s="197" t="s">
        <v>3981</v>
      </c>
      <c r="T33" s="197" t="s">
        <v>3981</v>
      </c>
      <c r="U33" s="197" t="s">
        <v>3981</v>
      </c>
      <c r="V33" s="217" t="s">
        <v>3981</v>
      </c>
      <c r="W33" s="217" t="s">
        <v>3981</v>
      </c>
      <c r="X33" s="217" t="s">
        <v>3981</v>
      </c>
      <c r="Y33" s="197" t="s">
        <v>3981</v>
      </c>
      <c r="Z33" s="197" t="s">
        <v>3981</v>
      </c>
      <c r="AA33" s="197" t="s">
        <v>3981</v>
      </c>
      <c r="AB33" s="220" t="s">
        <v>3981</v>
      </c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</row>
    <row r="34" spans="1:40" ht="11.25" hidden="1" customHeight="1">
      <c r="A34" s="208" t="s">
        <v>183</v>
      </c>
      <c r="B34" s="197" t="s">
        <v>3981</v>
      </c>
      <c r="C34" s="197" t="s">
        <v>3981</v>
      </c>
      <c r="D34" s="197" t="s">
        <v>3981</v>
      </c>
      <c r="E34" s="197" t="s">
        <v>3981</v>
      </c>
      <c r="F34" s="197" t="s">
        <v>3981</v>
      </c>
      <c r="G34" s="197" t="s">
        <v>3981</v>
      </c>
      <c r="H34" s="197" t="s">
        <v>3981</v>
      </c>
      <c r="I34" s="197" t="s">
        <v>3981</v>
      </c>
      <c r="J34" s="197" t="s">
        <v>3981</v>
      </c>
      <c r="K34" s="197" t="s">
        <v>3981</v>
      </c>
      <c r="L34" s="197" t="s">
        <v>3981</v>
      </c>
      <c r="M34" s="197" t="s">
        <v>3981</v>
      </c>
      <c r="N34" s="197" t="s">
        <v>3981</v>
      </c>
      <c r="O34" s="197" t="s">
        <v>3981</v>
      </c>
      <c r="P34" s="197" t="s">
        <v>3981</v>
      </c>
      <c r="Q34" s="197" t="s">
        <v>3981</v>
      </c>
      <c r="R34" s="197" t="s">
        <v>3981</v>
      </c>
      <c r="S34" s="197" t="s">
        <v>3981</v>
      </c>
      <c r="T34" s="197" t="s">
        <v>3981</v>
      </c>
      <c r="U34" s="197" t="s">
        <v>3981</v>
      </c>
      <c r="V34" s="217" t="s">
        <v>3981</v>
      </c>
      <c r="W34" s="217" t="s">
        <v>3981</v>
      </c>
      <c r="X34" s="217" t="s">
        <v>3981</v>
      </c>
      <c r="Y34" s="197" t="s">
        <v>3981</v>
      </c>
      <c r="Z34" s="197" t="s">
        <v>3981</v>
      </c>
      <c r="AA34" s="197" t="s">
        <v>3981</v>
      </c>
      <c r="AB34" s="220" t="s">
        <v>3981</v>
      </c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</row>
    <row r="35" spans="1:40" ht="11.25" hidden="1" customHeight="1">
      <c r="A35" s="238" t="s">
        <v>184</v>
      </c>
      <c r="B35" s="240" t="s">
        <v>3981</v>
      </c>
      <c r="C35" s="240" t="s">
        <v>3981</v>
      </c>
      <c r="D35" s="240" t="s">
        <v>3981</v>
      </c>
      <c r="E35" s="240" t="s">
        <v>3981</v>
      </c>
      <c r="F35" s="240" t="s">
        <v>3981</v>
      </c>
      <c r="G35" s="240" t="s">
        <v>3981</v>
      </c>
      <c r="H35" s="240" t="s">
        <v>3981</v>
      </c>
      <c r="I35" s="240" t="s">
        <v>3981</v>
      </c>
      <c r="J35" s="240" t="s">
        <v>3981</v>
      </c>
      <c r="K35" s="240" t="s">
        <v>3981</v>
      </c>
      <c r="L35" s="240" t="s">
        <v>3981</v>
      </c>
      <c r="M35" s="240" t="s">
        <v>3981</v>
      </c>
      <c r="N35" s="240" t="s">
        <v>3981</v>
      </c>
      <c r="O35" s="240" t="s">
        <v>3981</v>
      </c>
      <c r="P35" s="240" t="s">
        <v>3981</v>
      </c>
      <c r="Q35" s="240" t="s">
        <v>3981</v>
      </c>
      <c r="R35" s="240" t="s">
        <v>3981</v>
      </c>
      <c r="S35" s="240" t="s">
        <v>3981</v>
      </c>
      <c r="T35" s="240" t="s">
        <v>3981</v>
      </c>
      <c r="U35" s="240" t="s">
        <v>3981</v>
      </c>
      <c r="V35" s="246" t="s">
        <v>3981</v>
      </c>
      <c r="W35" s="246" t="s">
        <v>3981</v>
      </c>
      <c r="X35" s="246" t="s">
        <v>3981</v>
      </c>
      <c r="Y35" s="240" t="s">
        <v>3981</v>
      </c>
      <c r="Z35" s="240" t="s">
        <v>3981</v>
      </c>
      <c r="AA35" s="240" t="s">
        <v>3981</v>
      </c>
      <c r="AB35" s="248" t="s">
        <v>3981</v>
      </c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</row>
    <row r="36" spans="1:40" ht="11.25" hidden="1" customHeight="1">
      <c r="A36" s="250" t="s">
        <v>190</v>
      </c>
      <c r="B36" s="197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7"/>
      <c r="V36" s="217"/>
      <c r="W36" s="217"/>
      <c r="X36" s="217"/>
      <c r="Y36" s="197"/>
      <c r="Z36" s="197"/>
      <c r="AA36" s="197"/>
      <c r="AB36" s="220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</row>
    <row r="37" spans="1:40" ht="11.25" hidden="1" customHeight="1">
      <c r="A37" s="196" t="s">
        <v>192</v>
      </c>
      <c r="B37" s="244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7"/>
      <c r="V37" s="217"/>
      <c r="W37" s="217"/>
      <c r="X37" s="217"/>
      <c r="Y37" s="197"/>
      <c r="Z37" s="197"/>
      <c r="AA37" s="197"/>
      <c r="AB37" s="220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</row>
    <row r="38" spans="1:40" ht="11.25" hidden="1" customHeight="1">
      <c r="A38" s="252" t="s">
        <v>193</v>
      </c>
      <c r="B38" s="197" t="s">
        <v>3981</v>
      </c>
      <c r="C38" s="197" t="s">
        <v>3981</v>
      </c>
      <c r="D38" s="197" t="s">
        <v>3981</v>
      </c>
      <c r="E38" s="197" t="s">
        <v>3981</v>
      </c>
      <c r="F38" s="197" t="s">
        <v>3981</v>
      </c>
      <c r="G38" s="197" t="s">
        <v>3981</v>
      </c>
      <c r="H38" s="197" t="s">
        <v>3981</v>
      </c>
      <c r="I38" s="197" t="s">
        <v>3981</v>
      </c>
      <c r="J38" s="197" t="s">
        <v>3981</v>
      </c>
      <c r="K38" s="197" t="s">
        <v>3981</v>
      </c>
      <c r="L38" s="197" t="s">
        <v>3981</v>
      </c>
      <c r="M38" s="197" t="s">
        <v>3981</v>
      </c>
      <c r="N38" s="197" t="s">
        <v>3981</v>
      </c>
      <c r="O38" s="197" t="s">
        <v>3981</v>
      </c>
      <c r="P38" s="197" t="s">
        <v>3981</v>
      </c>
      <c r="Q38" s="197" t="s">
        <v>3981</v>
      </c>
      <c r="R38" s="197" t="s">
        <v>3981</v>
      </c>
      <c r="S38" s="197" t="s">
        <v>3981</v>
      </c>
      <c r="T38" s="197" t="s">
        <v>3981</v>
      </c>
      <c r="U38" s="197" t="s">
        <v>3981</v>
      </c>
      <c r="V38" s="217" t="s">
        <v>3981</v>
      </c>
      <c r="W38" s="217" t="s">
        <v>3981</v>
      </c>
      <c r="X38" s="217" t="s">
        <v>3981</v>
      </c>
      <c r="Y38" s="197" t="s">
        <v>3981</v>
      </c>
      <c r="Z38" s="197" t="s">
        <v>3981</v>
      </c>
      <c r="AA38" s="197" t="s">
        <v>3981</v>
      </c>
      <c r="AB38" s="220" t="s">
        <v>3981</v>
      </c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</row>
    <row r="39" spans="1:40" ht="11.25" hidden="1" customHeight="1">
      <c r="A39" s="252" t="s">
        <v>194</v>
      </c>
      <c r="B39" s="197" t="s">
        <v>3981</v>
      </c>
      <c r="C39" s="197" t="s">
        <v>3981</v>
      </c>
      <c r="D39" s="197" t="s">
        <v>3981</v>
      </c>
      <c r="E39" s="197" t="s">
        <v>3981</v>
      </c>
      <c r="F39" s="197" t="s">
        <v>3981</v>
      </c>
      <c r="G39" s="197" t="s">
        <v>3981</v>
      </c>
      <c r="H39" s="197" t="s">
        <v>3981</v>
      </c>
      <c r="I39" s="197" t="s">
        <v>3981</v>
      </c>
      <c r="J39" s="197" t="s">
        <v>3981</v>
      </c>
      <c r="K39" s="197" t="s">
        <v>3981</v>
      </c>
      <c r="L39" s="197" t="s">
        <v>3981</v>
      </c>
      <c r="M39" s="197" t="s">
        <v>3981</v>
      </c>
      <c r="N39" s="197" t="s">
        <v>3981</v>
      </c>
      <c r="O39" s="197" t="s">
        <v>3981</v>
      </c>
      <c r="P39" s="197" t="s">
        <v>3981</v>
      </c>
      <c r="Q39" s="197" t="s">
        <v>3981</v>
      </c>
      <c r="R39" s="197" t="s">
        <v>3981</v>
      </c>
      <c r="S39" s="197" t="s">
        <v>3981</v>
      </c>
      <c r="T39" s="197" t="s">
        <v>3981</v>
      </c>
      <c r="U39" s="197" t="s">
        <v>3981</v>
      </c>
      <c r="V39" s="217" t="s">
        <v>3981</v>
      </c>
      <c r="W39" s="217" t="s">
        <v>3981</v>
      </c>
      <c r="X39" s="217" t="s">
        <v>3981</v>
      </c>
      <c r="Y39" s="197" t="s">
        <v>3981</v>
      </c>
      <c r="Z39" s="197" t="s">
        <v>3981</v>
      </c>
      <c r="AA39" s="197" t="s">
        <v>3981</v>
      </c>
      <c r="AB39" s="220" t="s">
        <v>3981</v>
      </c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</row>
    <row r="40" spans="1:40" ht="11.25" hidden="1" customHeight="1">
      <c r="A40" s="252" t="s">
        <v>195</v>
      </c>
      <c r="B40" s="197" t="s">
        <v>3981</v>
      </c>
      <c r="C40" s="197" t="s">
        <v>3981</v>
      </c>
      <c r="D40" s="197" t="s">
        <v>3981</v>
      </c>
      <c r="E40" s="197" t="s">
        <v>3981</v>
      </c>
      <c r="F40" s="197" t="s">
        <v>3981</v>
      </c>
      <c r="G40" s="197" t="s">
        <v>3981</v>
      </c>
      <c r="H40" s="197" t="s">
        <v>3981</v>
      </c>
      <c r="I40" s="197" t="s">
        <v>3981</v>
      </c>
      <c r="J40" s="197" t="s">
        <v>3981</v>
      </c>
      <c r="K40" s="197" t="s">
        <v>3981</v>
      </c>
      <c r="L40" s="197" t="s">
        <v>3981</v>
      </c>
      <c r="M40" s="197" t="s">
        <v>3981</v>
      </c>
      <c r="N40" s="197" t="s">
        <v>3981</v>
      </c>
      <c r="O40" s="197" t="s">
        <v>3981</v>
      </c>
      <c r="P40" s="197" t="s">
        <v>3981</v>
      </c>
      <c r="Q40" s="197" t="s">
        <v>3981</v>
      </c>
      <c r="R40" s="197" t="s">
        <v>3981</v>
      </c>
      <c r="S40" s="197" t="s">
        <v>3981</v>
      </c>
      <c r="T40" s="197" t="s">
        <v>3981</v>
      </c>
      <c r="U40" s="197" t="s">
        <v>3981</v>
      </c>
      <c r="V40" s="217" t="s">
        <v>3981</v>
      </c>
      <c r="W40" s="217" t="s">
        <v>3981</v>
      </c>
      <c r="X40" s="217" t="s">
        <v>3981</v>
      </c>
      <c r="Y40" s="197" t="s">
        <v>3981</v>
      </c>
      <c r="Z40" s="197" t="s">
        <v>3981</v>
      </c>
      <c r="AA40" s="197" t="s">
        <v>3981</v>
      </c>
      <c r="AB40" s="220" t="s">
        <v>3981</v>
      </c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</row>
    <row r="41" spans="1:40" ht="11.25" hidden="1" customHeight="1">
      <c r="A41" s="252" t="s">
        <v>196</v>
      </c>
      <c r="B41" s="197" t="s">
        <v>3981</v>
      </c>
      <c r="C41" s="197" t="s">
        <v>3981</v>
      </c>
      <c r="D41" s="197" t="s">
        <v>3981</v>
      </c>
      <c r="E41" s="197" t="s">
        <v>3981</v>
      </c>
      <c r="F41" s="197" t="s">
        <v>3981</v>
      </c>
      <c r="G41" s="197" t="s">
        <v>3981</v>
      </c>
      <c r="H41" s="197" t="s">
        <v>3981</v>
      </c>
      <c r="I41" s="197" t="s">
        <v>3981</v>
      </c>
      <c r="J41" s="197" t="s">
        <v>3981</v>
      </c>
      <c r="K41" s="197" t="s">
        <v>3981</v>
      </c>
      <c r="L41" s="197" t="s">
        <v>3981</v>
      </c>
      <c r="M41" s="197" t="s">
        <v>3981</v>
      </c>
      <c r="N41" s="197" t="s">
        <v>3981</v>
      </c>
      <c r="O41" s="197" t="s">
        <v>3981</v>
      </c>
      <c r="P41" s="197" t="s">
        <v>3981</v>
      </c>
      <c r="Q41" s="197" t="s">
        <v>3981</v>
      </c>
      <c r="R41" s="197" t="s">
        <v>3981</v>
      </c>
      <c r="S41" s="197" t="s">
        <v>3981</v>
      </c>
      <c r="T41" s="197" t="s">
        <v>3981</v>
      </c>
      <c r="U41" s="197" t="s">
        <v>3981</v>
      </c>
      <c r="V41" s="217" t="s">
        <v>3981</v>
      </c>
      <c r="W41" s="217" t="s">
        <v>3981</v>
      </c>
      <c r="X41" s="217" t="s">
        <v>3981</v>
      </c>
      <c r="Y41" s="197" t="s">
        <v>3981</v>
      </c>
      <c r="Z41" s="197" t="s">
        <v>3981</v>
      </c>
      <c r="AA41" s="197" t="s">
        <v>3981</v>
      </c>
      <c r="AB41" s="220" t="s">
        <v>3981</v>
      </c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</row>
    <row r="42" spans="1:40" ht="11.25" hidden="1" customHeight="1">
      <c r="A42" s="250"/>
      <c r="B42" s="197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200"/>
      <c r="W42" s="200"/>
      <c r="X42" s="200"/>
      <c r="Y42" s="199"/>
      <c r="Z42" s="199"/>
      <c r="AA42" s="199"/>
      <c r="AB42" s="206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</row>
    <row r="43" spans="1:40" ht="12" hidden="1" customHeight="1">
      <c r="A43" s="255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60"/>
      <c r="W43" s="260"/>
      <c r="X43" s="260"/>
      <c r="Y43" s="258"/>
      <c r="Z43" s="258"/>
      <c r="AA43" s="258"/>
      <c r="AB43" s="26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</row>
    <row r="44" spans="1:40" ht="12" hidden="1" customHeight="1">
      <c r="A44" s="265" t="s">
        <v>198</v>
      </c>
      <c r="B44" s="267">
        <f t="shared" ref="B44:AB44" si="0">SUM(B8:B43)</f>
        <v>0</v>
      </c>
      <c r="C44" s="267">
        <f t="shared" si="0"/>
        <v>0</v>
      </c>
      <c r="D44" s="267">
        <f t="shared" si="0"/>
        <v>0</v>
      </c>
      <c r="E44" s="267">
        <f t="shared" si="0"/>
        <v>0</v>
      </c>
      <c r="F44" s="267">
        <f t="shared" si="0"/>
        <v>0</v>
      </c>
      <c r="G44" s="267">
        <f t="shared" si="0"/>
        <v>0</v>
      </c>
      <c r="H44" s="267">
        <f t="shared" si="0"/>
        <v>0</v>
      </c>
      <c r="I44" s="267">
        <f t="shared" si="0"/>
        <v>0</v>
      </c>
      <c r="J44" s="267">
        <f t="shared" si="0"/>
        <v>0</v>
      </c>
      <c r="K44" s="267">
        <f t="shared" si="0"/>
        <v>0</v>
      </c>
      <c r="L44" s="267">
        <f t="shared" si="0"/>
        <v>0</v>
      </c>
      <c r="M44" s="267">
        <f t="shared" si="0"/>
        <v>0</v>
      </c>
      <c r="N44" s="267">
        <f t="shared" si="0"/>
        <v>0</v>
      </c>
      <c r="O44" s="267">
        <f t="shared" si="0"/>
        <v>0</v>
      </c>
      <c r="P44" s="267">
        <f t="shared" si="0"/>
        <v>0</v>
      </c>
      <c r="Q44" s="267">
        <f t="shared" si="0"/>
        <v>0</v>
      </c>
      <c r="R44" s="267">
        <f t="shared" si="0"/>
        <v>0</v>
      </c>
      <c r="S44" s="267">
        <f t="shared" si="0"/>
        <v>0</v>
      </c>
      <c r="T44" s="267">
        <f t="shared" si="0"/>
        <v>0</v>
      </c>
      <c r="U44" s="267">
        <f t="shared" si="0"/>
        <v>0</v>
      </c>
      <c r="V44" s="276">
        <f t="shared" si="0"/>
        <v>0</v>
      </c>
      <c r="W44" s="276">
        <f t="shared" si="0"/>
        <v>0</v>
      </c>
      <c r="X44" s="276">
        <f t="shared" si="0"/>
        <v>0</v>
      </c>
      <c r="Y44" s="267">
        <f t="shared" si="0"/>
        <v>0</v>
      </c>
      <c r="Z44" s="267">
        <f t="shared" si="0"/>
        <v>0</v>
      </c>
      <c r="AA44" s="267">
        <f t="shared" si="0"/>
        <v>0</v>
      </c>
      <c r="AB44" s="278">
        <f t="shared" si="0"/>
        <v>0</v>
      </c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</row>
    <row r="45" spans="1:40" ht="11.25" hidden="1" customHeight="1">
      <c r="A45" s="149"/>
      <c r="B45" s="280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90"/>
      <c r="W45" s="190"/>
      <c r="X45" s="190"/>
      <c r="Y45" s="189"/>
      <c r="Z45" s="189"/>
      <c r="AA45" s="189"/>
      <c r="AB45" s="1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</row>
    <row r="46" spans="1:40" ht="11.25" hidden="1" customHeight="1">
      <c r="A46" s="282" t="s">
        <v>199</v>
      </c>
      <c r="B46" s="197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200"/>
      <c r="W46" s="200"/>
      <c r="X46" s="200"/>
      <c r="Y46" s="199"/>
      <c r="Z46" s="199"/>
      <c r="AA46" s="199"/>
      <c r="AB46" s="206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</row>
    <row r="47" spans="1:40" ht="11.25" hidden="1" customHeight="1">
      <c r="A47" s="282"/>
      <c r="B47" s="197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200"/>
      <c r="W47" s="200"/>
      <c r="X47" s="200"/>
      <c r="Y47" s="199"/>
      <c r="Z47" s="199"/>
      <c r="AA47" s="199"/>
      <c r="AB47" s="206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</row>
    <row r="48" spans="1:40" ht="11.25" hidden="1" customHeight="1">
      <c r="A48" s="252" t="s">
        <v>200</v>
      </c>
      <c r="B48" s="197" t="s">
        <v>3981</v>
      </c>
      <c r="C48" s="197" t="s">
        <v>3981</v>
      </c>
      <c r="D48" s="197" t="s">
        <v>3981</v>
      </c>
      <c r="E48" s="197" t="s">
        <v>3981</v>
      </c>
      <c r="F48" s="197" t="s">
        <v>3981</v>
      </c>
      <c r="G48" s="197" t="s">
        <v>3981</v>
      </c>
      <c r="H48" s="197" t="s">
        <v>3981</v>
      </c>
      <c r="I48" s="197" t="s">
        <v>3981</v>
      </c>
      <c r="J48" s="197" t="s">
        <v>3981</v>
      </c>
      <c r="K48" s="197" t="s">
        <v>3981</v>
      </c>
      <c r="L48" s="197" t="s">
        <v>3981</v>
      </c>
      <c r="M48" s="197" t="s">
        <v>3981</v>
      </c>
      <c r="N48" s="197" t="s">
        <v>3981</v>
      </c>
      <c r="O48" s="197" t="s">
        <v>3981</v>
      </c>
      <c r="P48" s="197" t="s">
        <v>3981</v>
      </c>
      <c r="Q48" s="197" t="s">
        <v>3981</v>
      </c>
      <c r="R48" s="197" t="s">
        <v>3981</v>
      </c>
      <c r="S48" s="197" t="s">
        <v>3981</v>
      </c>
      <c r="T48" s="197" t="s">
        <v>3981</v>
      </c>
      <c r="U48" s="197" t="s">
        <v>3981</v>
      </c>
      <c r="V48" s="217" t="s">
        <v>3981</v>
      </c>
      <c r="W48" s="217" t="s">
        <v>3981</v>
      </c>
      <c r="X48" s="217" t="s">
        <v>3981</v>
      </c>
      <c r="Y48" s="197" t="s">
        <v>3981</v>
      </c>
      <c r="Z48" s="197" t="s">
        <v>3981</v>
      </c>
      <c r="AA48" s="197" t="s">
        <v>3981</v>
      </c>
      <c r="AB48" s="220" t="s">
        <v>3981</v>
      </c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</row>
    <row r="49" spans="1:40" ht="11.25" hidden="1" customHeight="1">
      <c r="A49" s="252" t="s">
        <v>201</v>
      </c>
      <c r="B49" s="197">
        <v>0</v>
      </c>
      <c r="C49" s="197">
        <v>0</v>
      </c>
      <c r="D49" s="197">
        <v>0</v>
      </c>
      <c r="E49" s="197">
        <v>0</v>
      </c>
      <c r="F49" s="197">
        <v>0</v>
      </c>
      <c r="G49" s="197">
        <v>0</v>
      </c>
      <c r="H49" s="197">
        <v>0</v>
      </c>
      <c r="I49" s="197">
        <v>0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>
        <v>0</v>
      </c>
      <c r="S49" s="197">
        <v>0</v>
      </c>
      <c r="T49" s="197">
        <v>0</v>
      </c>
      <c r="U49" s="197">
        <v>0</v>
      </c>
      <c r="V49" s="217">
        <v>0</v>
      </c>
      <c r="W49" s="217">
        <v>0</v>
      </c>
      <c r="X49" s="217">
        <v>0</v>
      </c>
      <c r="Y49" s="197">
        <v>0</v>
      </c>
      <c r="Z49" s="197">
        <v>0</v>
      </c>
      <c r="AA49" s="197">
        <v>0</v>
      </c>
      <c r="AB49" s="220">
        <v>0</v>
      </c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</row>
    <row r="50" spans="1:40" ht="11.25" hidden="1" customHeight="1">
      <c r="A50" s="252" t="s">
        <v>202</v>
      </c>
      <c r="B50" s="197">
        <v>0</v>
      </c>
      <c r="C50" s="197">
        <v>0</v>
      </c>
      <c r="D50" s="197">
        <v>0</v>
      </c>
      <c r="E50" s="197">
        <v>0</v>
      </c>
      <c r="F50" s="197">
        <v>0</v>
      </c>
      <c r="G50" s="197">
        <v>0</v>
      </c>
      <c r="H50" s="197">
        <v>0</v>
      </c>
      <c r="I50" s="197">
        <v>0</v>
      </c>
      <c r="J50" s="197">
        <v>0</v>
      </c>
      <c r="K50" s="197">
        <v>0</v>
      </c>
      <c r="L50" s="197">
        <v>0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217">
        <v>0</v>
      </c>
      <c r="W50" s="217">
        <v>0</v>
      </c>
      <c r="X50" s="217">
        <v>0</v>
      </c>
      <c r="Y50" s="197">
        <v>0</v>
      </c>
      <c r="Z50" s="197">
        <v>0</v>
      </c>
      <c r="AA50" s="197">
        <v>0</v>
      </c>
      <c r="AB50" s="220">
        <v>0</v>
      </c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</row>
    <row r="51" spans="1:40" ht="11.25" hidden="1" customHeight="1">
      <c r="A51" s="252" t="s">
        <v>203</v>
      </c>
      <c r="B51" s="197" t="s">
        <v>3981</v>
      </c>
      <c r="C51" s="197" t="s">
        <v>3981</v>
      </c>
      <c r="D51" s="197" t="s">
        <v>3981</v>
      </c>
      <c r="E51" s="197" t="s">
        <v>3981</v>
      </c>
      <c r="F51" s="197" t="s">
        <v>3981</v>
      </c>
      <c r="G51" s="197" t="s">
        <v>3981</v>
      </c>
      <c r="H51" s="197" t="s">
        <v>3981</v>
      </c>
      <c r="I51" s="197" t="s">
        <v>3981</v>
      </c>
      <c r="J51" s="197" t="s">
        <v>3981</v>
      </c>
      <c r="K51" s="197" t="s">
        <v>3981</v>
      </c>
      <c r="L51" s="197" t="s">
        <v>3981</v>
      </c>
      <c r="M51" s="197" t="s">
        <v>3981</v>
      </c>
      <c r="N51" s="197" t="s">
        <v>3981</v>
      </c>
      <c r="O51" s="197" t="s">
        <v>3981</v>
      </c>
      <c r="P51" s="197" t="s">
        <v>3981</v>
      </c>
      <c r="Q51" s="197" t="s">
        <v>3981</v>
      </c>
      <c r="R51" s="197" t="s">
        <v>3981</v>
      </c>
      <c r="S51" s="197" t="s">
        <v>3981</v>
      </c>
      <c r="T51" s="197" t="s">
        <v>3981</v>
      </c>
      <c r="U51" s="197" t="s">
        <v>3981</v>
      </c>
      <c r="V51" s="217" t="s">
        <v>3981</v>
      </c>
      <c r="W51" s="217" t="s">
        <v>3981</v>
      </c>
      <c r="X51" s="217" t="s">
        <v>3981</v>
      </c>
      <c r="Y51" s="197" t="s">
        <v>3981</v>
      </c>
      <c r="Z51" s="197" t="s">
        <v>3981</v>
      </c>
      <c r="AA51" s="197" t="s">
        <v>3981</v>
      </c>
      <c r="AB51" s="220" t="s">
        <v>3981</v>
      </c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</row>
    <row r="52" spans="1:40" ht="11.25" hidden="1" customHeight="1">
      <c r="A52" s="252" t="s">
        <v>204</v>
      </c>
      <c r="B52" s="197" t="s">
        <v>3981</v>
      </c>
      <c r="C52" s="197" t="s">
        <v>3981</v>
      </c>
      <c r="D52" s="197" t="s">
        <v>3981</v>
      </c>
      <c r="E52" s="197" t="s">
        <v>3981</v>
      </c>
      <c r="F52" s="197" t="s">
        <v>3981</v>
      </c>
      <c r="G52" s="197" t="s">
        <v>3981</v>
      </c>
      <c r="H52" s="197" t="s">
        <v>3981</v>
      </c>
      <c r="I52" s="197" t="s">
        <v>3981</v>
      </c>
      <c r="J52" s="197" t="s">
        <v>3981</v>
      </c>
      <c r="K52" s="197" t="s">
        <v>3981</v>
      </c>
      <c r="L52" s="197" t="s">
        <v>3981</v>
      </c>
      <c r="M52" s="197" t="s">
        <v>3981</v>
      </c>
      <c r="N52" s="197" t="s">
        <v>3981</v>
      </c>
      <c r="O52" s="197" t="s">
        <v>3981</v>
      </c>
      <c r="P52" s="197" t="s">
        <v>3981</v>
      </c>
      <c r="Q52" s="197" t="s">
        <v>3981</v>
      </c>
      <c r="R52" s="197" t="s">
        <v>3981</v>
      </c>
      <c r="S52" s="197" t="s">
        <v>3981</v>
      </c>
      <c r="T52" s="197" t="s">
        <v>3981</v>
      </c>
      <c r="U52" s="197" t="s">
        <v>3981</v>
      </c>
      <c r="V52" s="217" t="s">
        <v>3981</v>
      </c>
      <c r="W52" s="217" t="s">
        <v>3981</v>
      </c>
      <c r="X52" s="217" t="s">
        <v>3981</v>
      </c>
      <c r="Y52" s="197" t="s">
        <v>3981</v>
      </c>
      <c r="Z52" s="197" t="s">
        <v>3981</v>
      </c>
      <c r="AA52" s="197" t="s">
        <v>3981</v>
      </c>
      <c r="AB52" s="220" t="s">
        <v>3981</v>
      </c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</row>
    <row r="53" spans="1:40" ht="11.25" hidden="1" customHeight="1">
      <c r="A53" s="252" t="s">
        <v>205</v>
      </c>
      <c r="B53" s="197" t="s">
        <v>3981</v>
      </c>
      <c r="C53" s="197" t="s">
        <v>3981</v>
      </c>
      <c r="D53" s="197" t="s">
        <v>3981</v>
      </c>
      <c r="E53" s="197" t="s">
        <v>3981</v>
      </c>
      <c r="F53" s="197" t="s">
        <v>3981</v>
      </c>
      <c r="G53" s="197" t="s">
        <v>3981</v>
      </c>
      <c r="H53" s="197" t="s">
        <v>3981</v>
      </c>
      <c r="I53" s="197" t="s">
        <v>3981</v>
      </c>
      <c r="J53" s="197" t="s">
        <v>3981</v>
      </c>
      <c r="K53" s="197" t="s">
        <v>3981</v>
      </c>
      <c r="L53" s="197" t="s">
        <v>3981</v>
      </c>
      <c r="M53" s="197" t="s">
        <v>3981</v>
      </c>
      <c r="N53" s="197" t="s">
        <v>3981</v>
      </c>
      <c r="O53" s="197" t="s">
        <v>3981</v>
      </c>
      <c r="P53" s="197" t="s">
        <v>3981</v>
      </c>
      <c r="Q53" s="197" t="s">
        <v>3981</v>
      </c>
      <c r="R53" s="197" t="s">
        <v>3981</v>
      </c>
      <c r="S53" s="197" t="s">
        <v>3981</v>
      </c>
      <c r="T53" s="197" t="s">
        <v>3981</v>
      </c>
      <c r="U53" s="197" t="s">
        <v>3981</v>
      </c>
      <c r="V53" s="217" t="s">
        <v>3981</v>
      </c>
      <c r="W53" s="217" t="s">
        <v>3981</v>
      </c>
      <c r="X53" s="217" t="s">
        <v>3981</v>
      </c>
      <c r="Y53" s="197" t="s">
        <v>3981</v>
      </c>
      <c r="Z53" s="197" t="s">
        <v>3981</v>
      </c>
      <c r="AA53" s="197" t="s">
        <v>3981</v>
      </c>
      <c r="AB53" s="220" t="s">
        <v>3981</v>
      </c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</row>
    <row r="54" spans="1:40" ht="11.25" hidden="1" customHeight="1">
      <c r="A54" s="252" t="s">
        <v>206</v>
      </c>
      <c r="B54" s="197" t="s">
        <v>3981</v>
      </c>
      <c r="C54" s="197" t="s">
        <v>3981</v>
      </c>
      <c r="D54" s="197" t="s">
        <v>3981</v>
      </c>
      <c r="E54" s="197" t="s">
        <v>3981</v>
      </c>
      <c r="F54" s="197" t="s">
        <v>3981</v>
      </c>
      <c r="G54" s="197" t="s">
        <v>3981</v>
      </c>
      <c r="H54" s="197" t="s">
        <v>3981</v>
      </c>
      <c r="I54" s="197" t="s">
        <v>3981</v>
      </c>
      <c r="J54" s="197" t="s">
        <v>3981</v>
      </c>
      <c r="K54" s="197" t="s">
        <v>3981</v>
      </c>
      <c r="L54" s="197" t="s">
        <v>3981</v>
      </c>
      <c r="M54" s="197" t="s">
        <v>3981</v>
      </c>
      <c r="N54" s="197" t="s">
        <v>3981</v>
      </c>
      <c r="O54" s="197" t="s">
        <v>3981</v>
      </c>
      <c r="P54" s="197" t="s">
        <v>3981</v>
      </c>
      <c r="Q54" s="197" t="s">
        <v>3981</v>
      </c>
      <c r="R54" s="197" t="s">
        <v>3981</v>
      </c>
      <c r="S54" s="197" t="s">
        <v>3981</v>
      </c>
      <c r="T54" s="197" t="s">
        <v>3981</v>
      </c>
      <c r="U54" s="197" t="s">
        <v>3981</v>
      </c>
      <c r="V54" s="217" t="s">
        <v>3981</v>
      </c>
      <c r="W54" s="217" t="s">
        <v>3981</v>
      </c>
      <c r="X54" s="217" t="s">
        <v>3981</v>
      </c>
      <c r="Y54" s="197" t="s">
        <v>3981</v>
      </c>
      <c r="Z54" s="197" t="s">
        <v>3981</v>
      </c>
      <c r="AA54" s="197" t="s">
        <v>3981</v>
      </c>
      <c r="AB54" s="220" t="s">
        <v>3981</v>
      </c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</row>
    <row r="55" spans="1:40" ht="11.25" hidden="1" customHeight="1">
      <c r="A55" s="252" t="s">
        <v>207</v>
      </c>
      <c r="B55" s="197" t="s">
        <v>3981</v>
      </c>
      <c r="C55" s="197" t="s">
        <v>3981</v>
      </c>
      <c r="D55" s="197" t="s">
        <v>3981</v>
      </c>
      <c r="E55" s="197" t="s">
        <v>3981</v>
      </c>
      <c r="F55" s="197" t="s">
        <v>3981</v>
      </c>
      <c r="G55" s="197" t="s">
        <v>3981</v>
      </c>
      <c r="H55" s="197" t="s">
        <v>3981</v>
      </c>
      <c r="I55" s="197" t="s">
        <v>3981</v>
      </c>
      <c r="J55" s="197" t="s">
        <v>3981</v>
      </c>
      <c r="K55" s="197" t="s">
        <v>3981</v>
      </c>
      <c r="L55" s="197" t="s">
        <v>3981</v>
      </c>
      <c r="M55" s="197" t="s">
        <v>3981</v>
      </c>
      <c r="N55" s="197" t="s">
        <v>3981</v>
      </c>
      <c r="O55" s="197" t="s">
        <v>3981</v>
      </c>
      <c r="P55" s="197" t="s">
        <v>3981</v>
      </c>
      <c r="Q55" s="197" t="s">
        <v>3981</v>
      </c>
      <c r="R55" s="197" t="s">
        <v>3981</v>
      </c>
      <c r="S55" s="197" t="s">
        <v>3981</v>
      </c>
      <c r="T55" s="197" t="s">
        <v>3981</v>
      </c>
      <c r="U55" s="197" t="s">
        <v>3981</v>
      </c>
      <c r="V55" s="217" t="s">
        <v>3981</v>
      </c>
      <c r="W55" s="217" t="s">
        <v>3981</v>
      </c>
      <c r="X55" s="217" t="s">
        <v>3981</v>
      </c>
      <c r="Y55" s="197" t="s">
        <v>3981</v>
      </c>
      <c r="Z55" s="197" t="s">
        <v>3981</v>
      </c>
      <c r="AA55" s="197" t="s">
        <v>3981</v>
      </c>
      <c r="AB55" s="220" t="s">
        <v>3981</v>
      </c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</row>
    <row r="56" spans="1:40" ht="11.25" hidden="1" customHeight="1">
      <c r="A56" s="252" t="s">
        <v>208</v>
      </c>
      <c r="B56" s="197" t="s">
        <v>3981</v>
      </c>
      <c r="C56" s="197" t="s">
        <v>3981</v>
      </c>
      <c r="D56" s="197" t="s">
        <v>3981</v>
      </c>
      <c r="E56" s="197" t="s">
        <v>3981</v>
      </c>
      <c r="F56" s="197" t="s">
        <v>3981</v>
      </c>
      <c r="G56" s="197" t="s">
        <v>3981</v>
      </c>
      <c r="H56" s="197" t="s">
        <v>3981</v>
      </c>
      <c r="I56" s="197" t="s">
        <v>3981</v>
      </c>
      <c r="J56" s="197" t="s">
        <v>3981</v>
      </c>
      <c r="K56" s="197" t="s">
        <v>3981</v>
      </c>
      <c r="L56" s="197" t="s">
        <v>3981</v>
      </c>
      <c r="M56" s="197" t="s">
        <v>3981</v>
      </c>
      <c r="N56" s="197" t="s">
        <v>3981</v>
      </c>
      <c r="O56" s="197" t="s">
        <v>3981</v>
      </c>
      <c r="P56" s="197" t="s">
        <v>3981</v>
      </c>
      <c r="Q56" s="197" t="s">
        <v>3981</v>
      </c>
      <c r="R56" s="197" t="s">
        <v>3981</v>
      </c>
      <c r="S56" s="197" t="s">
        <v>3981</v>
      </c>
      <c r="T56" s="197" t="s">
        <v>3981</v>
      </c>
      <c r="U56" s="197" t="s">
        <v>3981</v>
      </c>
      <c r="V56" s="217" t="s">
        <v>3981</v>
      </c>
      <c r="W56" s="217" t="s">
        <v>3981</v>
      </c>
      <c r="X56" s="217" t="s">
        <v>3981</v>
      </c>
      <c r="Y56" s="197" t="s">
        <v>3981</v>
      </c>
      <c r="Z56" s="197" t="s">
        <v>3981</v>
      </c>
      <c r="AA56" s="197" t="s">
        <v>3981</v>
      </c>
      <c r="AB56" s="220" t="s">
        <v>3981</v>
      </c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</row>
    <row r="57" spans="1:40" ht="11.25" hidden="1" customHeight="1">
      <c r="A57" s="252" t="s">
        <v>210</v>
      </c>
      <c r="B57" s="197" t="s">
        <v>3981</v>
      </c>
      <c r="C57" s="197" t="s">
        <v>3981</v>
      </c>
      <c r="D57" s="197" t="s">
        <v>3981</v>
      </c>
      <c r="E57" s="197" t="s">
        <v>3981</v>
      </c>
      <c r="F57" s="197" t="s">
        <v>3981</v>
      </c>
      <c r="G57" s="197" t="s">
        <v>3981</v>
      </c>
      <c r="H57" s="197" t="s">
        <v>3981</v>
      </c>
      <c r="I57" s="197" t="s">
        <v>3981</v>
      </c>
      <c r="J57" s="197" t="s">
        <v>3981</v>
      </c>
      <c r="K57" s="197" t="s">
        <v>3981</v>
      </c>
      <c r="L57" s="197" t="s">
        <v>3981</v>
      </c>
      <c r="M57" s="197" t="s">
        <v>3981</v>
      </c>
      <c r="N57" s="197" t="s">
        <v>3981</v>
      </c>
      <c r="O57" s="197" t="s">
        <v>3981</v>
      </c>
      <c r="P57" s="197" t="s">
        <v>3981</v>
      </c>
      <c r="Q57" s="197" t="s">
        <v>3981</v>
      </c>
      <c r="R57" s="197" t="s">
        <v>3981</v>
      </c>
      <c r="S57" s="197" t="s">
        <v>3981</v>
      </c>
      <c r="T57" s="197" t="s">
        <v>3981</v>
      </c>
      <c r="U57" s="197" t="s">
        <v>3981</v>
      </c>
      <c r="V57" s="217" t="s">
        <v>3981</v>
      </c>
      <c r="W57" s="217" t="s">
        <v>3981</v>
      </c>
      <c r="X57" s="217" t="s">
        <v>3981</v>
      </c>
      <c r="Y57" s="197" t="s">
        <v>3981</v>
      </c>
      <c r="Z57" s="197" t="s">
        <v>3981</v>
      </c>
      <c r="AA57" s="197" t="s">
        <v>3981</v>
      </c>
      <c r="AB57" s="220" t="s">
        <v>3981</v>
      </c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</row>
    <row r="58" spans="1:40" ht="11.25" hidden="1" customHeight="1">
      <c r="A58" s="284" t="s">
        <v>211</v>
      </c>
      <c r="B58" s="240" t="s">
        <v>3981</v>
      </c>
      <c r="C58" s="240" t="s">
        <v>3981</v>
      </c>
      <c r="D58" s="240" t="s">
        <v>3981</v>
      </c>
      <c r="E58" s="240" t="s">
        <v>3981</v>
      </c>
      <c r="F58" s="240" t="s">
        <v>3981</v>
      </c>
      <c r="G58" s="240" t="s">
        <v>3981</v>
      </c>
      <c r="H58" s="240">
        <v>22437586777</v>
      </c>
      <c r="I58" s="240" t="s">
        <v>3981</v>
      </c>
      <c r="J58" s="240" t="s">
        <v>3981</v>
      </c>
      <c r="K58" s="240" t="s">
        <v>3981</v>
      </c>
      <c r="L58" s="240" t="s">
        <v>3981</v>
      </c>
      <c r="M58" s="240" t="s">
        <v>3981</v>
      </c>
      <c r="N58" s="240" t="s">
        <v>3981</v>
      </c>
      <c r="O58" s="240" t="s">
        <v>3981</v>
      </c>
      <c r="P58" s="240" t="s">
        <v>3981</v>
      </c>
      <c r="Q58" s="240" t="s">
        <v>3981</v>
      </c>
      <c r="R58" s="240" t="s">
        <v>3981</v>
      </c>
      <c r="S58" s="240" t="s">
        <v>3981</v>
      </c>
      <c r="T58" s="240" t="s">
        <v>3981</v>
      </c>
      <c r="U58" s="240" t="s">
        <v>3981</v>
      </c>
      <c r="V58" s="240" t="s">
        <v>3981</v>
      </c>
      <c r="W58" s="240" t="s">
        <v>3981</v>
      </c>
      <c r="X58" s="240" t="s">
        <v>3981</v>
      </c>
      <c r="Y58" s="240" t="s">
        <v>3981</v>
      </c>
      <c r="Z58" s="240" t="s">
        <v>3981</v>
      </c>
      <c r="AA58" s="240" t="s">
        <v>3981</v>
      </c>
      <c r="AB58" s="248" t="s">
        <v>3981</v>
      </c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</row>
    <row r="59" spans="1:40" ht="11.25" hidden="1" customHeight="1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8"/>
      <c r="W59" s="358"/>
      <c r="X59" s="358"/>
      <c r="Y59" s="357"/>
      <c r="Z59" s="357"/>
      <c r="AA59" s="357"/>
      <c r="AB59" s="359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</row>
    <row r="60" spans="1:40" ht="11.25" hidden="1" customHeight="1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8"/>
      <c r="W60" s="358"/>
      <c r="X60" s="358"/>
      <c r="Y60" s="357"/>
      <c r="Z60" s="357"/>
      <c r="AA60" s="357"/>
      <c r="AB60" s="359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</row>
    <row r="61" spans="1:40" ht="12" hidden="1" customHeight="1">
      <c r="A61" s="286"/>
      <c r="B61" s="292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60"/>
      <c r="W61" s="260"/>
      <c r="X61" s="260"/>
      <c r="Y61" s="258"/>
      <c r="Z61" s="258"/>
      <c r="AA61" s="258"/>
      <c r="AB61" s="26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</row>
    <row r="62" spans="1:40" ht="12" hidden="1" customHeight="1">
      <c r="A62" s="265" t="s">
        <v>212</v>
      </c>
      <c r="B62" s="267">
        <f t="shared" ref="B62:AB62" si="1">SUM(B47:B61)</f>
        <v>0</v>
      </c>
      <c r="C62" s="267">
        <f t="shared" si="1"/>
        <v>0</v>
      </c>
      <c r="D62" s="267">
        <f t="shared" si="1"/>
        <v>0</v>
      </c>
      <c r="E62" s="267">
        <f t="shared" si="1"/>
        <v>0</v>
      </c>
      <c r="F62" s="267">
        <f t="shared" si="1"/>
        <v>0</v>
      </c>
      <c r="G62" s="267">
        <f t="shared" si="1"/>
        <v>0</v>
      </c>
      <c r="H62" s="267">
        <f t="shared" si="1"/>
        <v>22437586777</v>
      </c>
      <c r="I62" s="267">
        <f t="shared" si="1"/>
        <v>0</v>
      </c>
      <c r="J62" s="267">
        <f t="shared" si="1"/>
        <v>0</v>
      </c>
      <c r="K62" s="267">
        <f t="shared" si="1"/>
        <v>0</v>
      </c>
      <c r="L62" s="267">
        <f t="shared" si="1"/>
        <v>0</v>
      </c>
      <c r="M62" s="267">
        <f t="shared" si="1"/>
        <v>0</v>
      </c>
      <c r="N62" s="267">
        <f t="shared" si="1"/>
        <v>0</v>
      </c>
      <c r="O62" s="267">
        <f t="shared" si="1"/>
        <v>0</v>
      </c>
      <c r="P62" s="267">
        <f t="shared" si="1"/>
        <v>0</v>
      </c>
      <c r="Q62" s="267">
        <f t="shared" si="1"/>
        <v>0</v>
      </c>
      <c r="R62" s="267">
        <f t="shared" si="1"/>
        <v>0</v>
      </c>
      <c r="S62" s="267">
        <f t="shared" si="1"/>
        <v>0</v>
      </c>
      <c r="T62" s="267">
        <f t="shared" si="1"/>
        <v>0</v>
      </c>
      <c r="U62" s="267">
        <f t="shared" si="1"/>
        <v>0</v>
      </c>
      <c r="V62" s="276">
        <f t="shared" si="1"/>
        <v>0</v>
      </c>
      <c r="W62" s="276">
        <f t="shared" si="1"/>
        <v>0</v>
      </c>
      <c r="X62" s="276">
        <f t="shared" si="1"/>
        <v>0</v>
      </c>
      <c r="Y62" s="267">
        <f t="shared" si="1"/>
        <v>0</v>
      </c>
      <c r="Z62" s="267">
        <f t="shared" si="1"/>
        <v>0</v>
      </c>
      <c r="AA62" s="267">
        <f t="shared" si="1"/>
        <v>0</v>
      </c>
      <c r="AB62" s="278">
        <f t="shared" si="1"/>
        <v>0</v>
      </c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</row>
    <row r="63" spans="1:40" ht="11.25" hidden="1" customHeight="1">
      <c r="A63" s="301"/>
      <c r="B63" s="162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90"/>
      <c r="W63" s="190"/>
      <c r="X63" s="190"/>
      <c r="Y63" s="189"/>
      <c r="Z63" s="189"/>
      <c r="AA63" s="189"/>
      <c r="AB63" s="1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</row>
    <row r="64" spans="1:40" ht="12" hidden="1" customHeight="1">
      <c r="A64" s="360" t="s">
        <v>213</v>
      </c>
      <c r="B64" s="361">
        <f t="shared" ref="B64:AB64" si="2">+B44-B62</f>
        <v>0</v>
      </c>
      <c r="C64" s="361">
        <f t="shared" si="2"/>
        <v>0</v>
      </c>
      <c r="D64" s="361">
        <f t="shared" si="2"/>
        <v>0</v>
      </c>
      <c r="E64" s="361">
        <f t="shared" si="2"/>
        <v>0</v>
      </c>
      <c r="F64" s="361">
        <f t="shared" si="2"/>
        <v>0</v>
      </c>
      <c r="G64" s="361">
        <f t="shared" si="2"/>
        <v>0</v>
      </c>
      <c r="H64" s="361">
        <f t="shared" si="2"/>
        <v>-22437586777</v>
      </c>
      <c r="I64" s="361">
        <f t="shared" si="2"/>
        <v>0</v>
      </c>
      <c r="J64" s="361">
        <f t="shared" si="2"/>
        <v>0</v>
      </c>
      <c r="K64" s="361">
        <f t="shared" si="2"/>
        <v>0</v>
      </c>
      <c r="L64" s="361">
        <f t="shared" si="2"/>
        <v>0</v>
      </c>
      <c r="M64" s="361">
        <f t="shared" si="2"/>
        <v>0</v>
      </c>
      <c r="N64" s="361">
        <f t="shared" si="2"/>
        <v>0</v>
      </c>
      <c r="O64" s="361">
        <f t="shared" si="2"/>
        <v>0</v>
      </c>
      <c r="P64" s="361">
        <f t="shared" si="2"/>
        <v>0</v>
      </c>
      <c r="Q64" s="361">
        <f t="shared" si="2"/>
        <v>0</v>
      </c>
      <c r="R64" s="361">
        <f t="shared" si="2"/>
        <v>0</v>
      </c>
      <c r="S64" s="361">
        <f t="shared" si="2"/>
        <v>0</v>
      </c>
      <c r="T64" s="361">
        <f t="shared" si="2"/>
        <v>0</v>
      </c>
      <c r="U64" s="361">
        <f t="shared" si="2"/>
        <v>0</v>
      </c>
      <c r="V64" s="362">
        <f t="shared" si="2"/>
        <v>0</v>
      </c>
      <c r="W64" s="362">
        <f t="shared" si="2"/>
        <v>0</v>
      </c>
      <c r="X64" s="362">
        <f t="shared" si="2"/>
        <v>0</v>
      </c>
      <c r="Y64" s="361">
        <f t="shared" si="2"/>
        <v>0</v>
      </c>
      <c r="Z64" s="361">
        <f t="shared" si="2"/>
        <v>0</v>
      </c>
      <c r="AA64" s="361">
        <f t="shared" si="2"/>
        <v>0</v>
      </c>
      <c r="AB64" s="363">
        <f t="shared" si="2"/>
        <v>0</v>
      </c>
      <c r="AC64" s="364"/>
      <c r="AD64" s="364"/>
      <c r="AE64" s="364"/>
      <c r="AF64" s="364"/>
      <c r="AG64" s="364"/>
      <c r="AH64" s="364"/>
      <c r="AI64" s="364"/>
      <c r="AJ64" s="364"/>
      <c r="AK64" s="364"/>
      <c r="AL64" s="364"/>
      <c r="AM64" s="364"/>
      <c r="AN64" s="364"/>
    </row>
    <row r="65" spans="1:40" ht="11.25" hidden="1" customHeight="1">
      <c r="A65" s="301"/>
      <c r="B65" s="162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90"/>
      <c r="W65" s="190"/>
      <c r="X65" s="190"/>
      <c r="Y65" s="189"/>
      <c r="Z65" s="189"/>
      <c r="AA65" s="189"/>
      <c r="AB65" s="1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</row>
    <row r="66" spans="1:40" ht="11.25" hidden="1" customHeight="1">
      <c r="A66" s="196" t="s">
        <v>214</v>
      </c>
      <c r="B66" s="314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200"/>
      <c r="W66" s="200"/>
      <c r="X66" s="200"/>
      <c r="Y66" s="199"/>
      <c r="Z66" s="199"/>
      <c r="AA66" s="199"/>
      <c r="AB66" s="206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</row>
    <row r="67" spans="1:40" ht="11.25" hidden="1" customHeight="1">
      <c r="A67" s="196"/>
      <c r="B67" s="314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200"/>
      <c r="W67" s="200"/>
      <c r="X67" s="200"/>
      <c r="Y67" s="199"/>
      <c r="Z67" s="199"/>
      <c r="AA67" s="199"/>
      <c r="AB67" s="206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</row>
    <row r="68" spans="1:40" ht="11.25" hidden="1" customHeight="1">
      <c r="A68" s="252" t="s">
        <v>215</v>
      </c>
      <c r="B68" s="315" t="s">
        <v>3981</v>
      </c>
      <c r="C68" s="315" t="s">
        <v>3981</v>
      </c>
      <c r="D68" s="315" t="s">
        <v>3981</v>
      </c>
      <c r="E68" s="315" t="s">
        <v>3981</v>
      </c>
      <c r="F68" s="315" t="s">
        <v>3981</v>
      </c>
      <c r="G68" s="315" t="s">
        <v>3981</v>
      </c>
      <c r="H68" s="315" t="s">
        <v>3981</v>
      </c>
      <c r="I68" s="315" t="s">
        <v>3981</v>
      </c>
      <c r="J68" s="315" t="s">
        <v>3981</v>
      </c>
      <c r="K68" s="315" t="s">
        <v>3981</v>
      </c>
      <c r="L68" s="315" t="s">
        <v>3981</v>
      </c>
      <c r="M68" s="315" t="s">
        <v>3981</v>
      </c>
      <c r="N68" s="315" t="s">
        <v>3981</v>
      </c>
      <c r="O68" s="315" t="s">
        <v>3981</v>
      </c>
      <c r="P68" s="315" t="s">
        <v>3981</v>
      </c>
      <c r="Q68" s="315" t="s">
        <v>3981</v>
      </c>
      <c r="R68" s="315" t="s">
        <v>3981</v>
      </c>
      <c r="S68" s="315" t="s">
        <v>3981</v>
      </c>
      <c r="T68" s="315" t="s">
        <v>3981</v>
      </c>
      <c r="U68" s="315" t="s">
        <v>3981</v>
      </c>
      <c r="V68" s="316" t="s">
        <v>3981</v>
      </c>
      <c r="W68" s="316" t="s">
        <v>3981</v>
      </c>
      <c r="X68" s="316" t="s">
        <v>3981</v>
      </c>
      <c r="Y68" s="315" t="s">
        <v>3981</v>
      </c>
      <c r="Z68" s="315" t="s">
        <v>3981</v>
      </c>
      <c r="AA68" s="315" t="s">
        <v>3981</v>
      </c>
      <c r="AB68" s="317" t="s">
        <v>3981</v>
      </c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</row>
    <row r="69" spans="1:40" ht="11.25" hidden="1" customHeight="1">
      <c r="A69" s="252" t="s">
        <v>216</v>
      </c>
      <c r="B69" s="315" t="s">
        <v>3981</v>
      </c>
      <c r="C69" s="315" t="s">
        <v>3981</v>
      </c>
      <c r="D69" s="315" t="s">
        <v>3981</v>
      </c>
      <c r="E69" s="315" t="s">
        <v>3981</v>
      </c>
      <c r="F69" s="315" t="s">
        <v>3981</v>
      </c>
      <c r="G69" s="315" t="s">
        <v>3981</v>
      </c>
      <c r="H69" s="315" t="s">
        <v>3981</v>
      </c>
      <c r="I69" s="315" t="s">
        <v>3981</v>
      </c>
      <c r="J69" s="315" t="s">
        <v>3981</v>
      </c>
      <c r="K69" s="315" t="s">
        <v>3981</v>
      </c>
      <c r="L69" s="315" t="s">
        <v>3981</v>
      </c>
      <c r="M69" s="315" t="s">
        <v>3981</v>
      </c>
      <c r="N69" s="315" t="s">
        <v>3981</v>
      </c>
      <c r="O69" s="315" t="s">
        <v>3981</v>
      </c>
      <c r="P69" s="315" t="s">
        <v>3981</v>
      </c>
      <c r="Q69" s="315" t="s">
        <v>3981</v>
      </c>
      <c r="R69" s="315" t="s">
        <v>3981</v>
      </c>
      <c r="S69" s="315" t="s">
        <v>3981</v>
      </c>
      <c r="T69" s="315" t="s">
        <v>3981</v>
      </c>
      <c r="U69" s="315" t="s">
        <v>3981</v>
      </c>
      <c r="V69" s="316" t="s">
        <v>3981</v>
      </c>
      <c r="W69" s="316" t="s">
        <v>3981</v>
      </c>
      <c r="X69" s="316" t="s">
        <v>3981</v>
      </c>
      <c r="Y69" s="315" t="s">
        <v>3981</v>
      </c>
      <c r="Z69" s="315" t="s">
        <v>3981</v>
      </c>
      <c r="AA69" s="315" t="s">
        <v>3981</v>
      </c>
      <c r="AB69" s="317" t="s">
        <v>3981</v>
      </c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</row>
    <row r="70" spans="1:40" ht="11.25" hidden="1" customHeight="1">
      <c r="A70" s="252" t="s">
        <v>217</v>
      </c>
      <c r="B70" s="315" t="s">
        <v>3981</v>
      </c>
      <c r="C70" s="315" t="s">
        <v>3981</v>
      </c>
      <c r="D70" s="315" t="s">
        <v>3981</v>
      </c>
      <c r="E70" s="315" t="s">
        <v>3981</v>
      </c>
      <c r="F70" s="315" t="s">
        <v>3981</v>
      </c>
      <c r="G70" s="315" t="s">
        <v>3981</v>
      </c>
      <c r="H70" s="315" t="s">
        <v>3981</v>
      </c>
      <c r="I70" s="315" t="s">
        <v>3981</v>
      </c>
      <c r="J70" s="315" t="s">
        <v>3981</v>
      </c>
      <c r="K70" s="315" t="s">
        <v>3981</v>
      </c>
      <c r="L70" s="315" t="s">
        <v>3981</v>
      </c>
      <c r="M70" s="315" t="s">
        <v>3981</v>
      </c>
      <c r="N70" s="315" t="s">
        <v>3981</v>
      </c>
      <c r="O70" s="315" t="s">
        <v>3981</v>
      </c>
      <c r="P70" s="315" t="s">
        <v>3981</v>
      </c>
      <c r="Q70" s="315" t="s">
        <v>3981</v>
      </c>
      <c r="R70" s="315" t="s">
        <v>3981</v>
      </c>
      <c r="S70" s="315" t="s">
        <v>3981</v>
      </c>
      <c r="T70" s="315" t="s">
        <v>3981</v>
      </c>
      <c r="U70" s="315" t="s">
        <v>3981</v>
      </c>
      <c r="V70" s="316" t="s">
        <v>3981</v>
      </c>
      <c r="W70" s="316" t="s">
        <v>3981</v>
      </c>
      <c r="X70" s="316" t="s">
        <v>3981</v>
      </c>
      <c r="Y70" s="315" t="s">
        <v>3981</v>
      </c>
      <c r="Z70" s="315" t="s">
        <v>3981</v>
      </c>
      <c r="AA70" s="315" t="s">
        <v>3981</v>
      </c>
      <c r="AB70" s="317" t="s">
        <v>3981</v>
      </c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</row>
    <row r="71" spans="1:40" ht="11.25" hidden="1" customHeight="1">
      <c r="A71" s="252" t="s">
        <v>218</v>
      </c>
      <c r="B71" s="315" t="s">
        <v>3981</v>
      </c>
      <c r="C71" s="315" t="s">
        <v>3981</v>
      </c>
      <c r="D71" s="315" t="s">
        <v>3981</v>
      </c>
      <c r="E71" s="315" t="s">
        <v>3981</v>
      </c>
      <c r="F71" s="315" t="s">
        <v>3981</v>
      </c>
      <c r="G71" s="315" t="s">
        <v>3981</v>
      </c>
      <c r="H71" s="315" t="s">
        <v>3981</v>
      </c>
      <c r="I71" s="315" t="s">
        <v>3981</v>
      </c>
      <c r="J71" s="315" t="s">
        <v>3981</v>
      </c>
      <c r="K71" s="315" t="s">
        <v>3981</v>
      </c>
      <c r="L71" s="315" t="s">
        <v>3981</v>
      </c>
      <c r="M71" s="315" t="s">
        <v>3981</v>
      </c>
      <c r="N71" s="315" t="s">
        <v>3981</v>
      </c>
      <c r="O71" s="315" t="s">
        <v>3981</v>
      </c>
      <c r="P71" s="315" t="s">
        <v>3981</v>
      </c>
      <c r="Q71" s="315" t="s">
        <v>3981</v>
      </c>
      <c r="R71" s="315" t="s">
        <v>3981</v>
      </c>
      <c r="S71" s="315" t="s">
        <v>3981</v>
      </c>
      <c r="T71" s="315" t="s">
        <v>3981</v>
      </c>
      <c r="U71" s="315" t="s">
        <v>3981</v>
      </c>
      <c r="V71" s="316" t="s">
        <v>3981</v>
      </c>
      <c r="W71" s="316" t="s">
        <v>3981</v>
      </c>
      <c r="X71" s="316" t="s">
        <v>3981</v>
      </c>
      <c r="Y71" s="315" t="s">
        <v>3981</v>
      </c>
      <c r="Z71" s="315" t="s">
        <v>3981</v>
      </c>
      <c r="AA71" s="315" t="s">
        <v>3981</v>
      </c>
      <c r="AB71" s="317" t="s">
        <v>3981</v>
      </c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</row>
    <row r="72" spans="1:40" ht="11.25" hidden="1" customHeight="1">
      <c r="A72" s="252" t="s">
        <v>219</v>
      </c>
      <c r="B72" s="315" t="s">
        <v>3981</v>
      </c>
      <c r="C72" s="315" t="s">
        <v>3981</v>
      </c>
      <c r="D72" s="315" t="s">
        <v>3981</v>
      </c>
      <c r="E72" s="315" t="s">
        <v>3981</v>
      </c>
      <c r="F72" s="315" t="s">
        <v>3981</v>
      </c>
      <c r="G72" s="315" t="s">
        <v>3981</v>
      </c>
      <c r="H72" s="315" t="s">
        <v>3981</v>
      </c>
      <c r="I72" s="315" t="s">
        <v>3981</v>
      </c>
      <c r="J72" s="315" t="s">
        <v>3981</v>
      </c>
      <c r="K72" s="315" t="s">
        <v>3981</v>
      </c>
      <c r="L72" s="315" t="s">
        <v>3981</v>
      </c>
      <c r="M72" s="315" t="s">
        <v>3981</v>
      </c>
      <c r="N72" s="315" t="s">
        <v>3981</v>
      </c>
      <c r="O72" s="315" t="s">
        <v>3981</v>
      </c>
      <c r="P72" s="315" t="s">
        <v>3981</v>
      </c>
      <c r="Q72" s="315" t="s">
        <v>3981</v>
      </c>
      <c r="R72" s="315" t="s">
        <v>3981</v>
      </c>
      <c r="S72" s="315" t="s">
        <v>3981</v>
      </c>
      <c r="T72" s="315" t="s">
        <v>3981</v>
      </c>
      <c r="U72" s="315" t="s">
        <v>3981</v>
      </c>
      <c r="V72" s="316" t="s">
        <v>3981</v>
      </c>
      <c r="W72" s="316" t="s">
        <v>3981</v>
      </c>
      <c r="X72" s="316" t="s">
        <v>3981</v>
      </c>
      <c r="Y72" s="315" t="s">
        <v>3981</v>
      </c>
      <c r="Z72" s="315" t="s">
        <v>3981</v>
      </c>
      <c r="AA72" s="315" t="s">
        <v>3981</v>
      </c>
      <c r="AB72" s="317" t="s">
        <v>3981</v>
      </c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</row>
    <row r="73" spans="1:40" ht="11.25" hidden="1" customHeight="1">
      <c r="A73" s="252" t="s">
        <v>220</v>
      </c>
      <c r="B73" s="315" t="s">
        <v>3981</v>
      </c>
      <c r="C73" s="315" t="s">
        <v>3981</v>
      </c>
      <c r="D73" s="315" t="s">
        <v>3981</v>
      </c>
      <c r="E73" s="315" t="s">
        <v>3981</v>
      </c>
      <c r="F73" s="315" t="s">
        <v>3981</v>
      </c>
      <c r="G73" s="315" t="s">
        <v>3981</v>
      </c>
      <c r="H73" s="315" t="s">
        <v>3981</v>
      </c>
      <c r="I73" s="315" t="s">
        <v>3981</v>
      </c>
      <c r="J73" s="315" t="s">
        <v>3981</v>
      </c>
      <c r="K73" s="315" t="s">
        <v>3981</v>
      </c>
      <c r="L73" s="315" t="s">
        <v>3981</v>
      </c>
      <c r="M73" s="315" t="s">
        <v>3981</v>
      </c>
      <c r="N73" s="315" t="s">
        <v>3981</v>
      </c>
      <c r="O73" s="315" t="s">
        <v>3981</v>
      </c>
      <c r="P73" s="315" t="s">
        <v>3981</v>
      </c>
      <c r="Q73" s="315" t="s">
        <v>3981</v>
      </c>
      <c r="R73" s="315" t="s">
        <v>3981</v>
      </c>
      <c r="S73" s="315" t="s">
        <v>3981</v>
      </c>
      <c r="T73" s="315" t="s">
        <v>3981</v>
      </c>
      <c r="U73" s="315" t="s">
        <v>3981</v>
      </c>
      <c r="V73" s="316" t="s">
        <v>3981</v>
      </c>
      <c r="W73" s="316" t="s">
        <v>3981</v>
      </c>
      <c r="X73" s="316" t="s">
        <v>3981</v>
      </c>
      <c r="Y73" s="315" t="s">
        <v>3981</v>
      </c>
      <c r="Z73" s="315" t="s">
        <v>3981</v>
      </c>
      <c r="AA73" s="315" t="s">
        <v>3981</v>
      </c>
      <c r="AB73" s="317" t="s">
        <v>3981</v>
      </c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</row>
    <row r="74" spans="1:40" ht="11.25" hidden="1" customHeight="1">
      <c r="A74" s="252" t="s">
        <v>221</v>
      </c>
      <c r="B74" s="315" t="s">
        <v>3981</v>
      </c>
      <c r="C74" s="315" t="s">
        <v>3981</v>
      </c>
      <c r="D74" s="315" t="s">
        <v>3981</v>
      </c>
      <c r="E74" s="315" t="s">
        <v>3981</v>
      </c>
      <c r="F74" s="315" t="s">
        <v>3981</v>
      </c>
      <c r="G74" s="315" t="s">
        <v>3981</v>
      </c>
      <c r="H74" s="315" t="s">
        <v>3981</v>
      </c>
      <c r="I74" s="315" t="s">
        <v>3981</v>
      </c>
      <c r="J74" s="315" t="s">
        <v>3981</v>
      </c>
      <c r="K74" s="315" t="s">
        <v>3981</v>
      </c>
      <c r="L74" s="315" t="s">
        <v>3981</v>
      </c>
      <c r="M74" s="315" t="s">
        <v>3981</v>
      </c>
      <c r="N74" s="315" t="s">
        <v>3981</v>
      </c>
      <c r="O74" s="315" t="s">
        <v>3981</v>
      </c>
      <c r="P74" s="315" t="s">
        <v>3981</v>
      </c>
      <c r="Q74" s="315" t="s">
        <v>3981</v>
      </c>
      <c r="R74" s="315" t="s">
        <v>3981</v>
      </c>
      <c r="S74" s="315" t="s">
        <v>3981</v>
      </c>
      <c r="T74" s="315" t="s">
        <v>3981</v>
      </c>
      <c r="U74" s="315" t="s">
        <v>3981</v>
      </c>
      <c r="V74" s="316" t="s">
        <v>3981</v>
      </c>
      <c r="W74" s="316" t="s">
        <v>3981</v>
      </c>
      <c r="X74" s="316" t="s">
        <v>3981</v>
      </c>
      <c r="Y74" s="315" t="s">
        <v>3981</v>
      </c>
      <c r="Z74" s="315" t="s">
        <v>3981</v>
      </c>
      <c r="AA74" s="315" t="s">
        <v>3981</v>
      </c>
      <c r="AB74" s="317" t="s">
        <v>3981</v>
      </c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</row>
    <row r="75" spans="1:40" ht="11.25" hidden="1" customHeight="1">
      <c r="A75" s="252" t="s">
        <v>222</v>
      </c>
      <c r="B75" s="315" t="s">
        <v>3981</v>
      </c>
      <c r="C75" s="315" t="s">
        <v>3981</v>
      </c>
      <c r="D75" s="315" t="s">
        <v>3981</v>
      </c>
      <c r="E75" s="315" t="s">
        <v>3981</v>
      </c>
      <c r="F75" s="315" t="s">
        <v>3981</v>
      </c>
      <c r="G75" s="315" t="s">
        <v>3981</v>
      </c>
      <c r="H75" s="315" t="s">
        <v>3981</v>
      </c>
      <c r="I75" s="315" t="s">
        <v>3981</v>
      </c>
      <c r="J75" s="315" t="s">
        <v>3981</v>
      </c>
      <c r="K75" s="315" t="s">
        <v>3981</v>
      </c>
      <c r="L75" s="315" t="s">
        <v>3981</v>
      </c>
      <c r="M75" s="315" t="s">
        <v>3981</v>
      </c>
      <c r="N75" s="315" t="s">
        <v>3981</v>
      </c>
      <c r="O75" s="315" t="s">
        <v>3981</v>
      </c>
      <c r="P75" s="315" t="s">
        <v>3981</v>
      </c>
      <c r="Q75" s="315" t="s">
        <v>3981</v>
      </c>
      <c r="R75" s="315" t="s">
        <v>3981</v>
      </c>
      <c r="S75" s="315" t="s">
        <v>3981</v>
      </c>
      <c r="T75" s="315" t="s">
        <v>3981</v>
      </c>
      <c r="U75" s="315" t="s">
        <v>3981</v>
      </c>
      <c r="V75" s="316" t="s">
        <v>3981</v>
      </c>
      <c r="W75" s="316" t="s">
        <v>3981</v>
      </c>
      <c r="X75" s="316" t="s">
        <v>3981</v>
      </c>
      <c r="Y75" s="315" t="s">
        <v>3981</v>
      </c>
      <c r="Z75" s="315" t="s">
        <v>3981</v>
      </c>
      <c r="AA75" s="315" t="s">
        <v>3981</v>
      </c>
      <c r="AB75" s="317" t="s">
        <v>3981</v>
      </c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</row>
    <row r="76" spans="1:40" ht="11.25" hidden="1" customHeight="1">
      <c r="A76" s="252" t="s">
        <v>223</v>
      </c>
      <c r="B76" s="315" t="s">
        <v>3981</v>
      </c>
      <c r="C76" s="315" t="s">
        <v>3981</v>
      </c>
      <c r="D76" s="315" t="s">
        <v>3981</v>
      </c>
      <c r="E76" s="315" t="s">
        <v>3981</v>
      </c>
      <c r="F76" s="315" t="s">
        <v>3981</v>
      </c>
      <c r="G76" s="315" t="s">
        <v>3981</v>
      </c>
      <c r="H76" s="315" t="s">
        <v>3981</v>
      </c>
      <c r="I76" s="315" t="s">
        <v>3981</v>
      </c>
      <c r="J76" s="315" t="s">
        <v>3981</v>
      </c>
      <c r="K76" s="315" t="s">
        <v>3981</v>
      </c>
      <c r="L76" s="315" t="s">
        <v>3981</v>
      </c>
      <c r="M76" s="315" t="s">
        <v>3981</v>
      </c>
      <c r="N76" s="315" t="s">
        <v>3981</v>
      </c>
      <c r="O76" s="315" t="s">
        <v>3981</v>
      </c>
      <c r="P76" s="315" t="s">
        <v>3981</v>
      </c>
      <c r="Q76" s="315" t="s">
        <v>3981</v>
      </c>
      <c r="R76" s="315" t="s">
        <v>3981</v>
      </c>
      <c r="S76" s="315" t="s">
        <v>3981</v>
      </c>
      <c r="T76" s="315" t="s">
        <v>3981</v>
      </c>
      <c r="U76" s="315" t="s">
        <v>3981</v>
      </c>
      <c r="V76" s="316" t="s">
        <v>3981</v>
      </c>
      <c r="W76" s="316" t="s">
        <v>3981</v>
      </c>
      <c r="X76" s="316" t="s">
        <v>3981</v>
      </c>
      <c r="Y76" s="315" t="s">
        <v>3981</v>
      </c>
      <c r="Z76" s="315" t="s">
        <v>3981</v>
      </c>
      <c r="AA76" s="315" t="s">
        <v>3981</v>
      </c>
      <c r="AB76" s="317" t="s">
        <v>3981</v>
      </c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</row>
    <row r="77" spans="1:40" ht="11.25" hidden="1" customHeight="1">
      <c r="A77" s="252" t="s">
        <v>224</v>
      </c>
      <c r="B77" s="315" t="s">
        <v>3981</v>
      </c>
      <c r="C77" s="315" t="s">
        <v>3981</v>
      </c>
      <c r="D77" s="315" t="s">
        <v>3981</v>
      </c>
      <c r="E77" s="315" t="s">
        <v>3981</v>
      </c>
      <c r="F77" s="315" t="s">
        <v>3981</v>
      </c>
      <c r="G77" s="315" t="s">
        <v>3981</v>
      </c>
      <c r="H77" s="315" t="s">
        <v>3981</v>
      </c>
      <c r="I77" s="315" t="s">
        <v>3981</v>
      </c>
      <c r="J77" s="315" t="s">
        <v>3981</v>
      </c>
      <c r="K77" s="315" t="s">
        <v>3981</v>
      </c>
      <c r="L77" s="315" t="s">
        <v>3981</v>
      </c>
      <c r="M77" s="315" t="s">
        <v>3981</v>
      </c>
      <c r="N77" s="315" t="s">
        <v>3981</v>
      </c>
      <c r="O77" s="315" t="s">
        <v>3981</v>
      </c>
      <c r="P77" s="315" t="s">
        <v>3981</v>
      </c>
      <c r="Q77" s="315" t="s">
        <v>3981</v>
      </c>
      <c r="R77" s="315" t="s">
        <v>3981</v>
      </c>
      <c r="S77" s="315" t="s">
        <v>3981</v>
      </c>
      <c r="T77" s="315" t="s">
        <v>3981</v>
      </c>
      <c r="U77" s="315" t="s">
        <v>3981</v>
      </c>
      <c r="V77" s="316" t="s">
        <v>3981</v>
      </c>
      <c r="W77" s="316" t="s">
        <v>3981</v>
      </c>
      <c r="X77" s="316" t="s">
        <v>3981</v>
      </c>
      <c r="Y77" s="315" t="s">
        <v>3981</v>
      </c>
      <c r="Z77" s="315" t="s">
        <v>3981</v>
      </c>
      <c r="AA77" s="315" t="s">
        <v>3981</v>
      </c>
      <c r="AB77" s="317" t="s">
        <v>3981</v>
      </c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</row>
    <row r="78" spans="1:40" ht="11.25" hidden="1" customHeight="1">
      <c r="A78" s="252" t="s">
        <v>226</v>
      </c>
      <c r="B78" s="315" t="s">
        <v>3981</v>
      </c>
      <c r="C78" s="315" t="s">
        <v>3981</v>
      </c>
      <c r="D78" s="315" t="s">
        <v>3981</v>
      </c>
      <c r="E78" s="315" t="s">
        <v>3981</v>
      </c>
      <c r="F78" s="315" t="s">
        <v>3981</v>
      </c>
      <c r="G78" s="315" t="s">
        <v>3981</v>
      </c>
      <c r="H78" s="315" t="s">
        <v>3981</v>
      </c>
      <c r="I78" s="315" t="s">
        <v>3981</v>
      </c>
      <c r="J78" s="315" t="s">
        <v>3981</v>
      </c>
      <c r="K78" s="315" t="s">
        <v>3981</v>
      </c>
      <c r="L78" s="315" t="s">
        <v>3981</v>
      </c>
      <c r="M78" s="315" t="s">
        <v>3981</v>
      </c>
      <c r="N78" s="315" t="s">
        <v>3981</v>
      </c>
      <c r="O78" s="315" t="s">
        <v>3981</v>
      </c>
      <c r="P78" s="315" t="s">
        <v>3981</v>
      </c>
      <c r="Q78" s="315" t="s">
        <v>3981</v>
      </c>
      <c r="R78" s="315" t="s">
        <v>3981</v>
      </c>
      <c r="S78" s="315" t="s">
        <v>3981</v>
      </c>
      <c r="T78" s="315" t="s">
        <v>3981</v>
      </c>
      <c r="U78" s="315" t="s">
        <v>3981</v>
      </c>
      <c r="V78" s="316" t="s">
        <v>3981</v>
      </c>
      <c r="W78" s="316" t="s">
        <v>3981</v>
      </c>
      <c r="X78" s="316" t="s">
        <v>3981</v>
      </c>
      <c r="Y78" s="315" t="s">
        <v>3981</v>
      </c>
      <c r="Z78" s="315" t="s">
        <v>3981</v>
      </c>
      <c r="AA78" s="315" t="s">
        <v>3981</v>
      </c>
      <c r="AB78" s="317" t="s">
        <v>3981</v>
      </c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</row>
    <row r="79" spans="1:40" ht="11.25" hidden="1" customHeight="1">
      <c r="A79" s="252" t="s">
        <v>228</v>
      </c>
      <c r="B79" s="315" t="s">
        <v>3981</v>
      </c>
      <c r="C79" s="315" t="s">
        <v>3981</v>
      </c>
      <c r="D79" s="315" t="s">
        <v>3981</v>
      </c>
      <c r="E79" s="315" t="s">
        <v>3981</v>
      </c>
      <c r="F79" s="315" t="s">
        <v>3981</v>
      </c>
      <c r="G79" s="315" t="s">
        <v>3981</v>
      </c>
      <c r="H79" s="315" t="s">
        <v>3981</v>
      </c>
      <c r="I79" s="315" t="s">
        <v>3981</v>
      </c>
      <c r="J79" s="315" t="s">
        <v>3981</v>
      </c>
      <c r="K79" s="315" t="s">
        <v>3981</v>
      </c>
      <c r="L79" s="315" t="s">
        <v>3981</v>
      </c>
      <c r="M79" s="315" t="s">
        <v>3981</v>
      </c>
      <c r="N79" s="315" t="s">
        <v>3981</v>
      </c>
      <c r="O79" s="315" t="s">
        <v>3981</v>
      </c>
      <c r="P79" s="315" t="s">
        <v>3981</v>
      </c>
      <c r="Q79" s="315" t="s">
        <v>3981</v>
      </c>
      <c r="R79" s="315" t="s">
        <v>3981</v>
      </c>
      <c r="S79" s="315" t="s">
        <v>3981</v>
      </c>
      <c r="T79" s="315" t="s">
        <v>3981</v>
      </c>
      <c r="U79" s="315" t="s">
        <v>3981</v>
      </c>
      <c r="V79" s="316" t="s">
        <v>3981</v>
      </c>
      <c r="W79" s="316" t="s">
        <v>3981</v>
      </c>
      <c r="X79" s="316" t="s">
        <v>3981</v>
      </c>
      <c r="Y79" s="315" t="s">
        <v>3981</v>
      </c>
      <c r="Z79" s="315" t="s">
        <v>3981</v>
      </c>
      <c r="AA79" s="315" t="s">
        <v>3981</v>
      </c>
      <c r="AB79" s="317" t="s">
        <v>3981</v>
      </c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</row>
    <row r="80" spans="1:40" ht="11.25" hidden="1" customHeight="1">
      <c r="A80" s="252" t="s">
        <v>229</v>
      </c>
      <c r="B80" s="315" t="s">
        <v>3981</v>
      </c>
      <c r="C80" s="315" t="s">
        <v>3981</v>
      </c>
      <c r="D80" s="315" t="s">
        <v>3981</v>
      </c>
      <c r="E80" s="315" t="s">
        <v>3981</v>
      </c>
      <c r="F80" s="315" t="s">
        <v>3981</v>
      </c>
      <c r="G80" s="315" t="s">
        <v>3981</v>
      </c>
      <c r="H80" s="315" t="s">
        <v>3981</v>
      </c>
      <c r="I80" s="315" t="s">
        <v>3981</v>
      </c>
      <c r="J80" s="315" t="s">
        <v>3981</v>
      </c>
      <c r="K80" s="315" t="s">
        <v>3981</v>
      </c>
      <c r="L80" s="315" t="s">
        <v>3981</v>
      </c>
      <c r="M80" s="315" t="s">
        <v>3981</v>
      </c>
      <c r="N80" s="315" t="s">
        <v>3981</v>
      </c>
      <c r="O80" s="315" t="s">
        <v>3981</v>
      </c>
      <c r="P80" s="315" t="s">
        <v>3981</v>
      </c>
      <c r="Q80" s="315" t="s">
        <v>3981</v>
      </c>
      <c r="R80" s="315" t="s">
        <v>3981</v>
      </c>
      <c r="S80" s="315" t="s">
        <v>3981</v>
      </c>
      <c r="T80" s="315" t="s">
        <v>3981</v>
      </c>
      <c r="U80" s="315" t="s">
        <v>3981</v>
      </c>
      <c r="V80" s="316" t="s">
        <v>3981</v>
      </c>
      <c r="W80" s="316" t="s">
        <v>3981</v>
      </c>
      <c r="X80" s="316" t="s">
        <v>3981</v>
      </c>
      <c r="Y80" s="315" t="s">
        <v>3981</v>
      </c>
      <c r="Z80" s="315" t="s">
        <v>3981</v>
      </c>
      <c r="AA80" s="315" t="s">
        <v>3981</v>
      </c>
      <c r="AB80" s="317" t="s">
        <v>3981</v>
      </c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</row>
    <row r="81" spans="1:40" ht="11.25" hidden="1" customHeight="1">
      <c r="A81" s="252" t="s">
        <v>232</v>
      </c>
      <c r="B81" s="315" t="s">
        <v>3981</v>
      </c>
      <c r="C81" s="315" t="s">
        <v>3981</v>
      </c>
      <c r="D81" s="315" t="s">
        <v>3981</v>
      </c>
      <c r="E81" s="315" t="s">
        <v>3981</v>
      </c>
      <c r="F81" s="315" t="s">
        <v>3981</v>
      </c>
      <c r="G81" s="315" t="s">
        <v>3981</v>
      </c>
      <c r="H81" s="315" t="s">
        <v>3981</v>
      </c>
      <c r="I81" s="315" t="s">
        <v>3981</v>
      </c>
      <c r="J81" s="315" t="s">
        <v>3981</v>
      </c>
      <c r="K81" s="315" t="s">
        <v>3981</v>
      </c>
      <c r="L81" s="315" t="s">
        <v>3981</v>
      </c>
      <c r="M81" s="315" t="s">
        <v>3981</v>
      </c>
      <c r="N81" s="315" t="s">
        <v>3981</v>
      </c>
      <c r="O81" s="315" t="s">
        <v>3981</v>
      </c>
      <c r="P81" s="315" t="s">
        <v>3981</v>
      </c>
      <c r="Q81" s="315" t="s">
        <v>3981</v>
      </c>
      <c r="R81" s="315" t="s">
        <v>3981</v>
      </c>
      <c r="S81" s="315" t="s">
        <v>3981</v>
      </c>
      <c r="T81" s="315" t="s">
        <v>3981</v>
      </c>
      <c r="U81" s="315" t="s">
        <v>3981</v>
      </c>
      <c r="V81" s="315" t="s">
        <v>3981</v>
      </c>
      <c r="W81" s="315" t="s">
        <v>3981</v>
      </c>
      <c r="X81" s="315" t="s">
        <v>3981</v>
      </c>
      <c r="Y81" s="315" t="s">
        <v>3981</v>
      </c>
      <c r="Z81" s="315" t="s">
        <v>3981</v>
      </c>
      <c r="AA81" s="315" t="s">
        <v>3981</v>
      </c>
      <c r="AB81" s="317" t="s">
        <v>3981</v>
      </c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</row>
    <row r="82" spans="1:40" ht="11.25" hidden="1" customHeight="1">
      <c r="A82" s="252" t="s">
        <v>234</v>
      </c>
      <c r="B82" s="315" t="s">
        <v>3981</v>
      </c>
      <c r="C82" s="315" t="s">
        <v>3981</v>
      </c>
      <c r="D82" s="315" t="s">
        <v>3981</v>
      </c>
      <c r="E82" s="315" t="s">
        <v>3981</v>
      </c>
      <c r="F82" s="315" t="s">
        <v>3981</v>
      </c>
      <c r="G82" s="315" t="s">
        <v>3981</v>
      </c>
      <c r="H82" s="315" t="s">
        <v>3981</v>
      </c>
      <c r="I82" s="315" t="s">
        <v>3981</v>
      </c>
      <c r="J82" s="315" t="s">
        <v>3981</v>
      </c>
      <c r="K82" s="315" t="s">
        <v>3981</v>
      </c>
      <c r="L82" s="315" t="s">
        <v>3981</v>
      </c>
      <c r="M82" s="315" t="s">
        <v>3981</v>
      </c>
      <c r="N82" s="315" t="s">
        <v>3981</v>
      </c>
      <c r="O82" s="315" t="s">
        <v>3981</v>
      </c>
      <c r="P82" s="315" t="s">
        <v>3981</v>
      </c>
      <c r="Q82" s="315" t="s">
        <v>3981</v>
      </c>
      <c r="R82" s="315" t="s">
        <v>3981</v>
      </c>
      <c r="S82" s="315" t="s">
        <v>3981</v>
      </c>
      <c r="T82" s="315" t="s">
        <v>3981</v>
      </c>
      <c r="U82" s="315" t="s">
        <v>3981</v>
      </c>
      <c r="V82" s="315" t="s">
        <v>3981</v>
      </c>
      <c r="W82" s="315" t="s">
        <v>3981</v>
      </c>
      <c r="X82" s="315" t="s">
        <v>3981</v>
      </c>
      <c r="Y82" s="315" t="s">
        <v>3981</v>
      </c>
      <c r="Z82" s="315" t="s">
        <v>3981</v>
      </c>
      <c r="AA82" s="315" t="s">
        <v>3981</v>
      </c>
      <c r="AB82" s="317" t="s">
        <v>3981</v>
      </c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</row>
    <row r="83" spans="1:40" ht="11.25" hidden="1" customHeight="1">
      <c r="A83" s="252" t="s">
        <v>238</v>
      </c>
      <c r="B83" s="315" t="s">
        <v>3981</v>
      </c>
      <c r="C83" s="315" t="s">
        <v>3981</v>
      </c>
      <c r="D83" s="315" t="s">
        <v>3981</v>
      </c>
      <c r="E83" s="315" t="s">
        <v>3981</v>
      </c>
      <c r="F83" s="315" t="s">
        <v>3981</v>
      </c>
      <c r="G83" s="315" t="s">
        <v>3981</v>
      </c>
      <c r="H83" s="315" t="s">
        <v>3981</v>
      </c>
      <c r="I83" s="315" t="s">
        <v>3981</v>
      </c>
      <c r="J83" s="315" t="s">
        <v>3981</v>
      </c>
      <c r="K83" s="315" t="s">
        <v>3981</v>
      </c>
      <c r="L83" s="315" t="s">
        <v>3981</v>
      </c>
      <c r="M83" s="315" t="s">
        <v>3981</v>
      </c>
      <c r="N83" s="315" t="s">
        <v>3981</v>
      </c>
      <c r="O83" s="315" t="s">
        <v>3981</v>
      </c>
      <c r="P83" s="315" t="s">
        <v>3981</v>
      </c>
      <c r="Q83" s="315" t="s">
        <v>3981</v>
      </c>
      <c r="R83" s="315" t="s">
        <v>3981</v>
      </c>
      <c r="S83" s="315" t="s">
        <v>3981</v>
      </c>
      <c r="T83" s="315" t="s">
        <v>3981</v>
      </c>
      <c r="U83" s="315" t="s">
        <v>3981</v>
      </c>
      <c r="V83" s="315" t="s">
        <v>3981</v>
      </c>
      <c r="W83" s="315" t="s">
        <v>3981</v>
      </c>
      <c r="X83" s="315" t="s">
        <v>3981</v>
      </c>
      <c r="Y83" s="315" t="s">
        <v>3981</v>
      </c>
      <c r="Z83" s="315" t="s">
        <v>3981</v>
      </c>
      <c r="AA83" s="315" t="s">
        <v>3981</v>
      </c>
      <c r="AB83" s="317" t="s">
        <v>3981</v>
      </c>
      <c r="AC83" s="333"/>
      <c r="AD83" s="333"/>
      <c r="AE83" s="333"/>
      <c r="AF83" s="333"/>
      <c r="AG83" s="333"/>
      <c r="AH83" s="333"/>
      <c r="AI83" s="333"/>
      <c r="AJ83" s="333"/>
      <c r="AK83" s="333"/>
      <c r="AL83" s="333"/>
      <c r="AM83" s="333"/>
      <c r="AN83" s="333"/>
    </row>
    <row r="84" spans="1:40" ht="11.25" hidden="1" customHeight="1">
      <c r="A84" s="252" t="s">
        <v>239</v>
      </c>
      <c r="B84" s="315" t="s">
        <v>3981</v>
      </c>
      <c r="C84" s="315" t="s">
        <v>3981</v>
      </c>
      <c r="D84" s="315" t="s">
        <v>3981</v>
      </c>
      <c r="E84" s="315" t="s">
        <v>3981</v>
      </c>
      <c r="F84" s="315" t="s">
        <v>3981</v>
      </c>
      <c r="G84" s="315" t="s">
        <v>3981</v>
      </c>
      <c r="H84" s="315" t="s">
        <v>3981</v>
      </c>
      <c r="I84" s="315" t="s">
        <v>3981</v>
      </c>
      <c r="J84" s="315" t="s">
        <v>3981</v>
      </c>
      <c r="K84" s="315" t="s">
        <v>3981</v>
      </c>
      <c r="L84" s="315" t="s">
        <v>3981</v>
      </c>
      <c r="M84" s="315" t="s">
        <v>3981</v>
      </c>
      <c r="N84" s="315" t="s">
        <v>3981</v>
      </c>
      <c r="O84" s="315" t="s">
        <v>3981</v>
      </c>
      <c r="P84" s="315" t="s">
        <v>3981</v>
      </c>
      <c r="Q84" s="315" t="s">
        <v>3981</v>
      </c>
      <c r="R84" s="315" t="s">
        <v>3981</v>
      </c>
      <c r="S84" s="315" t="s">
        <v>3981</v>
      </c>
      <c r="T84" s="315" t="s">
        <v>3981</v>
      </c>
      <c r="U84" s="315" t="s">
        <v>3981</v>
      </c>
      <c r="V84" s="315" t="s">
        <v>3981</v>
      </c>
      <c r="W84" s="315" t="s">
        <v>3981</v>
      </c>
      <c r="X84" s="315" t="s">
        <v>3981</v>
      </c>
      <c r="Y84" s="315" t="s">
        <v>3981</v>
      </c>
      <c r="Z84" s="315" t="s">
        <v>3981</v>
      </c>
      <c r="AA84" s="315" t="s">
        <v>3981</v>
      </c>
      <c r="AB84" s="317" t="s">
        <v>3981</v>
      </c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  <c r="AM84" s="333"/>
      <c r="AN84" s="333"/>
    </row>
    <row r="85" spans="1:40" ht="11.25" hidden="1" customHeight="1">
      <c r="A85" s="284" t="s">
        <v>712</v>
      </c>
      <c r="B85" s="240" t="s">
        <v>3981</v>
      </c>
      <c r="C85" s="240" t="s">
        <v>3981</v>
      </c>
      <c r="D85" s="240" t="s">
        <v>3981</v>
      </c>
      <c r="E85" s="240" t="s">
        <v>3981</v>
      </c>
      <c r="F85" s="240" t="s">
        <v>3981</v>
      </c>
      <c r="G85" s="240" t="s">
        <v>3981</v>
      </c>
      <c r="H85" s="240" t="s">
        <v>3981</v>
      </c>
      <c r="I85" s="240" t="s">
        <v>3981</v>
      </c>
      <c r="J85" s="240" t="s">
        <v>3981</v>
      </c>
      <c r="K85" s="240" t="s">
        <v>3981</v>
      </c>
      <c r="L85" s="240" t="s">
        <v>3981</v>
      </c>
      <c r="M85" s="240" t="s">
        <v>3981</v>
      </c>
      <c r="N85" s="240" t="s">
        <v>3981</v>
      </c>
      <c r="O85" s="240" t="s">
        <v>3981</v>
      </c>
      <c r="P85" s="240" t="s">
        <v>3981</v>
      </c>
      <c r="Q85" s="240" t="s">
        <v>3981</v>
      </c>
      <c r="R85" s="240" t="s">
        <v>3981</v>
      </c>
      <c r="S85" s="240" t="s">
        <v>3981</v>
      </c>
      <c r="T85" s="240" t="s">
        <v>3981</v>
      </c>
      <c r="U85" s="240" t="s">
        <v>3981</v>
      </c>
      <c r="V85" s="240" t="s">
        <v>3981</v>
      </c>
      <c r="W85" s="240" t="s">
        <v>3981</v>
      </c>
      <c r="X85" s="240" t="s">
        <v>3981</v>
      </c>
      <c r="Y85" s="240" t="s">
        <v>3981</v>
      </c>
      <c r="Z85" s="240" t="s">
        <v>3981</v>
      </c>
      <c r="AA85" s="240" t="s">
        <v>3981</v>
      </c>
      <c r="AB85" s="248" t="s">
        <v>3981</v>
      </c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</row>
    <row r="86" spans="1:40" ht="11.25" hidden="1" customHeight="1">
      <c r="A86" s="356"/>
      <c r="B86" s="357"/>
      <c r="C86" s="357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8"/>
      <c r="W86" s="358"/>
      <c r="X86" s="358"/>
      <c r="Y86" s="357"/>
      <c r="Z86" s="357"/>
      <c r="AA86" s="357"/>
      <c r="AB86" s="359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</row>
    <row r="87" spans="1:40" ht="11.25" hidden="1" customHeight="1">
      <c r="A87" s="396"/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8"/>
      <c r="W87" s="398"/>
      <c r="X87" s="398"/>
      <c r="Y87" s="397"/>
      <c r="Z87" s="397"/>
      <c r="AA87" s="397"/>
      <c r="AB87" s="399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</row>
    <row r="88" spans="1:40" ht="12" hidden="1" customHeight="1">
      <c r="A88" s="360" t="s">
        <v>240</v>
      </c>
      <c r="B88" s="361">
        <f t="shared" ref="B88:AB88" si="3">SUM(B68:B87)</f>
        <v>0</v>
      </c>
      <c r="C88" s="361">
        <f t="shared" si="3"/>
        <v>0</v>
      </c>
      <c r="D88" s="361">
        <f t="shared" si="3"/>
        <v>0</v>
      </c>
      <c r="E88" s="361">
        <f t="shared" si="3"/>
        <v>0</v>
      </c>
      <c r="F88" s="361">
        <f t="shared" si="3"/>
        <v>0</v>
      </c>
      <c r="G88" s="361">
        <f t="shared" si="3"/>
        <v>0</v>
      </c>
      <c r="H88" s="361">
        <f t="shared" si="3"/>
        <v>0</v>
      </c>
      <c r="I88" s="361">
        <f t="shared" si="3"/>
        <v>0</v>
      </c>
      <c r="J88" s="361">
        <f t="shared" si="3"/>
        <v>0</v>
      </c>
      <c r="K88" s="361">
        <f t="shared" si="3"/>
        <v>0</v>
      </c>
      <c r="L88" s="361">
        <f t="shared" si="3"/>
        <v>0</v>
      </c>
      <c r="M88" s="361">
        <f t="shared" si="3"/>
        <v>0</v>
      </c>
      <c r="N88" s="361">
        <f t="shared" si="3"/>
        <v>0</v>
      </c>
      <c r="O88" s="361">
        <f t="shared" si="3"/>
        <v>0</v>
      </c>
      <c r="P88" s="361">
        <f t="shared" si="3"/>
        <v>0</v>
      </c>
      <c r="Q88" s="361">
        <f t="shared" si="3"/>
        <v>0</v>
      </c>
      <c r="R88" s="361">
        <f t="shared" si="3"/>
        <v>0</v>
      </c>
      <c r="S88" s="361">
        <f t="shared" si="3"/>
        <v>0</v>
      </c>
      <c r="T88" s="361">
        <f t="shared" si="3"/>
        <v>0</v>
      </c>
      <c r="U88" s="361">
        <f t="shared" si="3"/>
        <v>0</v>
      </c>
      <c r="V88" s="362">
        <f t="shared" si="3"/>
        <v>0</v>
      </c>
      <c r="W88" s="362">
        <f t="shared" si="3"/>
        <v>0</v>
      </c>
      <c r="X88" s="362">
        <f t="shared" si="3"/>
        <v>0</v>
      </c>
      <c r="Y88" s="361">
        <f t="shared" si="3"/>
        <v>0</v>
      </c>
      <c r="Z88" s="361">
        <f t="shared" si="3"/>
        <v>0</v>
      </c>
      <c r="AA88" s="361">
        <f t="shared" si="3"/>
        <v>0</v>
      </c>
      <c r="AB88" s="363">
        <f t="shared" si="3"/>
        <v>0</v>
      </c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  <c r="AM88" s="364"/>
      <c r="AN88" s="364"/>
    </row>
    <row r="89" spans="1:40" ht="11.25" hidden="1" customHeight="1">
      <c r="A89" s="149" t="s">
        <v>241</v>
      </c>
      <c r="B89" s="280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90"/>
      <c r="W89" s="190"/>
      <c r="X89" s="190"/>
      <c r="Y89" s="189"/>
      <c r="Z89" s="189"/>
      <c r="AA89" s="189"/>
      <c r="AB89" s="1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</row>
    <row r="90" spans="1:40" ht="11.25" hidden="1" customHeight="1">
      <c r="A90" s="208" t="s">
        <v>242</v>
      </c>
      <c r="B90" s="197" t="s">
        <v>3981</v>
      </c>
      <c r="C90" s="197" t="s">
        <v>3981</v>
      </c>
      <c r="D90" s="197" t="s">
        <v>3981</v>
      </c>
      <c r="E90" s="197" t="s">
        <v>3981</v>
      </c>
      <c r="F90" s="197" t="s">
        <v>3981</v>
      </c>
      <c r="G90" s="197" t="s">
        <v>3981</v>
      </c>
      <c r="H90" s="197" t="s">
        <v>3981</v>
      </c>
      <c r="I90" s="197" t="s">
        <v>3981</v>
      </c>
      <c r="J90" s="197" t="s">
        <v>3981</v>
      </c>
      <c r="K90" s="197" t="s">
        <v>3981</v>
      </c>
      <c r="L90" s="197" t="s">
        <v>3981</v>
      </c>
      <c r="M90" s="197" t="s">
        <v>3981</v>
      </c>
      <c r="N90" s="197" t="s">
        <v>3981</v>
      </c>
      <c r="O90" s="197" t="s">
        <v>3981</v>
      </c>
      <c r="P90" s="197" t="s">
        <v>3981</v>
      </c>
      <c r="Q90" s="197" t="s">
        <v>3981</v>
      </c>
      <c r="R90" s="197" t="s">
        <v>3981</v>
      </c>
      <c r="S90" s="197" t="s">
        <v>3981</v>
      </c>
      <c r="T90" s="197" t="s">
        <v>3981</v>
      </c>
      <c r="U90" s="197" t="s">
        <v>3981</v>
      </c>
      <c r="V90" s="217" t="s">
        <v>3981</v>
      </c>
      <c r="W90" s="217" t="s">
        <v>3981</v>
      </c>
      <c r="X90" s="217" t="s">
        <v>3981</v>
      </c>
      <c r="Y90" s="197" t="s">
        <v>3981</v>
      </c>
      <c r="Z90" s="197" t="s">
        <v>3981</v>
      </c>
      <c r="AA90" s="197" t="s">
        <v>3981</v>
      </c>
      <c r="AB90" s="220" t="s">
        <v>3981</v>
      </c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</row>
    <row r="91" spans="1:40" ht="11.25" hidden="1" customHeight="1">
      <c r="A91" s="208" t="s">
        <v>243</v>
      </c>
      <c r="B91" s="197" t="s">
        <v>3981</v>
      </c>
      <c r="C91" s="197" t="s">
        <v>3981</v>
      </c>
      <c r="D91" s="197" t="s">
        <v>3981</v>
      </c>
      <c r="E91" s="197" t="s">
        <v>3981</v>
      </c>
      <c r="F91" s="197" t="s">
        <v>3981</v>
      </c>
      <c r="G91" s="197" t="s">
        <v>3981</v>
      </c>
      <c r="H91" s="197" t="s">
        <v>3981</v>
      </c>
      <c r="I91" s="197" t="s">
        <v>3981</v>
      </c>
      <c r="J91" s="197" t="s">
        <v>3981</v>
      </c>
      <c r="K91" s="197" t="s">
        <v>3981</v>
      </c>
      <c r="L91" s="197" t="s">
        <v>3981</v>
      </c>
      <c r="M91" s="197" t="s">
        <v>3981</v>
      </c>
      <c r="N91" s="197" t="s">
        <v>3981</v>
      </c>
      <c r="O91" s="197" t="s">
        <v>3981</v>
      </c>
      <c r="P91" s="197" t="s">
        <v>3981</v>
      </c>
      <c r="Q91" s="197" t="s">
        <v>3981</v>
      </c>
      <c r="R91" s="197" t="s">
        <v>3981</v>
      </c>
      <c r="S91" s="197" t="s">
        <v>3981</v>
      </c>
      <c r="T91" s="197" t="s">
        <v>3981</v>
      </c>
      <c r="U91" s="197" t="s">
        <v>3981</v>
      </c>
      <c r="V91" s="217" t="s">
        <v>3981</v>
      </c>
      <c r="W91" s="217" t="s">
        <v>3981</v>
      </c>
      <c r="X91" s="217" t="s">
        <v>3981</v>
      </c>
      <c r="Y91" s="197" t="s">
        <v>3981</v>
      </c>
      <c r="Z91" s="197" t="s">
        <v>3981</v>
      </c>
      <c r="AA91" s="197" t="s">
        <v>3981</v>
      </c>
      <c r="AB91" s="220" t="s">
        <v>3981</v>
      </c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</row>
    <row r="92" spans="1:40" ht="11.25" hidden="1" customHeight="1">
      <c r="A92" s="208" t="s">
        <v>244</v>
      </c>
      <c r="B92" s="197" t="s">
        <v>3981</v>
      </c>
      <c r="C92" s="197" t="s">
        <v>3981</v>
      </c>
      <c r="D92" s="197" t="s">
        <v>3981</v>
      </c>
      <c r="E92" s="197" t="s">
        <v>3981</v>
      </c>
      <c r="F92" s="197" t="s">
        <v>3981</v>
      </c>
      <c r="G92" s="197" t="s">
        <v>3981</v>
      </c>
      <c r="H92" s="197" t="s">
        <v>3981</v>
      </c>
      <c r="I92" s="197" t="s">
        <v>3981</v>
      </c>
      <c r="J92" s="197" t="s">
        <v>3981</v>
      </c>
      <c r="K92" s="197" t="s">
        <v>3981</v>
      </c>
      <c r="L92" s="197" t="s">
        <v>3981</v>
      </c>
      <c r="M92" s="197" t="s">
        <v>3981</v>
      </c>
      <c r="N92" s="197" t="s">
        <v>3981</v>
      </c>
      <c r="O92" s="197" t="s">
        <v>3981</v>
      </c>
      <c r="P92" s="197" t="s">
        <v>3981</v>
      </c>
      <c r="Q92" s="197" t="s">
        <v>3981</v>
      </c>
      <c r="R92" s="197" t="s">
        <v>3981</v>
      </c>
      <c r="S92" s="197" t="s">
        <v>3981</v>
      </c>
      <c r="T92" s="197" t="s">
        <v>3981</v>
      </c>
      <c r="U92" s="197" t="s">
        <v>3981</v>
      </c>
      <c r="V92" s="217" t="s">
        <v>3981</v>
      </c>
      <c r="W92" s="217" t="s">
        <v>3981</v>
      </c>
      <c r="X92" s="217" t="s">
        <v>3981</v>
      </c>
      <c r="Y92" s="197" t="s">
        <v>3981</v>
      </c>
      <c r="Z92" s="197" t="s">
        <v>3981</v>
      </c>
      <c r="AA92" s="197" t="s">
        <v>3981</v>
      </c>
      <c r="AB92" s="220" t="s">
        <v>3981</v>
      </c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</row>
    <row r="93" spans="1:40" ht="33.75" hidden="1" customHeight="1">
      <c r="A93" s="208" t="s">
        <v>245</v>
      </c>
      <c r="B93" s="197" t="s">
        <v>3981</v>
      </c>
      <c r="C93" s="197" t="s">
        <v>3981</v>
      </c>
      <c r="D93" s="197" t="s">
        <v>3981</v>
      </c>
      <c r="E93" s="197" t="s">
        <v>3981</v>
      </c>
      <c r="F93" s="197" t="s">
        <v>3981</v>
      </c>
      <c r="G93" s="197" t="s">
        <v>3981</v>
      </c>
      <c r="H93" s="197" t="s">
        <v>3981</v>
      </c>
      <c r="I93" s="197" t="s">
        <v>3981</v>
      </c>
      <c r="J93" s="197" t="s">
        <v>3981</v>
      </c>
      <c r="K93" s="197" t="s">
        <v>3981</v>
      </c>
      <c r="L93" s="197" t="s">
        <v>3981</v>
      </c>
      <c r="M93" s="197" t="s">
        <v>3981</v>
      </c>
      <c r="N93" s="197" t="s">
        <v>3981</v>
      </c>
      <c r="O93" s="197" t="s">
        <v>3981</v>
      </c>
      <c r="P93" s="197" t="s">
        <v>3981</v>
      </c>
      <c r="Q93" s="197" t="s">
        <v>3981</v>
      </c>
      <c r="R93" s="197" t="s">
        <v>3981</v>
      </c>
      <c r="S93" s="197" t="s">
        <v>3981</v>
      </c>
      <c r="T93" s="197" t="s">
        <v>3981</v>
      </c>
      <c r="U93" s="197" t="s">
        <v>3981</v>
      </c>
      <c r="V93" s="217" t="s">
        <v>3981</v>
      </c>
      <c r="W93" s="217" t="s">
        <v>3981</v>
      </c>
      <c r="X93" s="217" t="s">
        <v>3981</v>
      </c>
      <c r="Y93" s="197" t="s">
        <v>3981</v>
      </c>
      <c r="Z93" s="197" t="s">
        <v>3981</v>
      </c>
      <c r="AA93" s="197" t="s">
        <v>3981</v>
      </c>
      <c r="AB93" s="220" t="s">
        <v>3981</v>
      </c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</row>
    <row r="94" spans="1:40" ht="11.25" hidden="1" customHeight="1">
      <c r="A94" s="208" t="s">
        <v>246</v>
      </c>
      <c r="B94" s="197" t="s">
        <v>3981</v>
      </c>
      <c r="C94" s="197" t="s">
        <v>3981</v>
      </c>
      <c r="D94" s="197" t="s">
        <v>3981</v>
      </c>
      <c r="E94" s="197" t="s">
        <v>3981</v>
      </c>
      <c r="F94" s="197" t="s">
        <v>3981</v>
      </c>
      <c r="G94" s="197" t="s">
        <v>3981</v>
      </c>
      <c r="H94" s="197" t="s">
        <v>3981</v>
      </c>
      <c r="I94" s="197" t="s">
        <v>3981</v>
      </c>
      <c r="J94" s="197" t="s">
        <v>3981</v>
      </c>
      <c r="K94" s="197" t="s">
        <v>3981</v>
      </c>
      <c r="L94" s="197" t="s">
        <v>3981</v>
      </c>
      <c r="M94" s="197" t="s">
        <v>3981</v>
      </c>
      <c r="N94" s="197" t="s">
        <v>3981</v>
      </c>
      <c r="O94" s="197" t="s">
        <v>3981</v>
      </c>
      <c r="P94" s="197" t="s">
        <v>3981</v>
      </c>
      <c r="Q94" s="197" t="s">
        <v>3981</v>
      </c>
      <c r="R94" s="197" t="s">
        <v>3981</v>
      </c>
      <c r="S94" s="197" t="s">
        <v>3981</v>
      </c>
      <c r="T94" s="197" t="s">
        <v>3981</v>
      </c>
      <c r="U94" s="197" t="s">
        <v>3981</v>
      </c>
      <c r="V94" s="217" t="s">
        <v>3981</v>
      </c>
      <c r="W94" s="217" t="s">
        <v>3981</v>
      </c>
      <c r="X94" s="217" t="s">
        <v>3981</v>
      </c>
      <c r="Y94" s="197" t="s">
        <v>3981</v>
      </c>
      <c r="Z94" s="197" t="s">
        <v>3981</v>
      </c>
      <c r="AA94" s="197" t="s">
        <v>3981</v>
      </c>
      <c r="AB94" s="220" t="s">
        <v>3981</v>
      </c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</row>
    <row r="95" spans="1:40" ht="33.75" hidden="1" customHeight="1">
      <c r="A95" s="208" t="s">
        <v>248</v>
      </c>
      <c r="B95" s="197" t="s">
        <v>3981</v>
      </c>
      <c r="C95" s="197" t="s">
        <v>3981</v>
      </c>
      <c r="D95" s="197" t="s">
        <v>3981</v>
      </c>
      <c r="E95" s="197" t="s">
        <v>3981</v>
      </c>
      <c r="F95" s="197" t="s">
        <v>3981</v>
      </c>
      <c r="G95" s="197" t="s">
        <v>3981</v>
      </c>
      <c r="H95" s="197" t="s">
        <v>3981</v>
      </c>
      <c r="I95" s="197" t="s">
        <v>3981</v>
      </c>
      <c r="J95" s="197" t="s">
        <v>3981</v>
      </c>
      <c r="K95" s="197" t="s">
        <v>3981</v>
      </c>
      <c r="L95" s="197" t="s">
        <v>3981</v>
      </c>
      <c r="M95" s="197" t="s">
        <v>3981</v>
      </c>
      <c r="N95" s="197" t="s">
        <v>3981</v>
      </c>
      <c r="O95" s="197" t="s">
        <v>3981</v>
      </c>
      <c r="P95" s="197" t="s">
        <v>3981</v>
      </c>
      <c r="Q95" s="197" t="s">
        <v>3981</v>
      </c>
      <c r="R95" s="197" t="s">
        <v>3981</v>
      </c>
      <c r="S95" s="197" t="s">
        <v>3981</v>
      </c>
      <c r="T95" s="197" t="s">
        <v>3981</v>
      </c>
      <c r="U95" s="197" t="s">
        <v>3981</v>
      </c>
      <c r="V95" s="217" t="s">
        <v>3981</v>
      </c>
      <c r="W95" s="217" t="s">
        <v>3981</v>
      </c>
      <c r="X95" s="217" t="s">
        <v>3981</v>
      </c>
      <c r="Y95" s="197" t="s">
        <v>3981</v>
      </c>
      <c r="Z95" s="197" t="s">
        <v>3981</v>
      </c>
      <c r="AA95" s="197" t="s">
        <v>3981</v>
      </c>
      <c r="AB95" s="220" t="s">
        <v>3981</v>
      </c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</row>
    <row r="96" spans="1:40" ht="22.5" hidden="1" customHeight="1">
      <c r="A96" s="250" t="s">
        <v>249</v>
      </c>
      <c r="B96" s="197" t="s">
        <v>3981</v>
      </c>
      <c r="C96" s="197" t="s">
        <v>3981</v>
      </c>
      <c r="D96" s="197" t="s">
        <v>3981</v>
      </c>
      <c r="E96" s="197" t="s">
        <v>3981</v>
      </c>
      <c r="F96" s="197" t="s">
        <v>3981</v>
      </c>
      <c r="G96" s="197" t="s">
        <v>3981</v>
      </c>
      <c r="H96" s="197" t="s">
        <v>3981</v>
      </c>
      <c r="I96" s="197" t="s">
        <v>3981</v>
      </c>
      <c r="J96" s="197" t="s">
        <v>3981</v>
      </c>
      <c r="K96" s="197" t="s">
        <v>3981</v>
      </c>
      <c r="L96" s="197" t="s">
        <v>3981</v>
      </c>
      <c r="M96" s="197" t="s">
        <v>3981</v>
      </c>
      <c r="N96" s="197" t="s">
        <v>3981</v>
      </c>
      <c r="O96" s="197" t="s">
        <v>3981</v>
      </c>
      <c r="P96" s="197" t="s">
        <v>3981</v>
      </c>
      <c r="Q96" s="197" t="s">
        <v>3981</v>
      </c>
      <c r="R96" s="197" t="s">
        <v>3981</v>
      </c>
      <c r="S96" s="197" t="s">
        <v>3981</v>
      </c>
      <c r="T96" s="197" t="s">
        <v>3981</v>
      </c>
      <c r="U96" s="197" t="s">
        <v>3981</v>
      </c>
      <c r="V96" s="217" t="s">
        <v>3981</v>
      </c>
      <c r="W96" s="217" t="s">
        <v>3981</v>
      </c>
      <c r="X96" s="217" t="s">
        <v>3981</v>
      </c>
      <c r="Y96" s="197" t="s">
        <v>3981</v>
      </c>
      <c r="Z96" s="197" t="s">
        <v>3981</v>
      </c>
      <c r="AA96" s="197" t="s">
        <v>3981</v>
      </c>
      <c r="AB96" s="220" t="s">
        <v>3981</v>
      </c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</row>
    <row r="97" spans="1:40" ht="11.25" hidden="1" customHeight="1">
      <c r="A97" s="250" t="s">
        <v>251</v>
      </c>
      <c r="B97" s="197" t="s">
        <v>3981</v>
      </c>
      <c r="C97" s="197" t="s">
        <v>3981</v>
      </c>
      <c r="D97" s="197" t="s">
        <v>3981</v>
      </c>
      <c r="E97" s="197" t="s">
        <v>3981</v>
      </c>
      <c r="F97" s="197" t="s">
        <v>3981</v>
      </c>
      <c r="G97" s="197" t="s">
        <v>3981</v>
      </c>
      <c r="H97" s="197" t="s">
        <v>3981</v>
      </c>
      <c r="I97" s="197" t="s">
        <v>3981</v>
      </c>
      <c r="J97" s="197" t="s">
        <v>3981</v>
      </c>
      <c r="K97" s="197" t="s">
        <v>3981</v>
      </c>
      <c r="L97" s="197" t="s">
        <v>3981</v>
      </c>
      <c r="M97" s="197" t="s">
        <v>3981</v>
      </c>
      <c r="N97" s="197" t="s">
        <v>3981</v>
      </c>
      <c r="O97" s="197" t="s">
        <v>3981</v>
      </c>
      <c r="P97" s="197" t="s">
        <v>3981</v>
      </c>
      <c r="Q97" s="197" t="s">
        <v>3981</v>
      </c>
      <c r="R97" s="197" t="s">
        <v>3981</v>
      </c>
      <c r="S97" s="197" t="s">
        <v>3981</v>
      </c>
      <c r="T97" s="197" t="s">
        <v>3981</v>
      </c>
      <c r="U97" s="197" t="s">
        <v>3981</v>
      </c>
      <c r="V97" s="217" t="s">
        <v>3981</v>
      </c>
      <c r="W97" s="217" t="s">
        <v>3981</v>
      </c>
      <c r="X97" s="217" t="s">
        <v>3981</v>
      </c>
      <c r="Y97" s="197" t="s">
        <v>3981</v>
      </c>
      <c r="Z97" s="197" t="s">
        <v>3981</v>
      </c>
      <c r="AA97" s="197" t="s">
        <v>3981</v>
      </c>
      <c r="AB97" s="220" t="s">
        <v>3981</v>
      </c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</row>
    <row r="98" spans="1:40" ht="11.25" hidden="1" customHeight="1">
      <c r="A98" s="282" t="s">
        <v>253</v>
      </c>
      <c r="B98" s="197" t="s">
        <v>3981</v>
      </c>
      <c r="C98" s="197" t="s">
        <v>3981</v>
      </c>
      <c r="D98" s="197" t="s">
        <v>3981</v>
      </c>
      <c r="E98" s="197" t="s">
        <v>3981</v>
      </c>
      <c r="F98" s="197" t="s">
        <v>3981</v>
      </c>
      <c r="G98" s="197" t="s">
        <v>3981</v>
      </c>
      <c r="H98" s="197" t="s">
        <v>3981</v>
      </c>
      <c r="I98" s="197" t="s">
        <v>3981</v>
      </c>
      <c r="J98" s="197" t="s">
        <v>3981</v>
      </c>
      <c r="K98" s="197" t="s">
        <v>3981</v>
      </c>
      <c r="L98" s="197" t="s">
        <v>3981</v>
      </c>
      <c r="M98" s="197" t="s">
        <v>3981</v>
      </c>
      <c r="N98" s="197" t="s">
        <v>3981</v>
      </c>
      <c r="O98" s="197" t="s">
        <v>3981</v>
      </c>
      <c r="P98" s="197" t="s">
        <v>3981</v>
      </c>
      <c r="Q98" s="197" t="s">
        <v>3981</v>
      </c>
      <c r="R98" s="197" t="s">
        <v>3981</v>
      </c>
      <c r="S98" s="197" t="s">
        <v>3981</v>
      </c>
      <c r="T98" s="197" t="s">
        <v>3981</v>
      </c>
      <c r="U98" s="197" t="s">
        <v>3981</v>
      </c>
      <c r="V98" s="217" t="s">
        <v>3981</v>
      </c>
      <c r="W98" s="217" t="s">
        <v>3981</v>
      </c>
      <c r="X98" s="217" t="s">
        <v>3981</v>
      </c>
      <c r="Y98" s="197" t="s">
        <v>3981</v>
      </c>
      <c r="Z98" s="197" t="s">
        <v>3981</v>
      </c>
      <c r="AA98" s="197" t="s">
        <v>3981</v>
      </c>
      <c r="AB98" s="220" t="s">
        <v>3981</v>
      </c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</row>
    <row r="99" spans="1:40" ht="22.5" hidden="1" customHeight="1">
      <c r="A99" s="252" t="s">
        <v>254</v>
      </c>
      <c r="B99" s="197" t="s">
        <v>3981</v>
      </c>
      <c r="C99" s="197" t="s">
        <v>3981</v>
      </c>
      <c r="D99" s="197" t="s">
        <v>3981</v>
      </c>
      <c r="E99" s="197" t="s">
        <v>3981</v>
      </c>
      <c r="F99" s="197" t="s">
        <v>3981</v>
      </c>
      <c r="G99" s="197" t="s">
        <v>3981</v>
      </c>
      <c r="H99" s="197" t="s">
        <v>3981</v>
      </c>
      <c r="I99" s="197" t="s">
        <v>3981</v>
      </c>
      <c r="J99" s="197" t="s">
        <v>3981</v>
      </c>
      <c r="K99" s="197" t="s">
        <v>3981</v>
      </c>
      <c r="L99" s="197" t="s">
        <v>3981</v>
      </c>
      <c r="M99" s="197" t="s">
        <v>3981</v>
      </c>
      <c r="N99" s="197" t="s">
        <v>3981</v>
      </c>
      <c r="O99" s="197" t="s">
        <v>3981</v>
      </c>
      <c r="P99" s="197" t="s">
        <v>3981</v>
      </c>
      <c r="Q99" s="197" t="s">
        <v>3981</v>
      </c>
      <c r="R99" s="197" t="s">
        <v>3981</v>
      </c>
      <c r="S99" s="197" t="s">
        <v>3981</v>
      </c>
      <c r="T99" s="197" t="s">
        <v>3981</v>
      </c>
      <c r="U99" s="197" t="s">
        <v>3981</v>
      </c>
      <c r="V99" s="217" t="s">
        <v>3981</v>
      </c>
      <c r="W99" s="217" t="s">
        <v>3981</v>
      </c>
      <c r="X99" s="217" t="s">
        <v>3981</v>
      </c>
      <c r="Y99" s="197" t="s">
        <v>3981</v>
      </c>
      <c r="Z99" s="197" t="s">
        <v>3981</v>
      </c>
      <c r="AA99" s="197" t="s">
        <v>3981</v>
      </c>
      <c r="AB99" s="220" t="s">
        <v>3981</v>
      </c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</row>
    <row r="100" spans="1:40" ht="11.25" hidden="1" customHeight="1">
      <c r="A100" s="282" t="s">
        <v>255</v>
      </c>
      <c r="B100" s="197" t="s">
        <v>3981</v>
      </c>
      <c r="C100" s="197" t="s">
        <v>3981</v>
      </c>
      <c r="D100" s="197" t="s">
        <v>3981</v>
      </c>
      <c r="E100" s="197" t="s">
        <v>3981</v>
      </c>
      <c r="F100" s="197" t="s">
        <v>3981</v>
      </c>
      <c r="G100" s="197" t="s">
        <v>3981</v>
      </c>
      <c r="H100" s="197" t="s">
        <v>3981</v>
      </c>
      <c r="I100" s="197" t="s">
        <v>3981</v>
      </c>
      <c r="J100" s="197" t="s">
        <v>3981</v>
      </c>
      <c r="K100" s="197" t="s">
        <v>3981</v>
      </c>
      <c r="L100" s="197" t="s">
        <v>3981</v>
      </c>
      <c r="M100" s="197" t="s">
        <v>3981</v>
      </c>
      <c r="N100" s="197" t="s">
        <v>3981</v>
      </c>
      <c r="O100" s="197" t="s">
        <v>3981</v>
      </c>
      <c r="P100" s="197" t="s">
        <v>3981</v>
      </c>
      <c r="Q100" s="197" t="s">
        <v>3981</v>
      </c>
      <c r="R100" s="197" t="s">
        <v>3981</v>
      </c>
      <c r="S100" s="197" t="s">
        <v>3981</v>
      </c>
      <c r="T100" s="197" t="s">
        <v>3981</v>
      </c>
      <c r="U100" s="197" t="s">
        <v>3981</v>
      </c>
      <c r="V100" s="217" t="s">
        <v>3981</v>
      </c>
      <c r="W100" s="217" t="s">
        <v>3981</v>
      </c>
      <c r="X100" s="217" t="s">
        <v>3981</v>
      </c>
      <c r="Y100" s="197" t="s">
        <v>3981</v>
      </c>
      <c r="Z100" s="197" t="s">
        <v>3981</v>
      </c>
      <c r="AA100" s="197" t="s">
        <v>3981</v>
      </c>
      <c r="AB100" s="220" t="s">
        <v>3981</v>
      </c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</row>
    <row r="101" spans="1:40" ht="22.5" hidden="1" customHeight="1">
      <c r="A101" s="252" t="s">
        <v>256</v>
      </c>
      <c r="B101" s="197" t="s">
        <v>3981</v>
      </c>
      <c r="C101" s="197" t="s">
        <v>3981</v>
      </c>
      <c r="D101" s="197" t="s">
        <v>3981</v>
      </c>
      <c r="E101" s="197" t="s">
        <v>3981</v>
      </c>
      <c r="F101" s="197" t="s">
        <v>3981</v>
      </c>
      <c r="G101" s="197" t="s">
        <v>3981</v>
      </c>
      <c r="H101" s="197" t="s">
        <v>3981</v>
      </c>
      <c r="I101" s="197" t="s">
        <v>3981</v>
      </c>
      <c r="J101" s="197" t="s">
        <v>3981</v>
      </c>
      <c r="K101" s="197" t="s">
        <v>3981</v>
      </c>
      <c r="L101" s="197" t="s">
        <v>3981</v>
      </c>
      <c r="M101" s="197" t="s">
        <v>3981</v>
      </c>
      <c r="N101" s="197" t="s">
        <v>3981</v>
      </c>
      <c r="O101" s="197" t="s">
        <v>3981</v>
      </c>
      <c r="P101" s="197" t="s">
        <v>3981</v>
      </c>
      <c r="Q101" s="197" t="s">
        <v>3981</v>
      </c>
      <c r="R101" s="197" t="s">
        <v>3981</v>
      </c>
      <c r="S101" s="197" t="s">
        <v>3981</v>
      </c>
      <c r="T101" s="197" t="s">
        <v>3981</v>
      </c>
      <c r="U101" s="197" t="s">
        <v>3981</v>
      </c>
      <c r="V101" s="217" t="s">
        <v>3981</v>
      </c>
      <c r="W101" s="217" t="s">
        <v>3981</v>
      </c>
      <c r="X101" s="217" t="s">
        <v>3981</v>
      </c>
      <c r="Y101" s="197" t="s">
        <v>3981</v>
      </c>
      <c r="Z101" s="197" t="s">
        <v>3981</v>
      </c>
      <c r="AA101" s="197" t="s">
        <v>3981</v>
      </c>
      <c r="AB101" s="220" t="s">
        <v>3981</v>
      </c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</row>
    <row r="102" spans="1:40" ht="22.5" hidden="1" customHeight="1">
      <c r="A102" s="252" t="s">
        <v>257</v>
      </c>
      <c r="B102" s="197" t="s">
        <v>3981</v>
      </c>
      <c r="C102" s="197" t="s">
        <v>3981</v>
      </c>
      <c r="D102" s="197" t="s">
        <v>3981</v>
      </c>
      <c r="E102" s="197" t="s">
        <v>3981</v>
      </c>
      <c r="F102" s="197" t="s">
        <v>3981</v>
      </c>
      <c r="G102" s="197" t="s">
        <v>3981</v>
      </c>
      <c r="H102" s="197" t="s">
        <v>3981</v>
      </c>
      <c r="I102" s="197" t="s">
        <v>3981</v>
      </c>
      <c r="J102" s="197" t="s">
        <v>3981</v>
      </c>
      <c r="K102" s="197" t="s">
        <v>3981</v>
      </c>
      <c r="L102" s="197" t="s">
        <v>3981</v>
      </c>
      <c r="M102" s="197" t="s">
        <v>3981</v>
      </c>
      <c r="N102" s="197" t="s">
        <v>3981</v>
      </c>
      <c r="O102" s="197" t="s">
        <v>3981</v>
      </c>
      <c r="P102" s="197" t="s">
        <v>3981</v>
      </c>
      <c r="Q102" s="197" t="s">
        <v>3981</v>
      </c>
      <c r="R102" s="197" t="s">
        <v>3981</v>
      </c>
      <c r="S102" s="197" t="s">
        <v>3981</v>
      </c>
      <c r="T102" s="197" t="s">
        <v>3981</v>
      </c>
      <c r="U102" s="197" t="s">
        <v>3981</v>
      </c>
      <c r="V102" s="217" t="s">
        <v>3981</v>
      </c>
      <c r="W102" s="217" t="s">
        <v>3981</v>
      </c>
      <c r="X102" s="217" t="s">
        <v>3981</v>
      </c>
      <c r="Y102" s="197" t="s">
        <v>3981</v>
      </c>
      <c r="Z102" s="197" t="s">
        <v>3981</v>
      </c>
      <c r="AA102" s="197" t="s">
        <v>3981</v>
      </c>
      <c r="AB102" s="220" t="s">
        <v>3981</v>
      </c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</row>
    <row r="103" spans="1:40" ht="22.5" hidden="1" customHeight="1">
      <c r="A103" s="252" t="s">
        <v>260</v>
      </c>
      <c r="B103" s="197" t="s">
        <v>3981</v>
      </c>
      <c r="C103" s="197" t="s">
        <v>3981</v>
      </c>
      <c r="D103" s="197" t="s">
        <v>3981</v>
      </c>
      <c r="E103" s="197" t="s">
        <v>3981</v>
      </c>
      <c r="F103" s="197" t="s">
        <v>3981</v>
      </c>
      <c r="G103" s="197" t="s">
        <v>3981</v>
      </c>
      <c r="H103" s="197" t="s">
        <v>3981</v>
      </c>
      <c r="I103" s="197" t="s">
        <v>3981</v>
      </c>
      <c r="J103" s="197" t="s">
        <v>3981</v>
      </c>
      <c r="K103" s="197" t="s">
        <v>3981</v>
      </c>
      <c r="L103" s="197" t="s">
        <v>3981</v>
      </c>
      <c r="M103" s="197" t="s">
        <v>3981</v>
      </c>
      <c r="N103" s="197" t="s">
        <v>3981</v>
      </c>
      <c r="O103" s="197" t="s">
        <v>3981</v>
      </c>
      <c r="P103" s="197" t="s">
        <v>3981</v>
      </c>
      <c r="Q103" s="197" t="s">
        <v>3981</v>
      </c>
      <c r="R103" s="197" t="s">
        <v>3981</v>
      </c>
      <c r="S103" s="197" t="s">
        <v>3981</v>
      </c>
      <c r="T103" s="197" t="s">
        <v>3981</v>
      </c>
      <c r="U103" s="197" t="s">
        <v>3981</v>
      </c>
      <c r="V103" s="217" t="s">
        <v>3981</v>
      </c>
      <c r="W103" s="217" t="s">
        <v>3981</v>
      </c>
      <c r="X103" s="217" t="s">
        <v>3981</v>
      </c>
      <c r="Y103" s="197" t="s">
        <v>3981</v>
      </c>
      <c r="Z103" s="197" t="s">
        <v>3981</v>
      </c>
      <c r="AA103" s="197" t="s">
        <v>3981</v>
      </c>
      <c r="AB103" s="220" t="s">
        <v>3981</v>
      </c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</row>
    <row r="104" spans="1:40" ht="22.5" hidden="1" customHeight="1">
      <c r="A104" s="252" t="s">
        <v>262</v>
      </c>
      <c r="B104" s="197" t="s">
        <v>3981</v>
      </c>
      <c r="C104" s="197" t="s">
        <v>3981</v>
      </c>
      <c r="D104" s="197" t="s">
        <v>3981</v>
      </c>
      <c r="E104" s="197" t="s">
        <v>3981</v>
      </c>
      <c r="F104" s="197" t="s">
        <v>3981</v>
      </c>
      <c r="G104" s="197" t="s">
        <v>3981</v>
      </c>
      <c r="H104" s="197" t="s">
        <v>3981</v>
      </c>
      <c r="I104" s="197" t="s">
        <v>3981</v>
      </c>
      <c r="J104" s="197" t="s">
        <v>3981</v>
      </c>
      <c r="K104" s="197" t="s">
        <v>3981</v>
      </c>
      <c r="L104" s="197" t="s">
        <v>3981</v>
      </c>
      <c r="M104" s="197" t="s">
        <v>3981</v>
      </c>
      <c r="N104" s="197" t="s">
        <v>3981</v>
      </c>
      <c r="O104" s="197" t="s">
        <v>3981</v>
      </c>
      <c r="P104" s="197" t="s">
        <v>3981</v>
      </c>
      <c r="Q104" s="197" t="s">
        <v>3981</v>
      </c>
      <c r="R104" s="197" t="s">
        <v>3981</v>
      </c>
      <c r="S104" s="197" t="s">
        <v>3981</v>
      </c>
      <c r="T104" s="197" t="s">
        <v>3981</v>
      </c>
      <c r="U104" s="197" t="s">
        <v>3981</v>
      </c>
      <c r="V104" s="217" t="s">
        <v>3981</v>
      </c>
      <c r="W104" s="217" t="s">
        <v>3981</v>
      </c>
      <c r="X104" s="217" t="s">
        <v>3981</v>
      </c>
      <c r="Y104" s="197" t="s">
        <v>3981</v>
      </c>
      <c r="Z104" s="197" t="s">
        <v>3981</v>
      </c>
      <c r="AA104" s="197" t="s">
        <v>3981</v>
      </c>
      <c r="AB104" s="220" t="s">
        <v>3981</v>
      </c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</row>
    <row r="105" spans="1:40" ht="11.25" hidden="1" customHeight="1">
      <c r="A105" s="437" t="s">
        <v>263</v>
      </c>
      <c r="B105" s="197" t="s">
        <v>3981</v>
      </c>
      <c r="C105" s="197" t="s">
        <v>3981</v>
      </c>
      <c r="D105" s="197" t="s">
        <v>3981</v>
      </c>
      <c r="E105" s="197" t="s">
        <v>3981</v>
      </c>
      <c r="F105" s="197" t="s">
        <v>3981</v>
      </c>
      <c r="G105" s="197" t="s">
        <v>3981</v>
      </c>
      <c r="H105" s="197" t="s">
        <v>3981</v>
      </c>
      <c r="I105" s="197" t="s">
        <v>3981</v>
      </c>
      <c r="J105" s="197" t="s">
        <v>3981</v>
      </c>
      <c r="K105" s="197" t="s">
        <v>3981</v>
      </c>
      <c r="L105" s="197" t="s">
        <v>3981</v>
      </c>
      <c r="M105" s="197" t="s">
        <v>3981</v>
      </c>
      <c r="N105" s="197" t="s">
        <v>3981</v>
      </c>
      <c r="O105" s="197" t="s">
        <v>3981</v>
      </c>
      <c r="P105" s="197" t="s">
        <v>3981</v>
      </c>
      <c r="Q105" s="197" t="s">
        <v>3981</v>
      </c>
      <c r="R105" s="197" t="s">
        <v>3981</v>
      </c>
      <c r="S105" s="197" t="s">
        <v>3981</v>
      </c>
      <c r="T105" s="197" t="s">
        <v>3981</v>
      </c>
      <c r="U105" s="197" t="s">
        <v>3981</v>
      </c>
      <c r="V105" s="217" t="s">
        <v>3981</v>
      </c>
      <c r="W105" s="217" t="s">
        <v>3981</v>
      </c>
      <c r="X105" s="217" t="s">
        <v>3981</v>
      </c>
      <c r="Y105" s="197" t="s">
        <v>3981</v>
      </c>
      <c r="Z105" s="197" t="s">
        <v>3981</v>
      </c>
      <c r="AA105" s="197" t="s">
        <v>3981</v>
      </c>
      <c r="AB105" s="220" t="s">
        <v>3981</v>
      </c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</row>
    <row r="106" spans="1:40" ht="11.25" hidden="1" customHeight="1">
      <c r="A106" s="437" t="s">
        <v>263</v>
      </c>
      <c r="B106" s="197" t="s">
        <v>3981</v>
      </c>
      <c r="C106" s="197" t="s">
        <v>3981</v>
      </c>
      <c r="D106" s="197" t="s">
        <v>3981</v>
      </c>
      <c r="E106" s="197" t="s">
        <v>3981</v>
      </c>
      <c r="F106" s="197" t="s">
        <v>3981</v>
      </c>
      <c r="G106" s="197" t="s">
        <v>3981</v>
      </c>
      <c r="H106" s="197" t="s">
        <v>3981</v>
      </c>
      <c r="I106" s="197" t="s">
        <v>3981</v>
      </c>
      <c r="J106" s="197" t="s">
        <v>3981</v>
      </c>
      <c r="K106" s="197" t="s">
        <v>3981</v>
      </c>
      <c r="L106" s="197" t="s">
        <v>3981</v>
      </c>
      <c r="M106" s="197" t="s">
        <v>3981</v>
      </c>
      <c r="N106" s="197" t="s">
        <v>3981</v>
      </c>
      <c r="O106" s="197" t="s">
        <v>3981</v>
      </c>
      <c r="P106" s="197" t="s">
        <v>3981</v>
      </c>
      <c r="Q106" s="197" t="s">
        <v>3981</v>
      </c>
      <c r="R106" s="197" t="s">
        <v>3981</v>
      </c>
      <c r="S106" s="197" t="s">
        <v>3981</v>
      </c>
      <c r="T106" s="197" t="s">
        <v>3981</v>
      </c>
      <c r="U106" s="197" t="s">
        <v>3981</v>
      </c>
      <c r="V106" s="217" t="s">
        <v>3981</v>
      </c>
      <c r="W106" s="217" t="s">
        <v>3981</v>
      </c>
      <c r="X106" s="217" t="s">
        <v>3981</v>
      </c>
      <c r="Y106" s="197" t="s">
        <v>3981</v>
      </c>
      <c r="Z106" s="197" t="s">
        <v>3981</v>
      </c>
      <c r="AA106" s="197" t="s">
        <v>3981</v>
      </c>
      <c r="AB106" s="220" t="s">
        <v>3981</v>
      </c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</row>
    <row r="107" spans="1:40" ht="11.25" hidden="1" customHeight="1">
      <c r="A107" s="447" t="s">
        <v>266</v>
      </c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217"/>
      <c r="W107" s="217"/>
      <c r="X107" s="217"/>
      <c r="Y107" s="197"/>
      <c r="Z107" s="197"/>
      <c r="AA107" s="197"/>
      <c r="AB107" s="220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</row>
    <row r="108" spans="1:40" ht="12" hidden="1" customHeight="1">
      <c r="A108" s="437" t="s">
        <v>268</v>
      </c>
      <c r="B108" s="197"/>
      <c r="C108" s="197"/>
      <c r="D108" s="197"/>
      <c r="E108" s="197"/>
      <c r="F108" s="197"/>
      <c r="G108" s="197"/>
      <c r="H108" s="197" t="s">
        <v>3981</v>
      </c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 t="s">
        <v>3981</v>
      </c>
      <c r="V108" s="217"/>
      <c r="W108" s="217"/>
      <c r="X108" s="217"/>
      <c r="Y108" s="197"/>
      <c r="Z108" s="197"/>
      <c r="AA108" s="197"/>
      <c r="AB108" s="220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</row>
    <row r="109" spans="1:40" ht="12" hidden="1" customHeight="1">
      <c r="A109" s="449" t="s">
        <v>269</v>
      </c>
      <c r="B109" s="197"/>
      <c r="C109" s="197"/>
      <c r="D109" s="197"/>
      <c r="E109" s="197"/>
      <c r="F109" s="197"/>
      <c r="G109" s="197"/>
      <c r="H109" s="197" t="s">
        <v>3981</v>
      </c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 t="s">
        <v>3981</v>
      </c>
      <c r="V109" s="217"/>
      <c r="W109" s="217"/>
      <c r="X109" s="217"/>
      <c r="Y109" s="197"/>
      <c r="Z109" s="197"/>
      <c r="AA109" s="197"/>
      <c r="AB109" s="220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</row>
    <row r="110" spans="1:40" ht="12" hidden="1" customHeight="1">
      <c r="A110" s="450" t="s">
        <v>270</v>
      </c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217"/>
      <c r="W110" s="217"/>
      <c r="X110" s="217"/>
      <c r="Y110" s="197"/>
      <c r="Z110" s="197"/>
      <c r="AA110" s="197"/>
      <c r="AB110" s="220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</row>
    <row r="111" spans="1:40" ht="12" hidden="1" customHeight="1">
      <c r="A111" s="449" t="s">
        <v>271</v>
      </c>
      <c r="B111" s="197"/>
      <c r="C111" s="197"/>
      <c r="D111" s="197"/>
      <c r="E111" s="197"/>
      <c r="F111" s="197"/>
      <c r="G111" s="197"/>
      <c r="H111" s="197">
        <v>-197266</v>
      </c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>
        <v>197266</v>
      </c>
      <c r="V111" s="217"/>
      <c r="W111" s="217"/>
      <c r="X111" s="217"/>
      <c r="Y111" s="197"/>
      <c r="Z111" s="197"/>
      <c r="AA111" s="197"/>
      <c r="AB111" s="220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</row>
    <row r="112" spans="1:40" ht="12" hidden="1" customHeight="1">
      <c r="A112" s="449" t="s">
        <v>273</v>
      </c>
      <c r="B112" s="197"/>
      <c r="C112" s="197"/>
      <c r="D112" s="197"/>
      <c r="E112" s="197"/>
      <c r="F112" s="197"/>
      <c r="G112" s="197"/>
      <c r="H112" s="197" t="s">
        <v>3981</v>
      </c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 t="s">
        <v>3981</v>
      </c>
      <c r="V112" s="217"/>
      <c r="W112" s="217"/>
      <c r="X112" s="217"/>
      <c r="Y112" s="197"/>
      <c r="Z112" s="197"/>
      <c r="AA112" s="197"/>
      <c r="AB112" s="220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</row>
    <row r="113" spans="1:40" ht="11.25" hidden="1" customHeight="1">
      <c r="A113" s="252"/>
      <c r="B113" s="199"/>
      <c r="C113" s="199"/>
      <c r="D113" s="199"/>
      <c r="E113" s="199"/>
      <c r="F113" s="199"/>
      <c r="G113" s="199"/>
      <c r="H113" s="197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7"/>
      <c r="V113" s="217"/>
      <c r="W113" s="217"/>
      <c r="X113" s="217"/>
      <c r="Y113" s="197"/>
      <c r="Z113" s="197"/>
      <c r="AA113" s="197"/>
      <c r="AB113" s="220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</row>
    <row r="114" spans="1:40" ht="12" hidden="1" customHeight="1">
      <c r="A114" s="303" t="s">
        <v>274</v>
      </c>
      <c r="B114" s="304">
        <f t="shared" ref="B114:AB114" si="4">SUM(B90:B113)</f>
        <v>0</v>
      </c>
      <c r="C114" s="304">
        <f t="shared" si="4"/>
        <v>0</v>
      </c>
      <c r="D114" s="304">
        <f t="shared" si="4"/>
        <v>0</v>
      </c>
      <c r="E114" s="304">
        <f t="shared" si="4"/>
        <v>0</v>
      </c>
      <c r="F114" s="304">
        <f t="shared" si="4"/>
        <v>0</v>
      </c>
      <c r="G114" s="304">
        <f t="shared" si="4"/>
        <v>0</v>
      </c>
      <c r="H114" s="304">
        <f t="shared" si="4"/>
        <v>-197266</v>
      </c>
      <c r="I114" s="304">
        <f t="shared" si="4"/>
        <v>0</v>
      </c>
      <c r="J114" s="304">
        <f t="shared" si="4"/>
        <v>0</v>
      </c>
      <c r="K114" s="304">
        <f t="shared" si="4"/>
        <v>0</v>
      </c>
      <c r="L114" s="304">
        <f t="shared" si="4"/>
        <v>0</v>
      </c>
      <c r="M114" s="304">
        <f t="shared" si="4"/>
        <v>0</v>
      </c>
      <c r="N114" s="304">
        <f t="shared" si="4"/>
        <v>0</v>
      </c>
      <c r="O114" s="304">
        <f t="shared" si="4"/>
        <v>0</v>
      </c>
      <c r="P114" s="304">
        <f t="shared" si="4"/>
        <v>0</v>
      </c>
      <c r="Q114" s="304">
        <f t="shared" si="4"/>
        <v>0</v>
      </c>
      <c r="R114" s="304">
        <f t="shared" si="4"/>
        <v>0</v>
      </c>
      <c r="S114" s="304">
        <f t="shared" si="4"/>
        <v>0</v>
      </c>
      <c r="T114" s="304">
        <f t="shared" si="4"/>
        <v>0</v>
      </c>
      <c r="U114" s="304">
        <f t="shared" si="4"/>
        <v>197266</v>
      </c>
      <c r="V114" s="312">
        <f t="shared" si="4"/>
        <v>0</v>
      </c>
      <c r="W114" s="312">
        <f t="shared" si="4"/>
        <v>0</v>
      </c>
      <c r="X114" s="312">
        <f t="shared" si="4"/>
        <v>0</v>
      </c>
      <c r="Y114" s="304">
        <f t="shared" si="4"/>
        <v>0</v>
      </c>
      <c r="Z114" s="304">
        <f t="shared" si="4"/>
        <v>0</v>
      </c>
      <c r="AA114" s="304">
        <f t="shared" si="4"/>
        <v>0</v>
      </c>
      <c r="AB114" s="313">
        <f t="shared" si="4"/>
        <v>0</v>
      </c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</row>
    <row r="115" spans="1:40" ht="12" customHeight="1">
      <c r="A115" s="464" t="s">
        <v>276</v>
      </c>
      <c r="B115" s="465">
        <f t="shared" ref="B115:AB115" si="5">+B64+B88+B114</f>
        <v>0</v>
      </c>
      <c r="C115" s="465">
        <f t="shared" si="5"/>
        <v>0</v>
      </c>
      <c r="D115" s="465">
        <f t="shared" si="5"/>
        <v>0</v>
      </c>
      <c r="E115" s="465">
        <f t="shared" si="5"/>
        <v>0</v>
      </c>
      <c r="F115" s="465">
        <f t="shared" si="5"/>
        <v>0</v>
      </c>
      <c r="G115" s="465">
        <f t="shared" si="5"/>
        <v>0</v>
      </c>
      <c r="H115" s="465">
        <f t="shared" si="5"/>
        <v>-22437784043</v>
      </c>
      <c r="I115" s="465">
        <f t="shared" si="5"/>
        <v>0</v>
      </c>
      <c r="J115" s="465">
        <f t="shared" si="5"/>
        <v>0</v>
      </c>
      <c r="K115" s="465">
        <f t="shared" si="5"/>
        <v>0</v>
      </c>
      <c r="L115" s="465">
        <f t="shared" si="5"/>
        <v>0</v>
      </c>
      <c r="M115" s="465">
        <f t="shared" si="5"/>
        <v>0</v>
      </c>
      <c r="N115" s="465">
        <f t="shared" si="5"/>
        <v>0</v>
      </c>
      <c r="O115" s="465">
        <f t="shared" si="5"/>
        <v>0</v>
      </c>
      <c r="P115" s="465">
        <f t="shared" si="5"/>
        <v>0</v>
      </c>
      <c r="Q115" s="465">
        <f t="shared" si="5"/>
        <v>0</v>
      </c>
      <c r="R115" s="465">
        <f t="shared" si="5"/>
        <v>0</v>
      </c>
      <c r="S115" s="465">
        <f t="shared" si="5"/>
        <v>0</v>
      </c>
      <c r="T115" s="465">
        <f t="shared" si="5"/>
        <v>0</v>
      </c>
      <c r="U115" s="465">
        <f t="shared" si="5"/>
        <v>197266</v>
      </c>
      <c r="V115" s="466">
        <f t="shared" si="5"/>
        <v>0</v>
      </c>
      <c r="W115" s="466">
        <f t="shared" si="5"/>
        <v>0</v>
      </c>
      <c r="X115" s="466">
        <f t="shared" si="5"/>
        <v>0</v>
      </c>
      <c r="Y115" s="467">
        <f t="shared" si="5"/>
        <v>0</v>
      </c>
      <c r="Z115" s="467">
        <f t="shared" si="5"/>
        <v>0</v>
      </c>
      <c r="AA115" s="467">
        <f t="shared" si="5"/>
        <v>0</v>
      </c>
      <c r="AB115" s="468">
        <f t="shared" si="5"/>
        <v>0</v>
      </c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</row>
    <row r="116" spans="1:40" ht="11.25" customHeight="1">
      <c r="A116" s="331" t="s">
        <v>277</v>
      </c>
      <c r="B116" s="162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90"/>
      <c r="W116" s="190"/>
      <c r="X116" s="190"/>
      <c r="Y116" s="189"/>
      <c r="Z116" s="189"/>
      <c r="AA116" s="189"/>
      <c r="AB116" s="1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</row>
    <row r="117" spans="1:40" ht="11.25" customHeight="1">
      <c r="A117" s="252" t="s">
        <v>278</v>
      </c>
      <c r="B117" s="197" t="s">
        <v>3981</v>
      </c>
      <c r="C117" s="197" t="s">
        <v>3981</v>
      </c>
      <c r="D117" s="197" t="s">
        <v>3981</v>
      </c>
      <c r="E117" s="197" t="s">
        <v>3981</v>
      </c>
      <c r="F117" s="197" t="s">
        <v>3981</v>
      </c>
      <c r="G117" s="197" t="s">
        <v>3981</v>
      </c>
      <c r="H117" s="197" t="s">
        <v>3981</v>
      </c>
      <c r="I117" s="197" t="s">
        <v>3981</v>
      </c>
      <c r="J117" s="197" t="s">
        <v>3981</v>
      </c>
      <c r="K117" s="197" t="s">
        <v>3981</v>
      </c>
      <c r="L117" s="197" t="s">
        <v>3981</v>
      </c>
      <c r="M117" s="197" t="s">
        <v>3981</v>
      </c>
      <c r="N117" s="197" t="s">
        <v>3981</v>
      </c>
      <c r="O117" s="197" t="s">
        <v>3981</v>
      </c>
      <c r="P117" s="197" t="s">
        <v>3981</v>
      </c>
      <c r="Q117" s="197" t="s">
        <v>3981</v>
      </c>
      <c r="R117" s="197" t="s">
        <v>3981</v>
      </c>
      <c r="S117" s="197" t="s">
        <v>3981</v>
      </c>
      <c r="T117" s="197" t="s">
        <v>3981</v>
      </c>
      <c r="U117" s="197" t="s">
        <v>3981</v>
      </c>
      <c r="V117" s="217" t="s">
        <v>3981</v>
      </c>
      <c r="W117" s="217" t="s">
        <v>3981</v>
      </c>
      <c r="X117" s="217" t="s">
        <v>3981</v>
      </c>
      <c r="Y117" s="197" t="s">
        <v>3981</v>
      </c>
      <c r="Z117" s="197" t="s">
        <v>3981</v>
      </c>
      <c r="AA117" s="197" t="s">
        <v>3981</v>
      </c>
      <c r="AB117" s="220" t="s">
        <v>3981</v>
      </c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</row>
    <row r="118" spans="1:40" ht="11.25" customHeight="1">
      <c r="A118" s="252" t="s">
        <v>279</v>
      </c>
      <c r="B118" s="197" t="s">
        <v>3981</v>
      </c>
      <c r="C118" s="197" t="s">
        <v>3981</v>
      </c>
      <c r="D118" s="197" t="s">
        <v>3981</v>
      </c>
      <c r="E118" s="197" t="s">
        <v>3981</v>
      </c>
      <c r="F118" s="197" t="s">
        <v>3981</v>
      </c>
      <c r="G118" s="197" t="s">
        <v>3981</v>
      </c>
      <c r="H118" s="197" t="s">
        <v>3981</v>
      </c>
      <c r="I118" s="197" t="s">
        <v>3981</v>
      </c>
      <c r="J118" s="197" t="s">
        <v>3981</v>
      </c>
      <c r="K118" s="197" t="s">
        <v>3981</v>
      </c>
      <c r="L118" s="197" t="s">
        <v>3981</v>
      </c>
      <c r="M118" s="197" t="s">
        <v>3981</v>
      </c>
      <c r="N118" s="197" t="s">
        <v>3981</v>
      </c>
      <c r="O118" s="197" t="s">
        <v>3981</v>
      </c>
      <c r="P118" s="197" t="s">
        <v>3981</v>
      </c>
      <c r="Q118" s="197" t="s">
        <v>3981</v>
      </c>
      <c r="R118" s="197" t="s">
        <v>3981</v>
      </c>
      <c r="S118" s="197" t="s">
        <v>3981</v>
      </c>
      <c r="T118" s="197" t="s">
        <v>3981</v>
      </c>
      <c r="U118" s="197" t="s">
        <v>3981</v>
      </c>
      <c r="V118" s="217" t="s">
        <v>3981</v>
      </c>
      <c r="W118" s="217" t="s">
        <v>3981</v>
      </c>
      <c r="X118" s="217" t="s">
        <v>3981</v>
      </c>
      <c r="Y118" s="197" t="s">
        <v>3981</v>
      </c>
      <c r="Z118" s="197" t="s">
        <v>3981</v>
      </c>
      <c r="AA118" s="197" t="s">
        <v>3981</v>
      </c>
      <c r="AB118" s="220" t="s">
        <v>3981</v>
      </c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</row>
    <row r="119" spans="1:40" ht="11.25" customHeight="1">
      <c r="A119" s="252" t="s">
        <v>280</v>
      </c>
      <c r="B119" s="197" t="s">
        <v>3981</v>
      </c>
      <c r="C119" s="197" t="s">
        <v>3981</v>
      </c>
      <c r="D119" s="197" t="s">
        <v>3981</v>
      </c>
      <c r="E119" s="197" t="s">
        <v>3981</v>
      </c>
      <c r="F119" s="197" t="s">
        <v>3981</v>
      </c>
      <c r="G119" s="197" t="s">
        <v>3981</v>
      </c>
      <c r="H119" s="197" t="s">
        <v>3981</v>
      </c>
      <c r="I119" s="197" t="s">
        <v>3981</v>
      </c>
      <c r="J119" s="197" t="s">
        <v>3981</v>
      </c>
      <c r="K119" s="197" t="s">
        <v>3981</v>
      </c>
      <c r="L119" s="197" t="s">
        <v>3981</v>
      </c>
      <c r="M119" s="197" t="s">
        <v>3981</v>
      </c>
      <c r="N119" s="197" t="s">
        <v>3981</v>
      </c>
      <c r="O119" s="197" t="s">
        <v>3981</v>
      </c>
      <c r="P119" s="197" t="s">
        <v>3981</v>
      </c>
      <c r="Q119" s="197" t="s">
        <v>3981</v>
      </c>
      <c r="R119" s="197" t="s">
        <v>3981</v>
      </c>
      <c r="S119" s="197" t="s">
        <v>3981</v>
      </c>
      <c r="T119" s="197" t="s">
        <v>3981</v>
      </c>
      <c r="U119" s="197" t="s">
        <v>3981</v>
      </c>
      <c r="V119" s="217" t="s">
        <v>3981</v>
      </c>
      <c r="W119" s="217" t="s">
        <v>3981</v>
      </c>
      <c r="X119" s="217" t="s">
        <v>3981</v>
      </c>
      <c r="Y119" s="197" t="s">
        <v>3981</v>
      </c>
      <c r="Z119" s="197" t="s">
        <v>3981</v>
      </c>
      <c r="AA119" s="197" t="s">
        <v>3981</v>
      </c>
      <c r="AB119" s="220" t="s">
        <v>3981</v>
      </c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</row>
    <row r="120" spans="1:40" ht="11.25" customHeight="1">
      <c r="A120" s="252" t="s">
        <v>200</v>
      </c>
      <c r="B120" s="197" t="s">
        <v>3981</v>
      </c>
      <c r="C120" s="197" t="s">
        <v>3981</v>
      </c>
      <c r="D120" s="197" t="s">
        <v>3981</v>
      </c>
      <c r="E120" s="197" t="s">
        <v>3981</v>
      </c>
      <c r="F120" s="197" t="s">
        <v>3981</v>
      </c>
      <c r="G120" s="197" t="s">
        <v>3981</v>
      </c>
      <c r="H120" s="197" t="s">
        <v>3981</v>
      </c>
      <c r="I120" s="197" t="s">
        <v>3981</v>
      </c>
      <c r="J120" s="197" t="s">
        <v>3981</v>
      </c>
      <c r="K120" s="197" t="s">
        <v>3981</v>
      </c>
      <c r="L120" s="197" t="s">
        <v>3981</v>
      </c>
      <c r="M120" s="197" t="s">
        <v>3981</v>
      </c>
      <c r="N120" s="197" t="s">
        <v>3981</v>
      </c>
      <c r="O120" s="197" t="s">
        <v>3981</v>
      </c>
      <c r="P120" s="197" t="s">
        <v>3981</v>
      </c>
      <c r="Q120" s="197" t="s">
        <v>3981</v>
      </c>
      <c r="R120" s="197" t="s">
        <v>3981</v>
      </c>
      <c r="S120" s="197" t="s">
        <v>3981</v>
      </c>
      <c r="T120" s="197" t="s">
        <v>3981</v>
      </c>
      <c r="U120" s="197" t="s">
        <v>3981</v>
      </c>
      <c r="V120" s="217" t="s">
        <v>3981</v>
      </c>
      <c r="W120" s="217" t="s">
        <v>3981</v>
      </c>
      <c r="X120" s="217" t="s">
        <v>3981</v>
      </c>
      <c r="Y120" s="197" t="s">
        <v>3981</v>
      </c>
      <c r="Z120" s="197" t="s">
        <v>3981</v>
      </c>
      <c r="AA120" s="197" t="s">
        <v>3981</v>
      </c>
      <c r="AB120" s="220" t="s">
        <v>3981</v>
      </c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</row>
    <row r="121" spans="1:40" ht="11.25" customHeight="1">
      <c r="A121" s="252" t="s">
        <v>201</v>
      </c>
      <c r="B121" s="197" t="s">
        <v>3981</v>
      </c>
      <c r="C121" s="197" t="s">
        <v>3981</v>
      </c>
      <c r="D121" s="197" t="s">
        <v>3981</v>
      </c>
      <c r="E121" s="197" t="s">
        <v>3981</v>
      </c>
      <c r="F121" s="197" t="s">
        <v>3981</v>
      </c>
      <c r="G121" s="197" t="s">
        <v>3981</v>
      </c>
      <c r="H121" s="197" t="s">
        <v>3981</v>
      </c>
      <c r="I121" s="197" t="s">
        <v>3981</v>
      </c>
      <c r="J121" s="197" t="s">
        <v>3981</v>
      </c>
      <c r="K121" s="197" t="s">
        <v>3981</v>
      </c>
      <c r="L121" s="197" t="s">
        <v>3981</v>
      </c>
      <c r="M121" s="197" t="s">
        <v>3981</v>
      </c>
      <c r="N121" s="197" t="s">
        <v>3981</v>
      </c>
      <c r="O121" s="197" t="s">
        <v>3981</v>
      </c>
      <c r="P121" s="197" t="s">
        <v>3981</v>
      </c>
      <c r="Q121" s="197" t="s">
        <v>3981</v>
      </c>
      <c r="R121" s="197" t="s">
        <v>3981</v>
      </c>
      <c r="S121" s="197" t="s">
        <v>3981</v>
      </c>
      <c r="T121" s="197" t="s">
        <v>3981</v>
      </c>
      <c r="U121" s="197" t="s">
        <v>3981</v>
      </c>
      <c r="V121" s="217" t="s">
        <v>3981</v>
      </c>
      <c r="W121" s="217" t="s">
        <v>3981</v>
      </c>
      <c r="X121" s="217" t="s">
        <v>3981</v>
      </c>
      <c r="Y121" s="197" t="s">
        <v>3981</v>
      </c>
      <c r="Z121" s="197" t="s">
        <v>3981</v>
      </c>
      <c r="AA121" s="197" t="s">
        <v>3981</v>
      </c>
      <c r="AB121" s="220" t="s">
        <v>3981</v>
      </c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</row>
    <row r="122" spans="1:40" ht="11.25" customHeight="1">
      <c r="A122" s="252" t="s">
        <v>202</v>
      </c>
      <c r="B122" s="197" t="s">
        <v>3981</v>
      </c>
      <c r="C122" s="197" t="s">
        <v>3981</v>
      </c>
      <c r="D122" s="197" t="s">
        <v>3981</v>
      </c>
      <c r="E122" s="197" t="s">
        <v>3981</v>
      </c>
      <c r="F122" s="197" t="s">
        <v>3981</v>
      </c>
      <c r="G122" s="197" t="s">
        <v>3981</v>
      </c>
      <c r="H122" s="197" t="s">
        <v>3981</v>
      </c>
      <c r="I122" s="197" t="s">
        <v>3981</v>
      </c>
      <c r="J122" s="197" t="s">
        <v>3981</v>
      </c>
      <c r="K122" s="197" t="s">
        <v>3981</v>
      </c>
      <c r="L122" s="197" t="s">
        <v>3981</v>
      </c>
      <c r="M122" s="197" t="s">
        <v>3981</v>
      </c>
      <c r="N122" s="197" t="s">
        <v>3981</v>
      </c>
      <c r="O122" s="197" t="s">
        <v>3981</v>
      </c>
      <c r="P122" s="197" t="s">
        <v>3981</v>
      </c>
      <c r="Q122" s="197" t="s">
        <v>3981</v>
      </c>
      <c r="R122" s="197" t="s">
        <v>3981</v>
      </c>
      <c r="S122" s="197" t="s">
        <v>3981</v>
      </c>
      <c r="T122" s="197" t="s">
        <v>3981</v>
      </c>
      <c r="U122" s="197" t="s">
        <v>3981</v>
      </c>
      <c r="V122" s="217" t="s">
        <v>3981</v>
      </c>
      <c r="W122" s="217" t="s">
        <v>3981</v>
      </c>
      <c r="X122" s="217" t="s">
        <v>3981</v>
      </c>
      <c r="Y122" s="197" t="s">
        <v>3981</v>
      </c>
      <c r="Z122" s="197" t="s">
        <v>3981</v>
      </c>
      <c r="AA122" s="197" t="s">
        <v>3981</v>
      </c>
      <c r="AB122" s="220" t="s">
        <v>3981</v>
      </c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</row>
    <row r="123" spans="1:40" ht="11.25" customHeight="1">
      <c r="A123" s="252" t="s">
        <v>203</v>
      </c>
      <c r="B123" s="197" t="s">
        <v>3981</v>
      </c>
      <c r="C123" s="197" t="s">
        <v>3981</v>
      </c>
      <c r="D123" s="197" t="s">
        <v>3981</v>
      </c>
      <c r="E123" s="197" t="s">
        <v>3981</v>
      </c>
      <c r="F123" s="197" t="s">
        <v>3981</v>
      </c>
      <c r="G123" s="197" t="s">
        <v>3981</v>
      </c>
      <c r="H123" s="197" t="s">
        <v>3981</v>
      </c>
      <c r="I123" s="197" t="s">
        <v>3981</v>
      </c>
      <c r="J123" s="197" t="s">
        <v>3981</v>
      </c>
      <c r="K123" s="197" t="s">
        <v>3981</v>
      </c>
      <c r="L123" s="197" t="s">
        <v>3981</v>
      </c>
      <c r="M123" s="197" t="s">
        <v>3981</v>
      </c>
      <c r="N123" s="197" t="s">
        <v>3981</v>
      </c>
      <c r="O123" s="197" t="s">
        <v>3981</v>
      </c>
      <c r="P123" s="197" t="s">
        <v>3981</v>
      </c>
      <c r="Q123" s="197" t="s">
        <v>3981</v>
      </c>
      <c r="R123" s="197" t="s">
        <v>3981</v>
      </c>
      <c r="S123" s="197" t="s">
        <v>3981</v>
      </c>
      <c r="T123" s="197" t="s">
        <v>3981</v>
      </c>
      <c r="U123" s="197" t="s">
        <v>3981</v>
      </c>
      <c r="V123" s="217" t="s">
        <v>3981</v>
      </c>
      <c r="W123" s="217" t="s">
        <v>3981</v>
      </c>
      <c r="X123" s="217" t="s">
        <v>3981</v>
      </c>
      <c r="Y123" s="197" t="s">
        <v>3981</v>
      </c>
      <c r="Z123" s="197" t="s">
        <v>3981</v>
      </c>
      <c r="AA123" s="197" t="s">
        <v>3981</v>
      </c>
      <c r="AB123" s="220" t="s">
        <v>3981</v>
      </c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</row>
    <row r="124" spans="1:40" ht="11.25" customHeight="1">
      <c r="A124" s="252" t="s">
        <v>204</v>
      </c>
      <c r="B124" s="197" t="s">
        <v>3981</v>
      </c>
      <c r="C124" s="197" t="s">
        <v>3981</v>
      </c>
      <c r="D124" s="197" t="s">
        <v>3981</v>
      </c>
      <c r="E124" s="197" t="s">
        <v>3981</v>
      </c>
      <c r="F124" s="197" t="s">
        <v>3981</v>
      </c>
      <c r="G124" s="197" t="s">
        <v>3981</v>
      </c>
      <c r="H124" s="197" t="s">
        <v>3981</v>
      </c>
      <c r="I124" s="197" t="s">
        <v>3981</v>
      </c>
      <c r="J124" s="197" t="s">
        <v>3981</v>
      </c>
      <c r="K124" s="197" t="s">
        <v>3981</v>
      </c>
      <c r="L124" s="197" t="s">
        <v>3981</v>
      </c>
      <c r="M124" s="197" t="s">
        <v>3981</v>
      </c>
      <c r="N124" s="197" t="s">
        <v>3981</v>
      </c>
      <c r="O124" s="197" t="s">
        <v>3981</v>
      </c>
      <c r="P124" s="197" t="s">
        <v>3981</v>
      </c>
      <c r="Q124" s="197" t="s">
        <v>3981</v>
      </c>
      <c r="R124" s="197" t="s">
        <v>3981</v>
      </c>
      <c r="S124" s="197" t="s">
        <v>3981</v>
      </c>
      <c r="T124" s="197" t="s">
        <v>3981</v>
      </c>
      <c r="U124" s="197" t="s">
        <v>3981</v>
      </c>
      <c r="V124" s="217" t="s">
        <v>3981</v>
      </c>
      <c r="W124" s="217" t="s">
        <v>3981</v>
      </c>
      <c r="X124" s="217" t="s">
        <v>3981</v>
      </c>
      <c r="Y124" s="197" t="s">
        <v>3981</v>
      </c>
      <c r="Z124" s="197" t="s">
        <v>3981</v>
      </c>
      <c r="AA124" s="197" t="s">
        <v>3981</v>
      </c>
      <c r="AB124" s="220" t="s">
        <v>3981</v>
      </c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</row>
    <row r="125" spans="1:40" ht="11.25" customHeight="1">
      <c r="A125" s="252" t="s">
        <v>205</v>
      </c>
      <c r="B125" s="197" t="s">
        <v>3981</v>
      </c>
      <c r="C125" s="197" t="s">
        <v>3981</v>
      </c>
      <c r="D125" s="197" t="s">
        <v>3981</v>
      </c>
      <c r="E125" s="197" t="s">
        <v>3981</v>
      </c>
      <c r="F125" s="197" t="s">
        <v>3981</v>
      </c>
      <c r="G125" s="197" t="s">
        <v>3981</v>
      </c>
      <c r="H125" s="197" t="s">
        <v>3981</v>
      </c>
      <c r="I125" s="197" t="s">
        <v>3981</v>
      </c>
      <c r="J125" s="197" t="s">
        <v>3981</v>
      </c>
      <c r="K125" s="197" t="s">
        <v>3981</v>
      </c>
      <c r="L125" s="197" t="s">
        <v>3981</v>
      </c>
      <c r="M125" s="197" t="s">
        <v>3981</v>
      </c>
      <c r="N125" s="197" t="s">
        <v>3981</v>
      </c>
      <c r="O125" s="197" t="s">
        <v>3981</v>
      </c>
      <c r="P125" s="197" t="s">
        <v>3981</v>
      </c>
      <c r="Q125" s="197" t="s">
        <v>3981</v>
      </c>
      <c r="R125" s="197" t="s">
        <v>3981</v>
      </c>
      <c r="S125" s="197" t="s">
        <v>3981</v>
      </c>
      <c r="T125" s="197" t="s">
        <v>3981</v>
      </c>
      <c r="U125" s="197" t="s">
        <v>3981</v>
      </c>
      <c r="V125" s="217" t="s">
        <v>3981</v>
      </c>
      <c r="W125" s="217" t="s">
        <v>3981</v>
      </c>
      <c r="X125" s="217" t="s">
        <v>3981</v>
      </c>
      <c r="Y125" s="197" t="s">
        <v>3981</v>
      </c>
      <c r="Z125" s="197" t="s">
        <v>3981</v>
      </c>
      <c r="AA125" s="197" t="s">
        <v>3981</v>
      </c>
      <c r="AB125" s="220" t="s">
        <v>3981</v>
      </c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</row>
    <row r="126" spans="1:40" ht="11.25" customHeight="1">
      <c r="A126" s="252" t="s">
        <v>206</v>
      </c>
      <c r="B126" s="197" t="s">
        <v>3981</v>
      </c>
      <c r="C126" s="197" t="s">
        <v>3981</v>
      </c>
      <c r="D126" s="197" t="s">
        <v>3981</v>
      </c>
      <c r="E126" s="197" t="s">
        <v>3981</v>
      </c>
      <c r="F126" s="197" t="s">
        <v>3981</v>
      </c>
      <c r="G126" s="197" t="s">
        <v>3981</v>
      </c>
      <c r="H126" s="197" t="s">
        <v>3981</v>
      </c>
      <c r="I126" s="197" t="s">
        <v>3981</v>
      </c>
      <c r="J126" s="197" t="s">
        <v>3981</v>
      </c>
      <c r="K126" s="197" t="s">
        <v>3981</v>
      </c>
      <c r="L126" s="197" t="s">
        <v>3981</v>
      </c>
      <c r="M126" s="197" t="s">
        <v>3981</v>
      </c>
      <c r="N126" s="197" t="s">
        <v>3981</v>
      </c>
      <c r="O126" s="197" t="s">
        <v>3981</v>
      </c>
      <c r="P126" s="197" t="s">
        <v>3981</v>
      </c>
      <c r="Q126" s="197" t="s">
        <v>3981</v>
      </c>
      <c r="R126" s="197" t="s">
        <v>3981</v>
      </c>
      <c r="S126" s="197" t="s">
        <v>3981</v>
      </c>
      <c r="T126" s="197" t="s">
        <v>3981</v>
      </c>
      <c r="U126" s="197" t="s">
        <v>3981</v>
      </c>
      <c r="V126" s="217" t="s">
        <v>3981</v>
      </c>
      <c r="W126" s="217" t="s">
        <v>3981</v>
      </c>
      <c r="X126" s="217" t="s">
        <v>3981</v>
      </c>
      <c r="Y126" s="197" t="s">
        <v>3981</v>
      </c>
      <c r="Z126" s="197" t="s">
        <v>3981</v>
      </c>
      <c r="AA126" s="197" t="s">
        <v>3981</v>
      </c>
      <c r="AB126" s="220" t="s">
        <v>3981</v>
      </c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</row>
    <row r="127" spans="1:40" ht="11.25" customHeight="1">
      <c r="A127" s="252" t="s">
        <v>207</v>
      </c>
      <c r="B127" s="197" t="s">
        <v>3981</v>
      </c>
      <c r="C127" s="197" t="s">
        <v>3981</v>
      </c>
      <c r="D127" s="197" t="s">
        <v>3981</v>
      </c>
      <c r="E127" s="197" t="s">
        <v>3981</v>
      </c>
      <c r="F127" s="197" t="s">
        <v>3981</v>
      </c>
      <c r="G127" s="197" t="s">
        <v>3981</v>
      </c>
      <c r="H127" s="197" t="s">
        <v>3981</v>
      </c>
      <c r="I127" s="197" t="s">
        <v>3981</v>
      </c>
      <c r="J127" s="197" t="s">
        <v>3981</v>
      </c>
      <c r="K127" s="197" t="s">
        <v>3981</v>
      </c>
      <c r="L127" s="197" t="s">
        <v>3981</v>
      </c>
      <c r="M127" s="197" t="s">
        <v>3981</v>
      </c>
      <c r="N127" s="197" t="s">
        <v>3981</v>
      </c>
      <c r="O127" s="197" t="s">
        <v>3981</v>
      </c>
      <c r="P127" s="197" t="s">
        <v>3981</v>
      </c>
      <c r="Q127" s="197" t="s">
        <v>3981</v>
      </c>
      <c r="R127" s="197" t="s">
        <v>3981</v>
      </c>
      <c r="S127" s="197" t="s">
        <v>3981</v>
      </c>
      <c r="T127" s="197" t="s">
        <v>3981</v>
      </c>
      <c r="U127" s="197" t="s">
        <v>3981</v>
      </c>
      <c r="V127" s="217" t="s">
        <v>3981</v>
      </c>
      <c r="W127" s="217" t="s">
        <v>3981</v>
      </c>
      <c r="X127" s="217" t="s">
        <v>3981</v>
      </c>
      <c r="Y127" s="197" t="s">
        <v>3981</v>
      </c>
      <c r="Z127" s="197" t="s">
        <v>3981</v>
      </c>
      <c r="AA127" s="197" t="s">
        <v>3981</v>
      </c>
      <c r="AB127" s="220" t="s">
        <v>3981</v>
      </c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</row>
    <row r="128" spans="1:40" ht="11.25" customHeight="1">
      <c r="A128" s="252" t="s">
        <v>208</v>
      </c>
      <c r="B128" s="197" t="s">
        <v>3981</v>
      </c>
      <c r="C128" s="197" t="s">
        <v>3981</v>
      </c>
      <c r="D128" s="197" t="s">
        <v>3981</v>
      </c>
      <c r="E128" s="197" t="s">
        <v>3981</v>
      </c>
      <c r="F128" s="197" t="s">
        <v>3981</v>
      </c>
      <c r="G128" s="197" t="s">
        <v>3981</v>
      </c>
      <c r="H128" s="197" t="s">
        <v>3981</v>
      </c>
      <c r="I128" s="197" t="s">
        <v>3981</v>
      </c>
      <c r="J128" s="197" t="s">
        <v>3981</v>
      </c>
      <c r="K128" s="197" t="s">
        <v>3981</v>
      </c>
      <c r="L128" s="197" t="s">
        <v>3981</v>
      </c>
      <c r="M128" s="197" t="s">
        <v>3981</v>
      </c>
      <c r="N128" s="197" t="s">
        <v>3981</v>
      </c>
      <c r="O128" s="197" t="s">
        <v>3981</v>
      </c>
      <c r="P128" s="197" t="s">
        <v>3981</v>
      </c>
      <c r="Q128" s="197" t="s">
        <v>3981</v>
      </c>
      <c r="R128" s="197" t="s">
        <v>3981</v>
      </c>
      <c r="S128" s="197" t="s">
        <v>3981</v>
      </c>
      <c r="T128" s="197" t="s">
        <v>3981</v>
      </c>
      <c r="U128" s="197" t="s">
        <v>3981</v>
      </c>
      <c r="V128" s="217" t="s">
        <v>3981</v>
      </c>
      <c r="W128" s="217" t="s">
        <v>3981</v>
      </c>
      <c r="X128" s="217" t="s">
        <v>3981</v>
      </c>
      <c r="Y128" s="197" t="s">
        <v>3981</v>
      </c>
      <c r="Z128" s="197" t="s">
        <v>3981</v>
      </c>
      <c r="AA128" s="197" t="s">
        <v>3981</v>
      </c>
      <c r="AB128" s="220" t="s">
        <v>3981</v>
      </c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</row>
    <row r="129" spans="1:40" ht="11.25" customHeight="1">
      <c r="A129" s="252" t="s">
        <v>210</v>
      </c>
      <c r="B129" s="197" t="s">
        <v>3981</v>
      </c>
      <c r="C129" s="197" t="s">
        <v>3981</v>
      </c>
      <c r="D129" s="197" t="s">
        <v>3981</v>
      </c>
      <c r="E129" s="197" t="s">
        <v>3981</v>
      </c>
      <c r="F129" s="197" t="s">
        <v>3981</v>
      </c>
      <c r="G129" s="197" t="s">
        <v>3981</v>
      </c>
      <c r="H129" s="197" t="s">
        <v>3981</v>
      </c>
      <c r="I129" s="197" t="s">
        <v>3981</v>
      </c>
      <c r="J129" s="197" t="s">
        <v>3981</v>
      </c>
      <c r="K129" s="197" t="s">
        <v>3981</v>
      </c>
      <c r="L129" s="197" t="s">
        <v>3981</v>
      </c>
      <c r="M129" s="197" t="s">
        <v>3981</v>
      </c>
      <c r="N129" s="197" t="s">
        <v>3981</v>
      </c>
      <c r="O129" s="197" t="s">
        <v>3981</v>
      </c>
      <c r="P129" s="197" t="s">
        <v>3981</v>
      </c>
      <c r="Q129" s="197" t="s">
        <v>3981</v>
      </c>
      <c r="R129" s="197" t="s">
        <v>3981</v>
      </c>
      <c r="S129" s="197" t="s">
        <v>3981</v>
      </c>
      <c r="T129" s="197" t="s">
        <v>3981</v>
      </c>
      <c r="U129" s="197" t="s">
        <v>3981</v>
      </c>
      <c r="V129" s="197" t="s">
        <v>3981</v>
      </c>
      <c r="W129" s="197" t="s">
        <v>3981</v>
      </c>
      <c r="X129" s="197" t="s">
        <v>3981</v>
      </c>
      <c r="Y129" s="197" t="s">
        <v>3981</v>
      </c>
      <c r="Z129" s="197" t="s">
        <v>3981</v>
      </c>
      <c r="AA129" s="197" t="s">
        <v>3981</v>
      </c>
      <c r="AB129" s="220" t="s">
        <v>3981</v>
      </c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</row>
    <row r="130" spans="1:40" ht="11.25" customHeight="1">
      <c r="A130" s="252" t="s">
        <v>283</v>
      </c>
      <c r="B130" s="197" t="s">
        <v>3981</v>
      </c>
      <c r="C130" s="197" t="s">
        <v>3981</v>
      </c>
      <c r="D130" s="197" t="s">
        <v>3981</v>
      </c>
      <c r="E130" s="197" t="s">
        <v>3981</v>
      </c>
      <c r="F130" s="197" t="s">
        <v>3981</v>
      </c>
      <c r="G130" s="197" t="s">
        <v>3981</v>
      </c>
      <c r="H130" s="197" t="s">
        <v>3981</v>
      </c>
      <c r="I130" s="197" t="s">
        <v>3981</v>
      </c>
      <c r="J130" s="197" t="s">
        <v>3981</v>
      </c>
      <c r="K130" s="197" t="s">
        <v>3981</v>
      </c>
      <c r="L130" s="197" t="s">
        <v>3981</v>
      </c>
      <c r="M130" s="197" t="s">
        <v>3981</v>
      </c>
      <c r="N130" s="197" t="s">
        <v>3981</v>
      </c>
      <c r="O130" s="197" t="s">
        <v>3981</v>
      </c>
      <c r="P130" s="197" t="s">
        <v>3981</v>
      </c>
      <c r="Q130" s="197" t="s">
        <v>3981</v>
      </c>
      <c r="R130" s="197" t="s">
        <v>3981</v>
      </c>
      <c r="S130" s="197" t="s">
        <v>3981</v>
      </c>
      <c r="T130" s="197" t="s">
        <v>3981</v>
      </c>
      <c r="U130" s="197" t="s">
        <v>3981</v>
      </c>
      <c r="V130" s="197" t="s">
        <v>3981</v>
      </c>
      <c r="W130" s="197" t="s">
        <v>3981</v>
      </c>
      <c r="X130" s="197" t="s">
        <v>3981</v>
      </c>
      <c r="Y130" s="197" t="s">
        <v>3981</v>
      </c>
      <c r="Z130" s="197" t="s">
        <v>3981</v>
      </c>
      <c r="AA130" s="197" t="s">
        <v>3981</v>
      </c>
      <c r="AB130" s="220" t="s">
        <v>3981</v>
      </c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</row>
    <row r="131" spans="1:40" ht="11.25" customHeight="1">
      <c r="A131" s="252" t="s">
        <v>284</v>
      </c>
      <c r="B131" s="197" t="s">
        <v>3981</v>
      </c>
      <c r="C131" s="197" t="s">
        <v>3981</v>
      </c>
      <c r="D131" s="197" t="s">
        <v>3981</v>
      </c>
      <c r="E131" s="197" t="s">
        <v>3981</v>
      </c>
      <c r="F131" s="197" t="s">
        <v>3981</v>
      </c>
      <c r="G131" s="197" t="s">
        <v>3981</v>
      </c>
      <c r="H131" s="197" t="s">
        <v>3981</v>
      </c>
      <c r="I131" s="197" t="s">
        <v>3981</v>
      </c>
      <c r="J131" s="197" t="s">
        <v>3981</v>
      </c>
      <c r="K131" s="197" t="s">
        <v>3981</v>
      </c>
      <c r="L131" s="197" t="s">
        <v>3981</v>
      </c>
      <c r="M131" s="197" t="s">
        <v>3981</v>
      </c>
      <c r="N131" s="197" t="s">
        <v>3981</v>
      </c>
      <c r="O131" s="197" t="s">
        <v>3981</v>
      </c>
      <c r="P131" s="197" t="s">
        <v>3981</v>
      </c>
      <c r="Q131" s="197" t="s">
        <v>3981</v>
      </c>
      <c r="R131" s="197" t="s">
        <v>3981</v>
      </c>
      <c r="S131" s="197" t="s">
        <v>3981</v>
      </c>
      <c r="T131" s="197" t="s">
        <v>3981</v>
      </c>
      <c r="U131" s="197" t="s">
        <v>3981</v>
      </c>
      <c r="V131" s="197" t="s">
        <v>3981</v>
      </c>
      <c r="W131" s="197" t="s">
        <v>3981</v>
      </c>
      <c r="X131" s="197" t="s">
        <v>3981</v>
      </c>
      <c r="Y131" s="197" t="s">
        <v>3981</v>
      </c>
      <c r="Z131" s="197" t="s">
        <v>3981</v>
      </c>
      <c r="AA131" s="197" t="s">
        <v>3981</v>
      </c>
      <c r="AB131" s="220" t="s">
        <v>3981</v>
      </c>
      <c r="AC131" s="333"/>
      <c r="AD131" s="333"/>
      <c r="AE131" s="333"/>
      <c r="AF131" s="333"/>
      <c r="AG131" s="333"/>
      <c r="AH131" s="333"/>
      <c r="AI131" s="333"/>
      <c r="AJ131" s="333"/>
      <c r="AK131" s="333"/>
      <c r="AL131" s="333"/>
      <c r="AM131" s="333"/>
      <c r="AN131" s="333"/>
    </row>
    <row r="132" spans="1:40" ht="11.25" customHeight="1">
      <c r="A132" s="252" t="s">
        <v>211</v>
      </c>
      <c r="B132" s="197" t="s">
        <v>3981</v>
      </c>
      <c r="C132" s="197" t="s">
        <v>3981</v>
      </c>
      <c r="D132" s="197" t="s">
        <v>3981</v>
      </c>
      <c r="E132" s="197" t="s">
        <v>3981</v>
      </c>
      <c r="F132" s="197" t="s">
        <v>3981</v>
      </c>
      <c r="G132" s="197" t="s">
        <v>3981</v>
      </c>
      <c r="H132" s="197" t="s">
        <v>3981</v>
      </c>
      <c r="I132" s="197" t="s">
        <v>3981</v>
      </c>
      <c r="J132" s="197" t="s">
        <v>3981</v>
      </c>
      <c r="K132" s="197" t="s">
        <v>3981</v>
      </c>
      <c r="L132" s="197" t="s">
        <v>3981</v>
      </c>
      <c r="M132" s="197" t="s">
        <v>3981</v>
      </c>
      <c r="N132" s="197" t="s">
        <v>3981</v>
      </c>
      <c r="O132" s="197" t="s">
        <v>3981</v>
      </c>
      <c r="P132" s="197" t="s">
        <v>3981</v>
      </c>
      <c r="Q132" s="197" t="s">
        <v>3981</v>
      </c>
      <c r="R132" s="197" t="s">
        <v>3981</v>
      </c>
      <c r="S132" s="197" t="s">
        <v>3981</v>
      </c>
      <c r="T132" s="197" t="s">
        <v>3981</v>
      </c>
      <c r="U132" s="197" t="s">
        <v>3981</v>
      </c>
      <c r="V132" s="197" t="s">
        <v>3981</v>
      </c>
      <c r="W132" s="197" t="s">
        <v>3981</v>
      </c>
      <c r="X132" s="197" t="s">
        <v>3981</v>
      </c>
      <c r="Y132" s="197" t="s">
        <v>3981</v>
      </c>
      <c r="Z132" s="197" t="s">
        <v>3981</v>
      </c>
      <c r="AA132" s="197" t="s">
        <v>3981</v>
      </c>
      <c r="AB132" s="197" t="s">
        <v>3981</v>
      </c>
      <c r="AC132" s="333"/>
      <c r="AD132" s="333"/>
      <c r="AE132" s="333"/>
      <c r="AF132" s="333"/>
      <c r="AG132" s="333"/>
      <c r="AH132" s="333"/>
      <c r="AI132" s="333"/>
      <c r="AJ132" s="333"/>
      <c r="AK132" s="333"/>
      <c r="AL132" s="333"/>
      <c r="AM132" s="333"/>
      <c r="AN132" s="333"/>
    </row>
    <row r="133" spans="1:40" ht="11.25" customHeight="1">
      <c r="A133" s="284" t="s">
        <v>2872</v>
      </c>
      <c r="B133" s="240" t="s">
        <v>3981</v>
      </c>
      <c r="C133" s="240" t="s">
        <v>3981</v>
      </c>
      <c r="D133" s="240" t="s">
        <v>3981</v>
      </c>
      <c r="E133" s="240" t="s">
        <v>3981</v>
      </c>
      <c r="F133" s="240" t="s">
        <v>3981</v>
      </c>
      <c r="G133" s="240" t="s">
        <v>3981</v>
      </c>
      <c r="H133" s="240" t="s">
        <v>3981</v>
      </c>
      <c r="I133" s="240" t="s">
        <v>3981</v>
      </c>
      <c r="J133" s="240" t="s">
        <v>3981</v>
      </c>
      <c r="K133" s="240" t="s">
        <v>3981</v>
      </c>
      <c r="L133" s="240" t="s">
        <v>3981</v>
      </c>
      <c r="M133" s="240" t="s">
        <v>3981</v>
      </c>
      <c r="N133" s="240" t="s">
        <v>3981</v>
      </c>
      <c r="O133" s="240" t="s">
        <v>3981</v>
      </c>
      <c r="P133" s="240" t="s">
        <v>3981</v>
      </c>
      <c r="Q133" s="240" t="s">
        <v>3981</v>
      </c>
      <c r="R133" s="240" t="s">
        <v>3981</v>
      </c>
      <c r="S133" s="240" t="s">
        <v>3981</v>
      </c>
      <c r="T133" s="240" t="s">
        <v>3981</v>
      </c>
      <c r="U133" s="240" t="s">
        <v>3981</v>
      </c>
      <c r="V133" s="240" t="s">
        <v>3981</v>
      </c>
      <c r="W133" s="240" t="s">
        <v>3981</v>
      </c>
      <c r="X133" s="240" t="s">
        <v>3981</v>
      </c>
      <c r="Y133" s="240" t="s">
        <v>3981</v>
      </c>
      <c r="Z133" s="240" t="s">
        <v>3981</v>
      </c>
      <c r="AA133" s="240" t="s">
        <v>3981</v>
      </c>
      <c r="AB133" s="248" t="s">
        <v>3981</v>
      </c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</row>
    <row r="134" spans="1:40" ht="11.25" customHeight="1">
      <c r="A134" s="332"/>
      <c r="B134" s="197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200"/>
      <c r="W134" s="200"/>
      <c r="X134" s="200"/>
      <c r="Y134" s="199"/>
      <c r="Z134" s="199"/>
      <c r="AA134" s="199"/>
      <c r="AB134" s="206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</row>
    <row r="135" spans="1:40" ht="11.25" customHeight="1">
      <c r="A135" s="196" t="s">
        <v>288</v>
      </c>
      <c r="B135" s="334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200"/>
      <c r="W135" s="200"/>
      <c r="X135" s="200"/>
      <c r="Y135" s="199"/>
      <c r="Z135" s="199"/>
      <c r="AA135" s="199"/>
      <c r="AB135" s="206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</row>
    <row r="136" spans="1:40" ht="22.5" customHeight="1">
      <c r="A136" s="252" t="s">
        <v>289</v>
      </c>
      <c r="B136" s="197" t="s">
        <v>3981</v>
      </c>
      <c r="C136" s="197" t="s">
        <v>3981</v>
      </c>
      <c r="D136" s="197" t="s">
        <v>3981</v>
      </c>
      <c r="E136" s="197" t="s">
        <v>3981</v>
      </c>
      <c r="F136" s="197" t="s">
        <v>3981</v>
      </c>
      <c r="G136" s="197" t="s">
        <v>3981</v>
      </c>
      <c r="H136" s="197" t="s">
        <v>3981</v>
      </c>
      <c r="I136" s="197" t="s">
        <v>3981</v>
      </c>
      <c r="J136" s="197" t="s">
        <v>3981</v>
      </c>
      <c r="K136" s="197" t="s">
        <v>3981</v>
      </c>
      <c r="L136" s="197" t="s">
        <v>3981</v>
      </c>
      <c r="M136" s="197" t="s">
        <v>3981</v>
      </c>
      <c r="N136" s="197" t="s">
        <v>3981</v>
      </c>
      <c r="O136" s="197" t="s">
        <v>3981</v>
      </c>
      <c r="P136" s="197" t="s">
        <v>3981</v>
      </c>
      <c r="Q136" s="197" t="s">
        <v>3981</v>
      </c>
      <c r="R136" s="197" t="s">
        <v>3981</v>
      </c>
      <c r="S136" s="197" t="s">
        <v>3981</v>
      </c>
      <c r="T136" s="197" t="s">
        <v>3981</v>
      </c>
      <c r="U136" s="197" t="s">
        <v>3981</v>
      </c>
      <c r="V136" s="217" t="s">
        <v>3981</v>
      </c>
      <c r="W136" s="217" t="s">
        <v>3981</v>
      </c>
      <c r="X136" s="217" t="s">
        <v>3981</v>
      </c>
      <c r="Y136" s="197" t="s">
        <v>3981</v>
      </c>
      <c r="Z136" s="197" t="s">
        <v>3981</v>
      </c>
      <c r="AA136" s="197" t="s">
        <v>3981</v>
      </c>
      <c r="AB136" s="220" t="s">
        <v>3981</v>
      </c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</row>
    <row r="137" spans="1:40" ht="11.25" customHeight="1">
      <c r="A137" s="196" t="s">
        <v>291</v>
      </c>
      <c r="B137" s="197" t="s">
        <v>3981</v>
      </c>
      <c r="C137" s="197" t="s">
        <v>3981</v>
      </c>
      <c r="D137" s="197" t="s">
        <v>3981</v>
      </c>
      <c r="E137" s="197" t="s">
        <v>3981</v>
      </c>
      <c r="F137" s="197" t="s">
        <v>3981</v>
      </c>
      <c r="G137" s="197" t="s">
        <v>3981</v>
      </c>
      <c r="H137" s="197" t="s">
        <v>3981</v>
      </c>
      <c r="I137" s="197" t="s">
        <v>3981</v>
      </c>
      <c r="J137" s="197" t="s">
        <v>3981</v>
      </c>
      <c r="K137" s="197" t="s">
        <v>3981</v>
      </c>
      <c r="L137" s="197" t="s">
        <v>3981</v>
      </c>
      <c r="M137" s="197" t="s">
        <v>3981</v>
      </c>
      <c r="N137" s="197" t="s">
        <v>3981</v>
      </c>
      <c r="O137" s="197" t="s">
        <v>3981</v>
      </c>
      <c r="P137" s="197" t="s">
        <v>3981</v>
      </c>
      <c r="Q137" s="197" t="s">
        <v>3981</v>
      </c>
      <c r="R137" s="197" t="s">
        <v>3981</v>
      </c>
      <c r="S137" s="197" t="s">
        <v>3981</v>
      </c>
      <c r="T137" s="197" t="s">
        <v>3981</v>
      </c>
      <c r="U137" s="197" t="s">
        <v>3981</v>
      </c>
      <c r="V137" s="217" t="s">
        <v>3981</v>
      </c>
      <c r="W137" s="217" t="s">
        <v>3981</v>
      </c>
      <c r="X137" s="217" t="s">
        <v>3981</v>
      </c>
      <c r="Y137" s="197" t="s">
        <v>3981</v>
      </c>
      <c r="Z137" s="197" t="s">
        <v>3981</v>
      </c>
      <c r="AA137" s="197" t="s">
        <v>3981</v>
      </c>
      <c r="AB137" s="220" t="s">
        <v>3981</v>
      </c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</row>
    <row r="138" spans="1:40" ht="11.25" customHeight="1">
      <c r="A138" s="196" t="s">
        <v>292</v>
      </c>
      <c r="B138" s="197" t="s">
        <v>3981</v>
      </c>
      <c r="C138" s="197" t="s">
        <v>3981</v>
      </c>
      <c r="D138" s="197" t="s">
        <v>3981</v>
      </c>
      <c r="E138" s="197" t="s">
        <v>3981</v>
      </c>
      <c r="F138" s="197" t="s">
        <v>3981</v>
      </c>
      <c r="G138" s="197" t="s">
        <v>3981</v>
      </c>
      <c r="H138" s="197" t="s">
        <v>3981</v>
      </c>
      <c r="I138" s="197" t="s">
        <v>3981</v>
      </c>
      <c r="J138" s="197" t="s">
        <v>3981</v>
      </c>
      <c r="K138" s="197" t="s">
        <v>3981</v>
      </c>
      <c r="L138" s="197" t="s">
        <v>3981</v>
      </c>
      <c r="M138" s="197" t="s">
        <v>3981</v>
      </c>
      <c r="N138" s="197" t="s">
        <v>3981</v>
      </c>
      <c r="O138" s="197" t="s">
        <v>3981</v>
      </c>
      <c r="P138" s="197" t="s">
        <v>3981</v>
      </c>
      <c r="Q138" s="197" t="s">
        <v>3981</v>
      </c>
      <c r="R138" s="197" t="s">
        <v>3981</v>
      </c>
      <c r="S138" s="197" t="s">
        <v>3981</v>
      </c>
      <c r="T138" s="197" t="s">
        <v>3981</v>
      </c>
      <c r="U138" s="197" t="s">
        <v>3981</v>
      </c>
      <c r="V138" s="217" t="s">
        <v>3981</v>
      </c>
      <c r="W138" s="217" t="s">
        <v>3981</v>
      </c>
      <c r="X138" s="217" t="s">
        <v>3981</v>
      </c>
      <c r="Y138" s="197" t="s">
        <v>3981</v>
      </c>
      <c r="Z138" s="197" t="s">
        <v>3981</v>
      </c>
      <c r="AA138" s="197" t="s">
        <v>3981</v>
      </c>
      <c r="AB138" s="220" t="s">
        <v>3981</v>
      </c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</row>
    <row r="139" spans="1:40" ht="22.5" customHeight="1">
      <c r="A139" s="208" t="s">
        <v>293</v>
      </c>
      <c r="B139" s="197" t="s">
        <v>3981</v>
      </c>
      <c r="C139" s="197" t="s">
        <v>3981</v>
      </c>
      <c r="D139" s="197" t="s">
        <v>3981</v>
      </c>
      <c r="E139" s="197" t="s">
        <v>3981</v>
      </c>
      <c r="F139" s="197" t="s">
        <v>3981</v>
      </c>
      <c r="G139" s="197" t="s">
        <v>3981</v>
      </c>
      <c r="H139" s="197" t="s">
        <v>3981</v>
      </c>
      <c r="I139" s="197" t="s">
        <v>3981</v>
      </c>
      <c r="J139" s="197" t="s">
        <v>3981</v>
      </c>
      <c r="K139" s="197" t="s">
        <v>3981</v>
      </c>
      <c r="L139" s="197" t="s">
        <v>3981</v>
      </c>
      <c r="M139" s="197" t="s">
        <v>3981</v>
      </c>
      <c r="N139" s="197" t="s">
        <v>3981</v>
      </c>
      <c r="O139" s="197" t="s">
        <v>3981</v>
      </c>
      <c r="P139" s="197" t="s">
        <v>3981</v>
      </c>
      <c r="Q139" s="197" t="s">
        <v>3981</v>
      </c>
      <c r="R139" s="197" t="s">
        <v>3981</v>
      </c>
      <c r="S139" s="197" t="s">
        <v>3981</v>
      </c>
      <c r="T139" s="197" t="s">
        <v>3981</v>
      </c>
      <c r="U139" s="197" t="s">
        <v>3981</v>
      </c>
      <c r="V139" s="217" t="s">
        <v>3981</v>
      </c>
      <c r="W139" s="217" t="s">
        <v>3981</v>
      </c>
      <c r="X139" s="217" t="s">
        <v>3981</v>
      </c>
      <c r="Y139" s="197" t="s">
        <v>3981</v>
      </c>
      <c r="Z139" s="197" t="s">
        <v>3981</v>
      </c>
      <c r="AA139" s="197" t="s">
        <v>3981</v>
      </c>
      <c r="AB139" s="220" t="s">
        <v>3981</v>
      </c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</row>
    <row r="140" spans="1:40" ht="11.25" customHeight="1">
      <c r="A140" s="196" t="s">
        <v>295</v>
      </c>
      <c r="B140" s="197" t="s">
        <v>3981</v>
      </c>
      <c r="C140" s="197" t="s">
        <v>3981</v>
      </c>
      <c r="D140" s="197" t="s">
        <v>3981</v>
      </c>
      <c r="E140" s="197" t="s">
        <v>3981</v>
      </c>
      <c r="F140" s="197" t="s">
        <v>3981</v>
      </c>
      <c r="G140" s="197" t="s">
        <v>3981</v>
      </c>
      <c r="H140" s="197" t="s">
        <v>3981</v>
      </c>
      <c r="I140" s="197" t="s">
        <v>3981</v>
      </c>
      <c r="J140" s="197" t="s">
        <v>3981</v>
      </c>
      <c r="K140" s="197" t="s">
        <v>3981</v>
      </c>
      <c r="L140" s="197" t="s">
        <v>3981</v>
      </c>
      <c r="M140" s="197" t="s">
        <v>3981</v>
      </c>
      <c r="N140" s="197" t="s">
        <v>3981</v>
      </c>
      <c r="O140" s="197" t="s">
        <v>3981</v>
      </c>
      <c r="P140" s="197" t="s">
        <v>3981</v>
      </c>
      <c r="Q140" s="197" t="s">
        <v>3981</v>
      </c>
      <c r="R140" s="197" t="s">
        <v>3981</v>
      </c>
      <c r="S140" s="197" t="s">
        <v>3981</v>
      </c>
      <c r="T140" s="197" t="s">
        <v>3981</v>
      </c>
      <c r="U140" s="197" t="s">
        <v>3981</v>
      </c>
      <c r="V140" s="217" t="s">
        <v>3981</v>
      </c>
      <c r="W140" s="217" t="s">
        <v>3981</v>
      </c>
      <c r="X140" s="217" t="s">
        <v>3981</v>
      </c>
      <c r="Y140" s="197" t="s">
        <v>3981</v>
      </c>
      <c r="Z140" s="197" t="s">
        <v>3981</v>
      </c>
      <c r="AA140" s="197" t="s">
        <v>3981</v>
      </c>
      <c r="AB140" s="220" t="s">
        <v>3981</v>
      </c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</row>
    <row r="141" spans="1:40" ht="22.5" customHeight="1">
      <c r="A141" s="208" t="s">
        <v>293</v>
      </c>
      <c r="B141" s="197" t="s">
        <v>3981</v>
      </c>
      <c r="C141" s="197" t="s">
        <v>3981</v>
      </c>
      <c r="D141" s="197" t="s">
        <v>3981</v>
      </c>
      <c r="E141" s="197" t="s">
        <v>3981</v>
      </c>
      <c r="F141" s="197" t="s">
        <v>3981</v>
      </c>
      <c r="G141" s="197" t="s">
        <v>3981</v>
      </c>
      <c r="H141" s="197" t="s">
        <v>3981</v>
      </c>
      <c r="I141" s="197" t="s">
        <v>3981</v>
      </c>
      <c r="J141" s="197" t="s">
        <v>3981</v>
      </c>
      <c r="K141" s="197" t="s">
        <v>3981</v>
      </c>
      <c r="L141" s="197" t="s">
        <v>3981</v>
      </c>
      <c r="M141" s="197" t="s">
        <v>3981</v>
      </c>
      <c r="N141" s="197" t="s">
        <v>3981</v>
      </c>
      <c r="O141" s="197" t="s">
        <v>3981</v>
      </c>
      <c r="P141" s="197" t="s">
        <v>3981</v>
      </c>
      <c r="Q141" s="197" t="s">
        <v>3981</v>
      </c>
      <c r="R141" s="197" t="s">
        <v>3981</v>
      </c>
      <c r="S141" s="197" t="s">
        <v>3981</v>
      </c>
      <c r="T141" s="197" t="s">
        <v>3981</v>
      </c>
      <c r="U141" s="197" t="s">
        <v>3981</v>
      </c>
      <c r="V141" s="217" t="s">
        <v>3981</v>
      </c>
      <c r="W141" s="217" t="s">
        <v>3981</v>
      </c>
      <c r="X141" s="217" t="s">
        <v>3981</v>
      </c>
      <c r="Y141" s="197" t="s">
        <v>3981</v>
      </c>
      <c r="Z141" s="197" t="s">
        <v>3981</v>
      </c>
      <c r="AA141" s="197" t="s">
        <v>3981</v>
      </c>
      <c r="AB141" s="220" t="s">
        <v>3981</v>
      </c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</row>
    <row r="142" spans="1:40" ht="11.25" customHeight="1">
      <c r="A142" s="196" t="s">
        <v>296</v>
      </c>
      <c r="B142" s="197" t="s">
        <v>3981</v>
      </c>
      <c r="C142" s="197" t="s">
        <v>3981</v>
      </c>
      <c r="D142" s="197" t="s">
        <v>3981</v>
      </c>
      <c r="E142" s="197" t="s">
        <v>3981</v>
      </c>
      <c r="F142" s="197" t="s">
        <v>3981</v>
      </c>
      <c r="G142" s="197" t="s">
        <v>3981</v>
      </c>
      <c r="H142" s="197" t="s">
        <v>3981</v>
      </c>
      <c r="I142" s="197" t="s">
        <v>3981</v>
      </c>
      <c r="J142" s="197" t="s">
        <v>3981</v>
      </c>
      <c r="K142" s="197" t="s">
        <v>3981</v>
      </c>
      <c r="L142" s="197" t="s">
        <v>3981</v>
      </c>
      <c r="M142" s="197" t="s">
        <v>3981</v>
      </c>
      <c r="N142" s="197" t="s">
        <v>3981</v>
      </c>
      <c r="O142" s="197" t="s">
        <v>3981</v>
      </c>
      <c r="P142" s="197" t="s">
        <v>3981</v>
      </c>
      <c r="Q142" s="197" t="s">
        <v>3981</v>
      </c>
      <c r="R142" s="197" t="s">
        <v>3981</v>
      </c>
      <c r="S142" s="197" t="s">
        <v>3981</v>
      </c>
      <c r="T142" s="197" t="s">
        <v>3981</v>
      </c>
      <c r="U142" s="197" t="s">
        <v>3981</v>
      </c>
      <c r="V142" s="217" t="s">
        <v>3981</v>
      </c>
      <c r="W142" s="217" t="s">
        <v>3981</v>
      </c>
      <c r="X142" s="217" t="s">
        <v>3981</v>
      </c>
      <c r="Y142" s="197" t="s">
        <v>3981</v>
      </c>
      <c r="Z142" s="197" t="s">
        <v>3981</v>
      </c>
      <c r="AA142" s="197" t="s">
        <v>3981</v>
      </c>
      <c r="AB142" s="220" t="s">
        <v>3981</v>
      </c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</row>
    <row r="143" spans="1:40" ht="22.5" customHeight="1">
      <c r="A143" s="208" t="s">
        <v>297</v>
      </c>
      <c r="B143" s="197" t="s">
        <v>3981</v>
      </c>
      <c r="C143" s="197" t="s">
        <v>3981</v>
      </c>
      <c r="D143" s="197" t="s">
        <v>3981</v>
      </c>
      <c r="E143" s="197" t="s">
        <v>3981</v>
      </c>
      <c r="F143" s="197" t="s">
        <v>3981</v>
      </c>
      <c r="G143" s="197" t="s">
        <v>3981</v>
      </c>
      <c r="H143" s="197" t="s">
        <v>3981</v>
      </c>
      <c r="I143" s="197" t="s">
        <v>3981</v>
      </c>
      <c r="J143" s="197" t="s">
        <v>3981</v>
      </c>
      <c r="K143" s="197" t="s">
        <v>3981</v>
      </c>
      <c r="L143" s="197" t="s">
        <v>3981</v>
      </c>
      <c r="M143" s="197" t="s">
        <v>3981</v>
      </c>
      <c r="N143" s="197" t="s">
        <v>3981</v>
      </c>
      <c r="O143" s="197" t="s">
        <v>3981</v>
      </c>
      <c r="P143" s="197" t="s">
        <v>3981</v>
      </c>
      <c r="Q143" s="197" t="s">
        <v>3981</v>
      </c>
      <c r="R143" s="197" t="s">
        <v>3981</v>
      </c>
      <c r="S143" s="197" t="s">
        <v>3981</v>
      </c>
      <c r="T143" s="197" t="s">
        <v>3981</v>
      </c>
      <c r="U143" s="197" t="s">
        <v>3981</v>
      </c>
      <c r="V143" s="217" t="s">
        <v>3981</v>
      </c>
      <c r="W143" s="217" t="s">
        <v>3981</v>
      </c>
      <c r="X143" s="217" t="s">
        <v>3981</v>
      </c>
      <c r="Y143" s="197" t="s">
        <v>3981</v>
      </c>
      <c r="Z143" s="197" t="s">
        <v>3981</v>
      </c>
      <c r="AA143" s="197" t="s">
        <v>3981</v>
      </c>
      <c r="AB143" s="220" t="s">
        <v>3981</v>
      </c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</row>
    <row r="144" spans="1:40" ht="11.25" customHeight="1">
      <c r="A144" s="335" t="s">
        <v>255</v>
      </c>
      <c r="B144" s="197" t="s">
        <v>3981</v>
      </c>
      <c r="C144" s="197" t="s">
        <v>3981</v>
      </c>
      <c r="D144" s="197" t="s">
        <v>3981</v>
      </c>
      <c r="E144" s="197" t="s">
        <v>3981</v>
      </c>
      <c r="F144" s="197" t="s">
        <v>3981</v>
      </c>
      <c r="G144" s="197" t="s">
        <v>3981</v>
      </c>
      <c r="H144" s="197" t="s">
        <v>3981</v>
      </c>
      <c r="I144" s="197" t="s">
        <v>3981</v>
      </c>
      <c r="J144" s="197" t="s">
        <v>3981</v>
      </c>
      <c r="K144" s="197" t="s">
        <v>3981</v>
      </c>
      <c r="L144" s="197" t="s">
        <v>3981</v>
      </c>
      <c r="M144" s="197" t="s">
        <v>3981</v>
      </c>
      <c r="N144" s="197" t="s">
        <v>3981</v>
      </c>
      <c r="O144" s="197" t="s">
        <v>3981</v>
      </c>
      <c r="P144" s="197" t="s">
        <v>3981</v>
      </c>
      <c r="Q144" s="197" t="s">
        <v>3981</v>
      </c>
      <c r="R144" s="197" t="s">
        <v>3981</v>
      </c>
      <c r="S144" s="197" t="s">
        <v>3981</v>
      </c>
      <c r="T144" s="197" t="s">
        <v>3981</v>
      </c>
      <c r="U144" s="197" t="s">
        <v>3981</v>
      </c>
      <c r="V144" s="217" t="s">
        <v>3981</v>
      </c>
      <c r="W144" s="217" t="s">
        <v>3981</v>
      </c>
      <c r="X144" s="217" t="s">
        <v>3981</v>
      </c>
      <c r="Y144" s="197" t="s">
        <v>3981</v>
      </c>
      <c r="Z144" s="197" t="s">
        <v>3981</v>
      </c>
      <c r="AA144" s="197" t="s">
        <v>3981</v>
      </c>
      <c r="AB144" s="220" t="s">
        <v>3981</v>
      </c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</row>
    <row r="145" spans="1:40" ht="11.25" customHeight="1">
      <c r="A145" s="473" t="s">
        <v>302</v>
      </c>
      <c r="B145" s="197" t="s">
        <v>3981</v>
      </c>
      <c r="C145" s="197" t="s">
        <v>3981</v>
      </c>
      <c r="D145" s="197" t="s">
        <v>3981</v>
      </c>
      <c r="E145" s="197" t="s">
        <v>3981</v>
      </c>
      <c r="F145" s="197" t="s">
        <v>3981</v>
      </c>
      <c r="G145" s="197" t="s">
        <v>3981</v>
      </c>
      <c r="H145" s="197" t="s">
        <v>3981</v>
      </c>
      <c r="I145" s="197" t="s">
        <v>3981</v>
      </c>
      <c r="J145" s="197" t="s">
        <v>3981</v>
      </c>
      <c r="K145" s="197" t="s">
        <v>3981</v>
      </c>
      <c r="L145" s="197" t="s">
        <v>3981</v>
      </c>
      <c r="M145" s="197" t="s">
        <v>3981</v>
      </c>
      <c r="N145" s="197" t="s">
        <v>3981</v>
      </c>
      <c r="O145" s="197" t="s">
        <v>3981</v>
      </c>
      <c r="P145" s="197" t="s">
        <v>3981</v>
      </c>
      <c r="Q145" s="197" t="s">
        <v>3981</v>
      </c>
      <c r="R145" s="197" t="s">
        <v>3981</v>
      </c>
      <c r="S145" s="197" t="s">
        <v>3981</v>
      </c>
      <c r="T145" s="197" t="s">
        <v>3981</v>
      </c>
      <c r="U145" s="197" t="s">
        <v>3981</v>
      </c>
      <c r="V145" s="217" t="s">
        <v>3981</v>
      </c>
      <c r="W145" s="217" t="s">
        <v>3981</v>
      </c>
      <c r="X145" s="217" t="s">
        <v>3981</v>
      </c>
      <c r="Y145" s="197" t="s">
        <v>3981</v>
      </c>
      <c r="Z145" s="197" t="s">
        <v>3981</v>
      </c>
      <c r="AA145" s="197" t="s">
        <v>3981</v>
      </c>
      <c r="AB145" s="220" t="s">
        <v>3981</v>
      </c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</row>
    <row r="146" spans="1:40" ht="11.25" customHeight="1">
      <c r="A146" s="473" t="s">
        <v>304</v>
      </c>
      <c r="B146" s="197" t="s">
        <v>3981</v>
      </c>
      <c r="C146" s="197" t="s">
        <v>3981</v>
      </c>
      <c r="D146" s="197" t="s">
        <v>3981</v>
      </c>
      <c r="E146" s="197" t="s">
        <v>3981</v>
      </c>
      <c r="F146" s="197" t="s">
        <v>3981</v>
      </c>
      <c r="G146" s="197" t="s">
        <v>3981</v>
      </c>
      <c r="H146" s="197" t="s">
        <v>3981</v>
      </c>
      <c r="I146" s="197" t="s">
        <v>3981</v>
      </c>
      <c r="J146" s="197" t="s">
        <v>3981</v>
      </c>
      <c r="K146" s="197" t="s">
        <v>3981</v>
      </c>
      <c r="L146" s="197" t="s">
        <v>3981</v>
      </c>
      <c r="M146" s="197" t="s">
        <v>3981</v>
      </c>
      <c r="N146" s="197" t="s">
        <v>3981</v>
      </c>
      <c r="O146" s="197" t="s">
        <v>3981</v>
      </c>
      <c r="P146" s="197" t="s">
        <v>3981</v>
      </c>
      <c r="Q146" s="197" t="s">
        <v>3981</v>
      </c>
      <c r="R146" s="197" t="s">
        <v>3981</v>
      </c>
      <c r="S146" s="197" t="s">
        <v>3981</v>
      </c>
      <c r="T146" s="197" t="s">
        <v>3981</v>
      </c>
      <c r="U146" s="197" t="s">
        <v>3981</v>
      </c>
      <c r="V146" s="217" t="s">
        <v>3981</v>
      </c>
      <c r="W146" s="217" t="s">
        <v>3981</v>
      </c>
      <c r="X146" s="217" t="s">
        <v>3981</v>
      </c>
      <c r="Y146" s="197" t="s">
        <v>3981</v>
      </c>
      <c r="Z146" s="197" t="s">
        <v>3981</v>
      </c>
      <c r="AA146" s="197" t="s">
        <v>3981</v>
      </c>
      <c r="AB146" s="220" t="s">
        <v>3981</v>
      </c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</row>
    <row r="147" spans="1:40" ht="11.25" customHeight="1">
      <c r="A147" s="252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200"/>
      <c r="W147" s="200"/>
      <c r="X147" s="200"/>
      <c r="Y147" s="199"/>
      <c r="Z147" s="199"/>
      <c r="AA147" s="199"/>
      <c r="AB147" s="206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</row>
    <row r="148" spans="1:40" ht="12" customHeight="1">
      <c r="A148" s="303" t="s">
        <v>307</v>
      </c>
      <c r="B148" s="304">
        <f t="shared" ref="B148:AB148" si="6">SUM(B117:B147)</f>
        <v>0</v>
      </c>
      <c r="C148" s="304">
        <f t="shared" si="6"/>
        <v>0</v>
      </c>
      <c r="D148" s="304">
        <f t="shared" si="6"/>
        <v>0</v>
      </c>
      <c r="E148" s="304">
        <f t="shared" si="6"/>
        <v>0</v>
      </c>
      <c r="F148" s="304">
        <f t="shared" si="6"/>
        <v>0</v>
      </c>
      <c r="G148" s="304">
        <f t="shared" si="6"/>
        <v>0</v>
      </c>
      <c r="H148" s="304">
        <f t="shared" si="6"/>
        <v>0</v>
      </c>
      <c r="I148" s="304">
        <f t="shared" si="6"/>
        <v>0</v>
      </c>
      <c r="J148" s="304">
        <f t="shared" si="6"/>
        <v>0</v>
      </c>
      <c r="K148" s="304">
        <f t="shared" si="6"/>
        <v>0</v>
      </c>
      <c r="L148" s="304">
        <f t="shared" si="6"/>
        <v>0</v>
      </c>
      <c r="M148" s="304">
        <f t="shared" si="6"/>
        <v>0</v>
      </c>
      <c r="N148" s="304">
        <f t="shared" si="6"/>
        <v>0</v>
      </c>
      <c r="O148" s="304">
        <f t="shared" si="6"/>
        <v>0</v>
      </c>
      <c r="P148" s="304">
        <f t="shared" si="6"/>
        <v>0</v>
      </c>
      <c r="Q148" s="304">
        <f t="shared" si="6"/>
        <v>0</v>
      </c>
      <c r="R148" s="304">
        <f t="shared" si="6"/>
        <v>0</v>
      </c>
      <c r="S148" s="304">
        <f t="shared" si="6"/>
        <v>0</v>
      </c>
      <c r="T148" s="304">
        <f t="shared" si="6"/>
        <v>0</v>
      </c>
      <c r="U148" s="304">
        <f t="shared" si="6"/>
        <v>0</v>
      </c>
      <c r="V148" s="312">
        <f t="shared" si="6"/>
        <v>0</v>
      </c>
      <c r="W148" s="312">
        <f t="shared" si="6"/>
        <v>0</v>
      </c>
      <c r="X148" s="312">
        <f t="shared" si="6"/>
        <v>0</v>
      </c>
      <c r="Y148" s="304">
        <f t="shared" si="6"/>
        <v>0</v>
      </c>
      <c r="Z148" s="304">
        <f t="shared" si="6"/>
        <v>0</v>
      </c>
      <c r="AA148" s="304">
        <f t="shared" si="6"/>
        <v>0</v>
      </c>
      <c r="AB148" s="313">
        <f t="shared" si="6"/>
        <v>0</v>
      </c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</row>
    <row r="149" spans="1:40" ht="11.25" customHeight="1">
      <c r="A149" s="337"/>
      <c r="B149" s="162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90"/>
      <c r="W149" s="190"/>
      <c r="X149" s="190"/>
      <c r="Y149" s="189"/>
      <c r="Z149" s="189"/>
      <c r="AA149" s="189"/>
      <c r="AB149" s="1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</row>
    <row r="150" spans="1:40" ht="11.25" customHeight="1">
      <c r="A150" s="282" t="s">
        <v>309</v>
      </c>
      <c r="B150" s="197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200"/>
      <c r="W150" s="200"/>
      <c r="X150" s="200"/>
      <c r="Y150" s="199"/>
      <c r="Z150" s="199"/>
      <c r="AA150" s="199"/>
      <c r="AB150" s="206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</row>
    <row r="151" spans="1:40" ht="11.25" customHeight="1">
      <c r="A151" s="252"/>
      <c r="B151" s="197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200"/>
      <c r="W151" s="200"/>
      <c r="X151" s="200"/>
      <c r="Y151" s="199"/>
      <c r="Z151" s="199"/>
      <c r="AA151" s="199"/>
      <c r="AB151" s="206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</row>
    <row r="152" spans="1:40" ht="11.25" customHeight="1">
      <c r="A152" s="252" t="s">
        <v>278</v>
      </c>
      <c r="B152" s="197">
        <v>0</v>
      </c>
      <c r="C152" s="197">
        <v>0</v>
      </c>
      <c r="D152" s="197">
        <v>0</v>
      </c>
      <c r="E152" s="197">
        <v>0</v>
      </c>
      <c r="F152" s="197">
        <v>0</v>
      </c>
      <c r="G152" s="197">
        <v>0</v>
      </c>
      <c r="H152" s="197">
        <v>0</v>
      </c>
      <c r="I152" s="197">
        <v>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97">
        <v>0</v>
      </c>
      <c r="U152" s="197">
        <v>0</v>
      </c>
      <c r="V152" s="217">
        <v>0</v>
      </c>
      <c r="W152" s="217">
        <v>0</v>
      </c>
      <c r="X152" s="217">
        <v>0</v>
      </c>
      <c r="Y152" s="197">
        <v>0</v>
      </c>
      <c r="Z152" s="197">
        <v>0</v>
      </c>
      <c r="AA152" s="197">
        <v>0</v>
      </c>
      <c r="AB152" s="220">
        <v>0</v>
      </c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</row>
    <row r="153" spans="1:40" ht="11.25" customHeight="1">
      <c r="A153" s="252" t="s">
        <v>279</v>
      </c>
      <c r="B153" s="197">
        <v>0</v>
      </c>
      <c r="C153" s="197">
        <v>0</v>
      </c>
      <c r="D153" s="197">
        <v>0</v>
      </c>
      <c r="E153" s="197">
        <v>0</v>
      </c>
      <c r="F153" s="197">
        <v>0</v>
      </c>
      <c r="G153" s="197">
        <v>0</v>
      </c>
      <c r="H153" s="197">
        <v>0</v>
      </c>
      <c r="I153" s="197">
        <v>0</v>
      </c>
      <c r="J153" s="197">
        <v>0</v>
      </c>
      <c r="K153" s="197">
        <v>0</v>
      </c>
      <c r="L153" s="197">
        <v>0</v>
      </c>
      <c r="M153" s="197">
        <v>0</v>
      </c>
      <c r="N153" s="197">
        <v>0</v>
      </c>
      <c r="O153" s="197">
        <v>0</v>
      </c>
      <c r="P153" s="197">
        <v>0</v>
      </c>
      <c r="Q153" s="197">
        <v>0</v>
      </c>
      <c r="R153" s="197">
        <v>0</v>
      </c>
      <c r="S153" s="197">
        <v>0</v>
      </c>
      <c r="T153" s="197">
        <v>0</v>
      </c>
      <c r="U153" s="197">
        <v>0</v>
      </c>
      <c r="V153" s="217">
        <v>0</v>
      </c>
      <c r="W153" s="217">
        <v>0</v>
      </c>
      <c r="X153" s="217">
        <v>0</v>
      </c>
      <c r="Y153" s="197">
        <v>0</v>
      </c>
      <c r="Z153" s="197">
        <v>0</v>
      </c>
      <c r="AA153" s="197">
        <v>0</v>
      </c>
      <c r="AB153" s="220">
        <v>0</v>
      </c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</row>
    <row r="154" spans="1:40" ht="11.25" customHeight="1">
      <c r="A154" s="252" t="s">
        <v>280</v>
      </c>
      <c r="B154" s="197" t="s">
        <v>3981</v>
      </c>
      <c r="C154" s="197" t="s">
        <v>3981</v>
      </c>
      <c r="D154" s="197" t="s">
        <v>3981</v>
      </c>
      <c r="E154" s="197" t="s">
        <v>3981</v>
      </c>
      <c r="F154" s="197" t="s">
        <v>3981</v>
      </c>
      <c r="G154" s="197" t="s">
        <v>3981</v>
      </c>
      <c r="H154" s="197" t="s">
        <v>3981</v>
      </c>
      <c r="I154" s="197" t="s">
        <v>3981</v>
      </c>
      <c r="J154" s="197" t="s">
        <v>3981</v>
      </c>
      <c r="K154" s="197" t="s">
        <v>3981</v>
      </c>
      <c r="L154" s="197" t="s">
        <v>3981</v>
      </c>
      <c r="M154" s="197" t="s">
        <v>3981</v>
      </c>
      <c r="N154" s="197" t="s">
        <v>3981</v>
      </c>
      <c r="O154" s="197" t="s">
        <v>3981</v>
      </c>
      <c r="P154" s="197" t="s">
        <v>3981</v>
      </c>
      <c r="Q154" s="197" t="s">
        <v>3981</v>
      </c>
      <c r="R154" s="197" t="s">
        <v>3981</v>
      </c>
      <c r="S154" s="197" t="s">
        <v>3981</v>
      </c>
      <c r="T154" s="197" t="s">
        <v>3981</v>
      </c>
      <c r="U154" s="197" t="s">
        <v>3981</v>
      </c>
      <c r="V154" s="217" t="s">
        <v>3981</v>
      </c>
      <c r="W154" s="217" t="s">
        <v>3981</v>
      </c>
      <c r="X154" s="217" t="s">
        <v>3981</v>
      </c>
      <c r="Y154" s="197" t="s">
        <v>3981</v>
      </c>
      <c r="Z154" s="197" t="s">
        <v>3981</v>
      </c>
      <c r="AA154" s="197" t="s">
        <v>3981</v>
      </c>
      <c r="AB154" s="220" t="s">
        <v>3981</v>
      </c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</row>
    <row r="155" spans="1:40" ht="11.25" customHeight="1">
      <c r="A155" s="252" t="s">
        <v>200</v>
      </c>
      <c r="B155" s="197" t="s">
        <v>3981</v>
      </c>
      <c r="C155" s="197" t="s">
        <v>3981</v>
      </c>
      <c r="D155" s="197" t="s">
        <v>3981</v>
      </c>
      <c r="E155" s="197" t="s">
        <v>3981</v>
      </c>
      <c r="F155" s="197" t="s">
        <v>3981</v>
      </c>
      <c r="G155" s="197" t="s">
        <v>3981</v>
      </c>
      <c r="H155" s="197" t="s">
        <v>3981</v>
      </c>
      <c r="I155" s="197" t="s">
        <v>3981</v>
      </c>
      <c r="J155" s="197" t="s">
        <v>3981</v>
      </c>
      <c r="K155" s="197" t="s">
        <v>3981</v>
      </c>
      <c r="L155" s="197" t="s">
        <v>3981</v>
      </c>
      <c r="M155" s="197" t="s">
        <v>3981</v>
      </c>
      <c r="N155" s="197" t="s">
        <v>3981</v>
      </c>
      <c r="O155" s="197" t="s">
        <v>3981</v>
      </c>
      <c r="P155" s="197" t="s">
        <v>3981</v>
      </c>
      <c r="Q155" s="197" t="s">
        <v>3981</v>
      </c>
      <c r="R155" s="197" t="s">
        <v>3981</v>
      </c>
      <c r="S155" s="197" t="s">
        <v>3981</v>
      </c>
      <c r="T155" s="197" t="s">
        <v>3981</v>
      </c>
      <c r="U155" s="197" t="s">
        <v>3981</v>
      </c>
      <c r="V155" s="217" t="s">
        <v>3981</v>
      </c>
      <c r="W155" s="217" t="s">
        <v>3981</v>
      </c>
      <c r="X155" s="217" t="s">
        <v>3981</v>
      </c>
      <c r="Y155" s="197" t="s">
        <v>3981</v>
      </c>
      <c r="Z155" s="197" t="s">
        <v>3981</v>
      </c>
      <c r="AA155" s="197" t="s">
        <v>3981</v>
      </c>
      <c r="AB155" s="220" t="s">
        <v>3981</v>
      </c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</row>
    <row r="156" spans="1:40" ht="11.25" customHeight="1">
      <c r="A156" s="252" t="s">
        <v>201</v>
      </c>
      <c r="B156" s="197" t="s">
        <v>3981</v>
      </c>
      <c r="C156" s="197" t="s">
        <v>3981</v>
      </c>
      <c r="D156" s="197" t="s">
        <v>3981</v>
      </c>
      <c r="E156" s="197" t="s">
        <v>3981</v>
      </c>
      <c r="F156" s="197" t="s">
        <v>3981</v>
      </c>
      <c r="G156" s="197" t="s">
        <v>3981</v>
      </c>
      <c r="H156" s="197" t="s">
        <v>3981</v>
      </c>
      <c r="I156" s="197" t="s">
        <v>3981</v>
      </c>
      <c r="J156" s="197" t="s">
        <v>3981</v>
      </c>
      <c r="K156" s="197" t="s">
        <v>3981</v>
      </c>
      <c r="L156" s="197" t="s">
        <v>3981</v>
      </c>
      <c r="M156" s="197" t="s">
        <v>3981</v>
      </c>
      <c r="N156" s="197" t="s">
        <v>3981</v>
      </c>
      <c r="O156" s="197" t="s">
        <v>3981</v>
      </c>
      <c r="P156" s="197" t="s">
        <v>3981</v>
      </c>
      <c r="Q156" s="197" t="s">
        <v>3981</v>
      </c>
      <c r="R156" s="197" t="s">
        <v>3981</v>
      </c>
      <c r="S156" s="197" t="s">
        <v>3981</v>
      </c>
      <c r="T156" s="197" t="s">
        <v>3981</v>
      </c>
      <c r="U156" s="197" t="s">
        <v>3981</v>
      </c>
      <c r="V156" s="217" t="s">
        <v>3981</v>
      </c>
      <c r="W156" s="217" t="s">
        <v>3981</v>
      </c>
      <c r="X156" s="217" t="s">
        <v>3981</v>
      </c>
      <c r="Y156" s="197" t="s">
        <v>3981</v>
      </c>
      <c r="Z156" s="197" t="s">
        <v>3981</v>
      </c>
      <c r="AA156" s="197" t="s">
        <v>3981</v>
      </c>
      <c r="AB156" s="220" t="s">
        <v>3981</v>
      </c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</row>
    <row r="157" spans="1:40" ht="11.25" customHeight="1">
      <c r="A157" s="252" t="s">
        <v>202</v>
      </c>
      <c r="B157" s="197" t="s">
        <v>3981</v>
      </c>
      <c r="C157" s="197" t="s">
        <v>3981</v>
      </c>
      <c r="D157" s="197" t="s">
        <v>3981</v>
      </c>
      <c r="E157" s="197" t="s">
        <v>3981</v>
      </c>
      <c r="F157" s="197" t="s">
        <v>3981</v>
      </c>
      <c r="G157" s="197" t="s">
        <v>3981</v>
      </c>
      <c r="H157" s="197" t="s">
        <v>3981</v>
      </c>
      <c r="I157" s="197" t="s">
        <v>3981</v>
      </c>
      <c r="J157" s="197" t="s">
        <v>3981</v>
      </c>
      <c r="K157" s="197" t="s">
        <v>3981</v>
      </c>
      <c r="L157" s="197" t="s">
        <v>3981</v>
      </c>
      <c r="M157" s="197" t="s">
        <v>3981</v>
      </c>
      <c r="N157" s="197" t="s">
        <v>3981</v>
      </c>
      <c r="O157" s="197" t="s">
        <v>3981</v>
      </c>
      <c r="P157" s="197" t="s">
        <v>3981</v>
      </c>
      <c r="Q157" s="197" t="s">
        <v>3981</v>
      </c>
      <c r="R157" s="197" t="s">
        <v>3981</v>
      </c>
      <c r="S157" s="197" t="s">
        <v>3981</v>
      </c>
      <c r="T157" s="197" t="s">
        <v>3981</v>
      </c>
      <c r="U157" s="197" t="s">
        <v>3981</v>
      </c>
      <c r="V157" s="217" t="s">
        <v>3981</v>
      </c>
      <c r="W157" s="217" t="s">
        <v>3981</v>
      </c>
      <c r="X157" s="217" t="s">
        <v>3981</v>
      </c>
      <c r="Y157" s="197" t="s">
        <v>3981</v>
      </c>
      <c r="Z157" s="197" t="s">
        <v>3981</v>
      </c>
      <c r="AA157" s="197" t="s">
        <v>3981</v>
      </c>
      <c r="AB157" s="220" t="s">
        <v>3981</v>
      </c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</row>
    <row r="158" spans="1:40" ht="11.25" customHeight="1">
      <c r="A158" s="252" t="s">
        <v>203</v>
      </c>
      <c r="B158" s="197" t="s">
        <v>3981</v>
      </c>
      <c r="C158" s="197" t="s">
        <v>3981</v>
      </c>
      <c r="D158" s="197" t="s">
        <v>3981</v>
      </c>
      <c r="E158" s="197" t="s">
        <v>3981</v>
      </c>
      <c r="F158" s="197" t="s">
        <v>3981</v>
      </c>
      <c r="G158" s="197" t="s">
        <v>3981</v>
      </c>
      <c r="H158" s="197" t="s">
        <v>3981</v>
      </c>
      <c r="I158" s="197" t="s">
        <v>3981</v>
      </c>
      <c r="J158" s="197" t="s">
        <v>3981</v>
      </c>
      <c r="K158" s="197" t="s">
        <v>3981</v>
      </c>
      <c r="L158" s="197" t="s">
        <v>3981</v>
      </c>
      <c r="M158" s="197" t="s">
        <v>3981</v>
      </c>
      <c r="N158" s="197" t="s">
        <v>3981</v>
      </c>
      <c r="O158" s="197" t="s">
        <v>3981</v>
      </c>
      <c r="P158" s="197" t="s">
        <v>3981</v>
      </c>
      <c r="Q158" s="197" t="s">
        <v>3981</v>
      </c>
      <c r="R158" s="197" t="s">
        <v>3981</v>
      </c>
      <c r="S158" s="197" t="s">
        <v>3981</v>
      </c>
      <c r="T158" s="197" t="s">
        <v>3981</v>
      </c>
      <c r="U158" s="197" t="s">
        <v>3981</v>
      </c>
      <c r="V158" s="217" t="s">
        <v>3981</v>
      </c>
      <c r="W158" s="217" t="s">
        <v>3981</v>
      </c>
      <c r="X158" s="217" t="s">
        <v>3981</v>
      </c>
      <c r="Y158" s="197" t="s">
        <v>3981</v>
      </c>
      <c r="Z158" s="197" t="s">
        <v>3981</v>
      </c>
      <c r="AA158" s="197" t="s">
        <v>3981</v>
      </c>
      <c r="AB158" s="220" t="s">
        <v>3981</v>
      </c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</row>
    <row r="159" spans="1:40" ht="11.25" customHeight="1">
      <c r="A159" s="252" t="s">
        <v>204</v>
      </c>
      <c r="B159" s="197" t="s">
        <v>3981</v>
      </c>
      <c r="C159" s="197" t="s">
        <v>3981</v>
      </c>
      <c r="D159" s="197" t="s">
        <v>3981</v>
      </c>
      <c r="E159" s="197" t="s">
        <v>3981</v>
      </c>
      <c r="F159" s="197" t="s">
        <v>3981</v>
      </c>
      <c r="G159" s="197" t="s">
        <v>3981</v>
      </c>
      <c r="H159" s="197" t="s">
        <v>3981</v>
      </c>
      <c r="I159" s="197" t="s">
        <v>3981</v>
      </c>
      <c r="J159" s="197" t="s">
        <v>3981</v>
      </c>
      <c r="K159" s="197" t="s">
        <v>3981</v>
      </c>
      <c r="L159" s="197" t="s">
        <v>3981</v>
      </c>
      <c r="M159" s="197" t="s">
        <v>3981</v>
      </c>
      <c r="N159" s="197" t="s">
        <v>3981</v>
      </c>
      <c r="O159" s="197" t="s">
        <v>3981</v>
      </c>
      <c r="P159" s="197" t="s">
        <v>3981</v>
      </c>
      <c r="Q159" s="197" t="s">
        <v>3981</v>
      </c>
      <c r="R159" s="197" t="s">
        <v>3981</v>
      </c>
      <c r="S159" s="197" t="s">
        <v>3981</v>
      </c>
      <c r="T159" s="197" t="s">
        <v>3981</v>
      </c>
      <c r="U159" s="197" t="s">
        <v>3981</v>
      </c>
      <c r="V159" s="217" t="s">
        <v>3981</v>
      </c>
      <c r="W159" s="217" t="s">
        <v>3981</v>
      </c>
      <c r="X159" s="217" t="s">
        <v>3981</v>
      </c>
      <c r="Y159" s="197" t="s">
        <v>3981</v>
      </c>
      <c r="Z159" s="197" t="s">
        <v>3981</v>
      </c>
      <c r="AA159" s="197" t="s">
        <v>3981</v>
      </c>
      <c r="AB159" s="220" t="s">
        <v>3981</v>
      </c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</row>
    <row r="160" spans="1:40" ht="11.25" customHeight="1">
      <c r="A160" s="252" t="s">
        <v>205</v>
      </c>
      <c r="B160" s="197" t="s">
        <v>3981</v>
      </c>
      <c r="C160" s="197" t="s">
        <v>3981</v>
      </c>
      <c r="D160" s="197" t="s">
        <v>3981</v>
      </c>
      <c r="E160" s="197" t="s">
        <v>3981</v>
      </c>
      <c r="F160" s="197" t="s">
        <v>3981</v>
      </c>
      <c r="G160" s="197" t="s">
        <v>3981</v>
      </c>
      <c r="H160" s="197" t="s">
        <v>3981</v>
      </c>
      <c r="I160" s="197" t="s">
        <v>3981</v>
      </c>
      <c r="J160" s="197" t="s">
        <v>3981</v>
      </c>
      <c r="K160" s="197" t="s">
        <v>3981</v>
      </c>
      <c r="L160" s="197" t="s">
        <v>3981</v>
      </c>
      <c r="M160" s="197" t="s">
        <v>3981</v>
      </c>
      <c r="N160" s="197" t="s">
        <v>3981</v>
      </c>
      <c r="O160" s="197" t="s">
        <v>3981</v>
      </c>
      <c r="P160" s="197" t="s">
        <v>3981</v>
      </c>
      <c r="Q160" s="197" t="s">
        <v>3981</v>
      </c>
      <c r="R160" s="197" t="s">
        <v>3981</v>
      </c>
      <c r="S160" s="197" t="s">
        <v>3981</v>
      </c>
      <c r="T160" s="197" t="s">
        <v>3981</v>
      </c>
      <c r="U160" s="197" t="s">
        <v>3981</v>
      </c>
      <c r="V160" s="217" t="s">
        <v>3981</v>
      </c>
      <c r="W160" s="217" t="s">
        <v>3981</v>
      </c>
      <c r="X160" s="217" t="s">
        <v>3981</v>
      </c>
      <c r="Y160" s="197" t="s">
        <v>3981</v>
      </c>
      <c r="Z160" s="197" t="s">
        <v>3981</v>
      </c>
      <c r="AA160" s="197" t="s">
        <v>3981</v>
      </c>
      <c r="AB160" s="220" t="s">
        <v>3981</v>
      </c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</row>
    <row r="161" spans="1:40" ht="11.25" customHeight="1">
      <c r="A161" s="252" t="s">
        <v>206</v>
      </c>
      <c r="B161" s="197" t="s">
        <v>3981</v>
      </c>
      <c r="C161" s="197" t="s">
        <v>3981</v>
      </c>
      <c r="D161" s="197" t="s">
        <v>3981</v>
      </c>
      <c r="E161" s="197" t="s">
        <v>3981</v>
      </c>
      <c r="F161" s="197" t="s">
        <v>3981</v>
      </c>
      <c r="G161" s="197" t="s">
        <v>3981</v>
      </c>
      <c r="H161" s="197" t="s">
        <v>3981</v>
      </c>
      <c r="I161" s="197" t="s">
        <v>3981</v>
      </c>
      <c r="J161" s="197" t="s">
        <v>3981</v>
      </c>
      <c r="K161" s="197" t="s">
        <v>3981</v>
      </c>
      <c r="L161" s="197" t="s">
        <v>3981</v>
      </c>
      <c r="M161" s="197" t="s">
        <v>3981</v>
      </c>
      <c r="N161" s="197" t="s">
        <v>3981</v>
      </c>
      <c r="O161" s="197" t="s">
        <v>3981</v>
      </c>
      <c r="P161" s="197" t="s">
        <v>3981</v>
      </c>
      <c r="Q161" s="197" t="s">
        <v>3981</v>
      </c>
      <c r="R161" s="197" t="s">
        <v>3981</v>
      </c>
      <c r="S161" s="197" t="s">
        <v>3981</v>
      </c>
      <c r="T161" s="197" t="s">
        <v>3981</v>
      </c>
      <c r="U161" s="197" t="s">
        <v>3981</v>
      </c>
      <c r="V161" s="217" t="s">
        <v>3981</v>
      </c>
      <c r="W161" s="217" t="s">
        <v>3981</v>
      </c>
      <c r="X161" s="217" t="s">
        <v>3981</v>
      </c>
      <c r="Y161" s="197" t="s">
        <v>3981</v>
      </c>
      <c r="Z161" s="197" t="s">
        <v>3981</v>
      </c>
      <c r="AA161" s="197" t="s">
        <v>3981</v>
      </c>
      <c r="AB161" s="220" t="s">
        <v>3981</v>
      </c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</row>
    <row r="162" spans="1:40" ht="11.25" customHeight="1">
      <c r="A162" s="252" t="s">
        <v>207</v>
      </c>
      <c r="B162" s="197" t="s">
        <v>3981</v>
      </c>
      <c r="C162" s="197" t="s">
        <v>3981</v>
      </c>
      <c r="D162" s="197" t="s">
        <v>3981</v>
      </c>
      <c r="E162" s="197" t="s">
        <v>3981</v>
      </c>
      <c r="F162" s="197" t="s">
        <v>3981</v>
      </c>
      <c r="G162" s="197" t="s">
        <v>3981</v>
      </c>
      <c r="H162" s="197" t="s">
        <v>3981</v>
      </c>
      <c r="I162" s="197" t="s">
        <v>3981</v>
      </c>
      <c r="J162" s="197" t="s">
        <v>3981</v>
      </c>
      <c r="K162" s="197" t="s">
        <v>3981</v>
      </c>
      <c r="L162" s="197" t="s">
        <v>3981</v>
      </c>
      <c r="M162" s="197" t="s">
        <v>3981</v>
      </c>
      <c r="N162" s="197" t="s">
        <v>3981</v>
      </c>
      <c r="O162" s="197" t="s">
        <v>3981</v>
      </c>
      <c r="P162" s="197" t="s">
        <v>3981</v>
      </c>
      <c r="Q162" s="197" t="s">
        <v>3981</v>
      </c>
      <c r="R162" s="197" t="s">
        <v>3981</v>
      </c>
      <c r="S162" s="197" t="s">
        <v>3981</v>
      </c>
      <c r="T162" s="197" t="s">
        <v>3981</v>
      </c>
      <c r="U162" s="197" t="s">
        <v>3981</v>
      </c>
      <c r="V162" s="217" t="s">
        <v>3981</v>
      </c>
      <c r="W162" s="217" t="s">
        <v>3981</v>
      </c>
      <c r="X162" s="217" t="s">
        <v>3981</v>
      </c>
      <c r="Y162" s="197" t="s">
        <v>3981</v>
      </c>
      <c r="Z162" s="197" t="s">
        <v>3981</v>
      </c>
      <c r="AA162" s="197" t="s">
        <v>3981</v>
      </c>
      <c r="AB162" s="220" t="s">
        <v>3981</v>
      </c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</row>
    <row r="163" spans="1:40" ht="11.25" customHeight="1">
      <c r="A163" s="252" t="s">
        <v>208</v>
      </c>
      <c r="B163" s="197" t="s">
        <v>3981</v>
      </c>
      <c r="C163" s="197" t="s">
        <v>3981</v>
      </c>
      <c r="D163" s="197" t="s">
        <v>3981</v>
      </c>
      <c r="E163" s="197" t="s">
        <v>3981</v>
      </c>
      <c r="F163" s="197" t="s">
        <v>3981</v>
      </c>
      <c r="G163" s="197" t="s">
        <v>3981</v>
      </c>
      <c r="H163" s="197" t="s">
        <v>3981</v>
      </c>
      <c r="I163" s="197" t="s">
        <v>3981</v>
      </c>
      <c r="J163" s="197" t="s">
        <v>3981</v>
      </c>
      <c r="K163" s="197" t="s">
        <v>3981</v>
      </c>
      <c r="L163" s="197" t="s">
        <v>3981</v>
      </c>
      <c r="M163" s="197" t="s">
        <v>3981</v>
      </c>
      <c r="N163" s="197" t="s">
        <v>3981</v>
      </c>
      <c r="O163" s="197" t="s">
        <v>3981</v>
      </c>
      <c r="P163" s="197" t="s">
        <v>3981</v>
      </c>
      <c r="Q163" s="197" t="s">
        <v>3981</v>
      </c>
      <c r="R163" s="197" t="s">
        <v>3981</v>
      </c>
      <c r="S163" s="197" t="s">
        <v>3981</v>
      </c>
      <c r="T163" s="197" t="s">
        <v>3981</v>
      </c>
      <c r="U163" s="197" t="s">
        <v>3981</v>
      </c>
      <c r="V163" s="217" t="s">
        <v>3981</v>
      </c>
      <c r="W163" s="217" t="s">
        <v>3981</v>
      </c>
      <c r="X163" s="217" t="s">
        <v>3981</v>
      </c>
      <c r="Y163" s="197" t="s">
        <v>3981</v>
      </c>
      <c r="Z163" s="197" t="s">
        <v>3981</v>
      </c>
      <c r="AA163" s="197" t="s">
        <v>3981</v>
      </c>
      <c r="AB163" s="220" t="s">
        <v>3981</v>
      </c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</row>
    <row r="164" spans="1:40" ht="11.25" customHeight="1">
      <c r="A164" s="252" t="s">
        <v>210</v>
      </c>
      <c r="B164" s="197" t="s">
        <v>3981</v>
      </c>
      <c r="C164" s="197" t="s">
        <v>3981</v>
      </c>
      <c r="D164" s="197" t="s">
        <v>3981</v>
      </c>
      <c r="E164" s="197" t="s">
        <v>3981</v>
      </c>
      <c r="F164" s="197" t="s">
        <v>3981</v>
      </c>
      <c r="G164" s="197" t="s">
        <v>3981</v>
      </c>
      <c r="H164" s="197" t="s">
        <v>3981</v>
      </c>
      <c r="I164" s="197" t="s">
        <v>3981</v>
      </c>
      <c r="J164" s="197" t="s">
        <v>3981</v>
      </c>
      <c r="K164" s="197" t="s">
        <v>3981</v>
      </c>
      <c r="L164" s="197" t="s">
        <v>3981</v>
      </c>
      <c r="M164" s="197" t="s">
        <v>3981</v>
      </c>
      <c r="N164" s="197" t="s">
        <v>3981</v>
      </c>
      <c r="O164" s="197" t="s">
        <v>3981</v>
      </c>
      <c r="P164" s="197" t="s">
        <v>3981</v>
      </c>
      <c r="Q164" s="197" t="s">
        <v>3981</v>
      </c>
      <c r="R164" s="197" t="s">
        <v>3981</v>
      </c>
      <c r="S164" s="197" t="s">
        <v>3981</v>
      </c>
      <c r="T164" s="197" t="s">
        <v>3981</v>
      </c>
      <c r="U164" s="197" t="s">
        <v>3981</v>
      </c>
      <c r="V164" s="197" t="s">
        <v>3981</v>
      </c>
      <c r="W164" s="197" t="s">
        <v>3981</v>
      </c>
      <c r="X164" s="197" t="s">
        <v>3981</v>
      </c>
      <c r="Y164" s="197" t="s">
        <v>3981</v>
      </c>
      <c r="Z164" s="197" t="s">
        <v>3981</v>
      </c>
      <c r="AA164" s="197" t="s">
        <v>3981</v>
      </c>
      <c r="AB164" s="220" t="s">
        <v>3981</v>
      </c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</row>
    <row r="165" spans="1:40" ht="11.25" customHeight="1">
      <c r="A165" s="252" t="s">
        <v>283</v>
      </c>
      <c r="B165" s="197" t="s">
        <v>3981</v>
      </c>
      <c r="C165" s="197" t="s">
        <v>3981</v>
      </c>
      <c r="D165" s="197" t="s">
        <v>3981</v>
      </c>
      <c r="E165" s="197" t="s">
        <v>3981</v>
      </c>
      <c r="F165" s="197" t="s">
        <v>3981</v>
      </c>
      <c r="G165" s="197" t="s">
        <v>3981</v>
      </c>
      <c r="H165" s="197" t="s">
        <v>3981</v>
      </c>
      <c r="I165" s="197" t="s">
        <v>3981</v>
      </c>
      <c r="J165" s="197" t="s">
        <v>3981</v>
      </c>
      <c r="K165" s="197" t="s">
        <v>3981</v>
      </c>
      <c r="L165" s="197" t="s">
        <v>3981</v>
      </c>
      <c r="M165" s="197" t="s">
        <v>3981</v>
      </c>
      <c r="N165" s="197" t="s">
        <v>3981</v>
      </c>
      <c r="O165" s="197" t="s">
        <v>3981</v>
      </c>
      <c r="P165" s="197" t="s">
        <v>3981</v>
      </c>
      <c r="Q165" s="197" t="s">
        <v>3981</v>
      </c>
      <c r="R165" s="197" t="s">
        <v>3981</v>
      </c>
      <c r="S165" s="197" t="s">
        <v>3981</v>
      </c>
      <c r="T165" s="197" t="s">
        <v>3981</v>
      </c>
      <c r="U165" s="197" t="s">
        <v>3981</v>
      </c>
      <c r="V165" s="217" t="s">
        <v>3981</v>
      </c>
      <c r="W165" s="217" t="s">
        <v>3981</v>
      </c>
      <c r="X165" s="217" t="s">
        <v>3981</v>
      </c>
      <c r="Y165" s="197" t="s">
        <v>3981</v>
      </c>
      <c r="Z165" s="197" t="s">
        <v>3981</v>
      </c>
      <c r="AA165" s="197" t="s">
        <v>3981</v>
      </c>
      <c r="AB165" s="220" t="s">
        <v>3981</v>
      </c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</row>
    <row r="166" spans="1:40" ht="11.25" customHeight="1">
      <c r="A166" s="252" t="s">
        <v>284</v>
      </c>
      <c r="B166" s="197" t="s">
        <v>3981</v>
      </c>
      <c r="C166" s="197" t="s">
        <v>3981</v>
      </c>
      <c r="D166" s="197" t="s">
        <v>3981</v>
      </c>
      <c r="E166" s="197" t="s">
        <v>3981</v>
      </c>
      <c r="F166" s="197" t="s">
        <v>3981</v>
      </c>
      <c r="G166" s="197" t="s">
        <v>3981</v>
      </c>
      <c r="H166" s="197" t="s">
        <v>3981</v>
      </c>
      <c r="I166" s="197" t="s">
        <v>3981</v>
      </c>
      <c r="J166" s="197" t="s">
        <v>3981</v>
      </c>
      <c r="K166" s="197" t="s">
        <v>3981</v>
      </c>
      <c r="L166" s="197" t="s">
        <v>3981</v>
      </c>
      <c r="M166" s="197" t="s">
        <v>3981</v>
      </c>
      <c r="N166" s="197" t="s">
        <v>3981</v>
      </c>
      <c r="O166" s="197" t="s">
        <v>3981</v>
      </c>
      <c r="P166" s="197" t="s">
        <v>3981</v>
      </c>
      <c r="Q166" s="197" t="s">
        <v>3981</v>
      </c>
      <c r="R166" s="197" t="s">
        <v>3981</v>
      </c>
      <c r="S166" s="197" t="s">
        <v>3981</v>
      </c>
      <c r="T166" s="197">
        <v>-369311342</v>
      </c>
      <c r="U166" s="197" t="s">
        <v>3981</v>
      </c>
      <c r="V166" s="197" t="s">
        <v>3981</v>
      </c>
      <c r="W166" s="197" t="s">
        <v>3981</v>
      </c>
      <c r="X166" s="197" t="s">
        <v>3981</v>
      </c>
      <c r="Y166" s="197" t="s">
        <v>3981</v>
      </c>
      <c r="Z166" s="197" t="s">
        <v>3981</v>
      </c>
      <c r="AA166" s="197" t="s">
        <v>3981</v>
      </c>
      <c r="AB166" s="220" t="s">
        <v>3981</v>
      </c>
      <c r="AC166" s="333"/>
      <c r="AD166" s="333"/>
      <c r="AE166" s="333"/>
      <c r="AF166" s="333"/>
      <c r="AG166" s="333"/>
      <c r="AH166" s="333"/>
      <c r="AI166" s="333"/>
      <c r="AJ166" s="333"/>
      <c r="AK166" s="333"/>
      <c r="AL166" s="333"/>
      <c r="AM166" s="333"/>
      <c r="AN166" s="333"/>
    </row>
    <row r="167" spans="1:40" ht="11.25" customHeight="1">
      <c r="A167" s="252" t="s">
        <v>211</v>
      </c>
      <c r="B167" s="197" t="s">
        <v>3981</v>
      </c>
      <c r="C167" s="197" t="s">
        <v>3981</v>
      </c>
      <c r="D167" s="197">
        <v>-1403660169.8800001</v>
      </c>
      <c r="E167" s="197" t="s">
        <v>3981</v>
      </c>
      <c r="F167" s="197" t="s">
        <v>3981</v>
      </c>
      <c r="G167" s="197" t="s">
        <v>3981</v>
      </c>
      <c r="H167" s="197">
        <v>-102590786.65000001</v>
      </c>
      <c r="I167" s="197" t="s">
        <v>3981</v>
      </c>
      <c r="J167" s="197" t="s">
        <v>3981</v>
      </c>
      <c r="K167" s="197" t="s">
        <v>3981</v>
      </c>
      <c r="L167" s="197" t="s">
        <v>3981</v>
      </c>
      <c r="M167" s="197" t="s">
        <v>3981</v>
      </c>
      <c r="N167" s="197" t="s">
        <v>3981</v>
      </c>
      <c r="O167" s="197" t="s">
        <v>3981</v>
      </c>
      <c r="P167" s="197" t="s">
        <v>3981</v>
      </c>
      <c r="Q167" s="197" t="s">
        <v>3981</v>
      </c>
      <c r="R167" s="197" t="s">
        <v>3981</v>
      </c>
      <c r="S167" s="197" t="s">
        <v>3981</v>
      </c>
      <c r="T167" s="197" t="s">
        <v>3981</v>
      </c>
      <c r="U167" s="197">
        <v>-104872896.94</v>
      </c>
      <c r="V167" s="197" t="s">
        <v>3981</v>
      </c>
      <c r="W167" s="197" t="s">
        <v>3981</v>
      </c>
      <c r="X167" s="197" t="s">
        <v>3981</v>
      </c>
      <c r="Y167" s="197" t="s">
        <v>3981</v>
      </c>
      <c r="Z167" s="197">
        <v>-193993453463.33002</v>
      </c>
      <c r="AA167" s="197" t="s">
        <v>3981</v>
      </c>
      <c r="AB167" s="220" t="s">
        <v>3981</v>
      </c>
      <c r="AC167" s="333"/>
      <c r="AD167" s="333"/>
      <c r="AE167" s="333"/>
      <c r="AF167" s="333"/>
      <c r="AG167" s="333"/>
      <c r="AH167" s="333"/>
      <c r="AI167" s="333"/>
      <c r="AJ167" s="333"/>
      <c r="AK167" s="333"/>
      <c r="AL167" s="333"/>
      <c r="AM167" s="333"/>
      <c r="AN167" s="333"/>
    </row>
    <row r="168" spans="1:40" ht="11.25" customHeight="1">
      <c r="A168" s="284" t="s">
        <v>2872</v>
      </c>
      <c r="B168" s="240" t="s">
        <v>3981</v>
      </c>
      <c r="C168" s="240" t="s">
        <v>3981</v>
      </c>
      <c r="D168" s="240" t="s">
        <v>3981</v>
      </c>
      <c r="E168" s="240" t="s">
        <v>3981</v>
      </c>
      <c r="F168" s="240" t="s">
        <v>3981</v>
      </c>
      <c r="G168" s="240" t="s">
        <v>3981</v>
      </c>
      <c r="H168" s="240" t="s">
        <v>3981</v>
      </c>
      <c r="I168" s="240" t="s">
        <v>3981</v>
      </c>
      <c r="J168" s="240" t="s">
        <v>3981</v>
      </c>
      <c r="K168" s="240" t="s">
        <v>3981</v>
      </c>
      <c r="L168" s="240" t="s">
        <v>3981</v>
      </c>
      <c r="M168" s="240" t="s">
        <v>3981</v>
      </c>
      <c r="N168" s="240" t="s">
        <v>3981</v>
      </c>
      <c r="O168" s="240" t="s">
        <v>3981</v>
      </c>
      <c r="P168" s="240" t="s">
        <v>3981</v>
      </c>
      <c r="Q168" s="240" t="s">
        <v>3981</v>
      </c>
      <c r="R168" s="240" t="s">
        <v>3981</v>
      </c>
      <c r="S168" s="240" t="s">
        <v>3981</v>
      </c>
      <c r="T168" s="240" t="s">
        <v>3981</v>
      </c>
      <c r="U168" s="240" t="s">
        <v>3981</v>
      </c>
      <c r="V168" s="240" t="s">
        <v>3981</v>
      </c>
      <c r="W168" s="240" t="s">
        <v>3981</v>
      </c>
      <c r="X168" s="240" t="s">
        <v>3981</v>
      </c>
      <c r="Y168" s="240" t="s">
        <v>3981</v>
      </c>
      <c r="Z168" s="240" t="s">
        <v>3981</v>
      </c>
      <c r="AA168" s="240" t="s">
        <v>3981</v>
      </c>
      <c r="AB168" s="248" t="s">
        <v>3981</v>
      </c>
      <c r="AC168" s="349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</row>
    <row r="169" spans="1:40" ht="11.25" customHeight="1">
      <c r="A169" s="476"/>
      <c r="B169" s="477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7"/>
      <c r="O169" s="397"/>
      <c r="P169" s="397"/>
      <c r="Q169" s="397"/>
      <c r="R169" s="397"/>
      <c r="S169" s="397"/>
      <c r="T169" s="397"/>
      <c r="U169" s="397"/>
      <c r="V169" s="398"/>
      <c r="W169" s="398"/>
      <c r="X169" s="398"/>
      <c r="Y169" s="397"/>
      <c r="Z169" s="397"/>
      <c r="AA169" s="397"/>
      <c r="AB169" s="399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</row>
    <row r="170" spans="1:40" ht="12" customHeight="1">
      <c r="A170" s="303" t="s">
        <v>315</v>
      </c>
      <c r="B170" s="304">
        <f t="shared" ref="B170:AB170" si="7">SUM(B151:B169)</f>
        <v>0</v>
      </c>
      <c r="C170" s="304">
        <f t="shared" si="7"/>
        <v>0</v>
      </c>
      <c r="D170" s="304">
        <f t="shared" si="7"/>
        <v>-1403660169.8800001</v>
      </c>
      <c r="E170" s="304">
        <f t="shared" si="7"/>
        <v>0</v>
      </c>
      <c r="F170" s="304">
        <f t="shared" si="7"/>
        <v>0</v>
      </c>
      <c r="G170" s="304">
        <f t="shared" si="7"/>
        <v>0</v>
      </c>
      <c r="H170" s="304">
        <f t="shared" si="7"/>
        <v>-102590786.65000001</v>
      </c>
      <c r="I170" s="304">
        <f t="shared" si="7"/>
        <v>0</v>
      </c>
      <c r="J170" s="304">
        <f t="shared" si="7"/>
        <v>0</v>
      </c>
      <c r="K170" s="304">
        <f t="shared" si="7"/>
        <v>0</v>
      </c>
      <c r="L170" s="304">
        <f t="shared" si="7"/>
        <v>0</v>
      </c>
      <c r="M170" s="304">
        <f t="shared" si="7"/>
        <v>0</v>
      </c>
      <c r="N170" s="304">
        <f t="shared" si="7"/>
        <v>0</v>
      </c>
      <c r="O170" s="304">
        <f t="shared" si="7"/>
        <v>0</v>
      </c>
      <c r="P170" s="304">
        <f t="shared" si="7"/>
        <v>0</v>
      </c>
      <c r="Q170" s="304">
        <f t="shared" si="7"/>
        <v>0</v>
      </c>
      <c r="R170" s="304">
        <f t="shared" si="7"/>
        <v>0</v>
      </c>
      <c r="S170" s="304">
        <f t="shared" si="7"/>
        <v>0</v>
      </c>
      <c r="T170" s="304">
        <f t="shared" si="7"/>
        <v>-369311342</v>
      </c>
      <c r="U170" s="304">
        <f t="shared" si="7"/>
        <v>-104872896.94</v>
      </c>
      <c r="V170" s="312">
        <f t="shared" si="7"/>
        <v>0</v>
      </c>
      <c r="W170" s="312">
        <f t="shared" si="7"/>
        <v>0</v>
      </c>
      <c r="X170" s="312">
        <f t="shared" si="7"/>
        <v>0</v>
      </c>
      <c r="Y170" s="304">
        <f t="shared" si="7"/>
        <v>0</v>
      </c>
      <c r="Z170" s="304">
        <f t="shared" si="7"/>
        <v>-193993453463.33002</v>
      </c>
      <c r="AA170" s="304">
        <f t="shared" si="7"/>
        <v>0</v>
      </c>
      <c r="AB170" s="313">
        <f t="shared" si="7"/>
        <v>0</v>
      </c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</row>
    <row r="171" spans="1:40" ht="11.25" customHeight="1">
      <c r="A171" s="337"/>
      <c r="B171" s="162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90"/>
      <c r="W171" s="190"/>
      <c r="X171" s="190"/>
      <c r="Y171" s="189"/>
      <c r="Z171" s="189"/>
      <c r="AA171" s="189"/>
      <c r="AB171" s="1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</row>
    <row r="172" spans="1:40" ht="12" customHeight="1">
      <c r="A172" s="303" t="s">
        <v>317</v>
      </c>
      <c r="B172" s="304">
        <f t="shared" ref="B172:AB172" si="8">+B148+B170</f>
        <v>0</v>
      </c>
      <c r="C172" s="304">
        <f t="shared" si="8"/>
        <v>0</v>
      </c>
      <c r="D172" s="304">
        <f t="shared" si="8"/>
        <v>-1403660169.8800001</v>
      </c>
      <c r="E172" s="304">
        <f t="shared" si="8"/>
        <v>0</v>
      </c>
      <c r="F172" s="304">
        <f t="shared" si="8"/>
        <v>0</v>
      </c>
      <c r="G172" s="304">
        <f t="shared" si="8"/>
        <v>0</v>
      </c>
      <c r="H172" s="304">
        <f t="shared" si="8"/>
        <v>-102590786.65000001</v>
      </c>
      <c r="I172" s="304">
        <f t="shared" si="8"/>
        <v>0</v>
      </c>
      <c r="J172" s="304">
        <f t="shared" si="8"/>
        <v>0</v>
      </c>
      <c r="K172" s="304">
        <f t="shared" si="8"/>
        <v>0</v>
      </c>
      <c r="L172" s="304">
        <f t="shared" si="8"/>
        <v>0</v>
      </c>
      <c r="M172" s="304">
        <f t="shared" si="8"/>
        <v>0</v>
      </c>
      <c r="N172" s="304">
        <f t="shared" si="8"/>
        <v>0</v>
      </c>
      <c r="O172" s="304">
        <f t="shared" si="8"/>
        <v>0</v>
      </c>
      <c r="P172" s="304">
        <f t="shared" si="8"/>
        <v>0</v>
      </c>
      <c r="Q172" s="304">
        <f t="shared" si="8"/>
        <v>0</v>
      </c>
      <c r="R172" s="304">
        <f t="shared" si="8"/>
        <v>0</v>
      </c>
      <c r="S172" s="304">
        <f t="shared" si="8"/>
        <v>0</v>
      </c>
      <c r="T172" s="304">
        <f t="shared" si="8"/>
        <v>-369311342</v>
      </c>
      <c r="U172" s="304">
        <f t="shared" si="8"/>
        <v>-104872896.94</v>
      </c>
      <c r="V172" s="312">
        <f t="shared" si="8"/>
        <v>0</v>
      </c>
      <c r="W172" s="312">
        <f t="shared" si="8"/>
        <v>0</v>
      </c>
      <c r="X172" s="312">
        <f t="shared" si="8"/>
        <v>0</v>
      </c>
      <c r="Y172" s="304">
        <f t="shared" si="8"/>
        <v>0</v>
      </c>
      <c r="Z172" s="304">
        <f t="shared" si="8"/>
        <v>-193993453463.33002</v>
      </c>
      <c r="AA172" s="304">
        <f t="shared" si="8"/>
        <v>0</v>
      </c>
      <c r="AB172" s="313">
        <f t="shared" si="8"/>
        <v>0</v>
      </c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</row>
    <row r="173" spans="1:40" ht="11.25" customHeight="1">
      <c r="A173" s="337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342"/>
      <c r="W173" s="342"/>
      <c r="X173" s="342"/>
      <c r="Y173" s="162"/>
      <c r="Z173" s="162"/>
      <c r="AA173" s="162"/>
      <c r="AB173" s="343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</row>
    <row r="174" spans="1:40" ht="12" customHeight="1">
      <c r="A174" s="286" t="s">
        <v>319</v>
      </c>
      <c r="B174" s="304">
        <f t="shared" ref="B174:AB174" si="9">+B115-B172</f>
        <v>0</v>
      </c>
      <c r="C174" s="304">
        <f t="shared" si="9"/>
        <v>0</v>
      </c>
      <c r="D174" s="304">
        <f t="shared" si="9"/>
        <v>1403660169.8800001</v>
      </c>
      <c r="E174" s="304">
        <f t="shared" si="9"/>
        <v>0</v>
      </c>
      <c r="F174" s="304">
        <f t="shared" si="9"/>
        <v>0</v>
      </c>
      <c r="G174" s="304">
        <f t="shared" si="9"/>
        <v>0</v>
      </c>
      <c r="H174" s="304">
        <f t="shared" si="9"/>
        <v>-22335193256.349998</v>
      </c>
      <c r="I174" s="304">
        <f t="shared" si="9"/>
        <v>0</v>
      </c>
      <c r="J174" s="304">
        <f t="shared" si="9"/>
        <v>0</v>
      </c>
      <c r="K174" s="304">
        <f t="shared" si="9"/>
        <v>0</v>
      </c>
      <c r="L174" s="304">
        <f t="shared" si="9"/>
        <v>0</v>
      </c>
      <c r="M174" s="304">
        <f t="shared" si="9"/>
        <v>0</v>
      </c>
      <c r="N174" s="304">
        <f t="shared" si="9"/>
        <v>0</v>
      </c>
      <c r="O174" s="304">
        <f t="shared" si="9"/>
        <v>0</v>
      </c>
      <c r="P174" s="304">
        <f t="shared" si="9"/>
        <v>0</v>
      </c>
      <c r="Q174" s="304">
        <f t="shared" si="9"/>
        <v>0</v>
      </c>
      <c r="R174" s="304">
        <f t="shared" si="9"/>
        <v>0</v>
      </c>
      <c r="S174" s="304">
        <f t="shared" si="9"/>
        <v>0</v>
      </c>
      <c r="T174" s="304">
        <f t="shared" si="9"/>
        <v>369311342</v>
      </c>
      <c r="U174" s="304">
        <f t="shared" si="9"/>
        <v>105070162.94</v>
      </c>
      <c r="V174" s="312">
        <f t="shared" si="9"/>
        <v>0</v>
      </c>
      <c r="W174" s="312">
        <f t="shared" si="9"/>
        <v>0</v>
      </c>
      <c r="X174" s="312">
        <f t="shared" si="9"/>
        <v>0</v>
      </c>
      <c r="Y174" s="304">
        <f t="shared" si="9"/>
        <v>0</v>
      </c>
      <c r="Z174" s="304">
        <f t="shared" si="9"/>
        <v>193993453463.33002</v>
      </c>
      <c r="AA174" s="304">
        <f t="shared" si="9"/>
        <v>0</v>
      </c>
      <c r="AB174" s="313">
        <f t="shared" si="9"/>
        <v>0</v>
      </c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</row>
    <row r="175" spans="1:40" ht="11.25" customHeight="1">
      <c r="A175" s="331"/>
      <c r="B175" s="280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90"/>
      <c r="W175" s="190"/>
      <c r="X175" s="190"/>
      <c r="Y175" s="189"/>
      <c r="Z175" s="189"/>
      <c r="AA175" s="189"/>
      <c r="AB175" s="1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</row>
    <row r="176" spans="1:40" ht="11.25" customHeight="1">
      <c r="A176" s="252" t="s">
        <v>321</v>
      </c>
      <c r="B176" s="197" t="s">
        <v>3981</v>
      </c>
      <c r="C176" s="197" t="s">
        <v>3981</v>
      </c>
      <c r="D176" s="197" t="s">
        <v>3981</v>
      </c>
      <c r="E176" s="197" t="s">
        <v>3981</v>
      </c>
      <c r="F176" s="197" t="s">
        <v>3981</v>
      </c>
      <c r="G176" s="197" t="s">
        <v>3981</v>
      </c>
      <c r="H176" s="197" t="s">
        <v>3981</v>
      </c>
      <c r="I176" s="197" t="s">
        <v>3981</v>
      </c>
      <c r="J176" s="197" t="s">
        <v>3981</v>
      </c>
      <c r="K176" s="197" t="s">
        <v>3981</v>
      </c>
      <c r="L176" s="197" t="s">
        <v>3981</v>
      </c>
      <c r="M176" s="197" t="s">
        <v>3981</v>
      </c>
      <c r="N176" s="197" t="s">
        <v>3981</v>
      </c>
      <c r="O176" s="197" t="s">
        <v>3981</v>
      </c>
      <c r="P176" s="197" t="s">
        <v>3981</v>
      </c>
      <c r="Q176" s="197" t="s">
        <v>3981</v>
      </c>
      <c r="R176" s="197" t="s">
        <v>3981</v>
      </c>
      <c r="S176" s="197" t="s">
        <v>3981</v>
      </c>
      <c r="T176" s="197" t="s">
        <v>3981</v>
      </c>
      <c r="U176" s="197" t="s">
        <v>3981</v>
      </c>
      <c r="V176" s="217" t="s">
        <v>3981</v>
      </c>
      <c r="W176" s="217" t="s">
        <v>3981</v>
      </c>
      <c r="X176" s="217" t="s">
        <v>3981</v>
      </c>
      <c r="Y176" s="197" t="s">
        <v>3981</v>
      </c>
      <c r="Z176" s="197" t="s">
        <v>3981</v>
      </c>
      <c r="AA176" s="197" t="s">
        <v>3981</v>
      </c>
      <c r="AB176" s="220" t="s">
        <v>3981</v>
      </c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</row>
    <row r="177" spans="1:40" ht="11.25" customHeight="1">
      <c r="A177" s="252" t="s">
        <v>322</v>
      </c>
      <c r="B177" s="197" t="s">
        <v>3981</v>
      </c>
      <c r="C177" s="197" t="s">
        <v>3981</v>
      </c>
      <c r="D177" s="197" t="s">
        <v>3981</v>
      </c>
      <c r="E177" s="197" t="s">
        <v>3981</v>
      </c>
      <c r="F177" s="197" t="s">
        <v>3981</v>
      </c>
      <c r="G177" s="197" t="s">
        <v>3981</v>
      </c>
      <c r="H177" s="197" t="s">
        <v>3981</v>
      </c>
      <c r="I177" s="197" t="s">
        <v>3981</v>
      </c>
      <c r="J177" s="197" t="s">
        <v>3981</v>
      </c>
      <c r="K177" s="197" t="s">
        <v>3981</v>
      </c>
      <c r="L177" s="197" t="s">
        <v>3981</v>
      </c>
      <c r="M177" s="197" t="s">
        <v>3981</v>
      </c>
      <c r="N177" s="197" t="s">
        <v>3981</v>
      </c>
      <c r="O177" s="197" t="s">
        <v>3981</v>
      </c>
      <c r="P177" s="197" t="s">
        <v>3981</v>
      </c>
      <c r="Q177" s="197" t="s">
        <v>3981</v>
      </c>
      <c r="R177" s="197" t="s">
        <v>3981</v>
      </c>
      <c r="S177" s="197" t="s">
        <v>3981</v>
      </c>
      <c r="T177" s="197" t="s">
        <v>3981</v>
      </c>
      <c r="U177" s="197" t="s">
        <v>3981</v>
      </c>
      <c r="V177" s="217" t="s">
        <v>3981</v>
      </c>
      <c r="W177" s="217" t="s">
        <v>3981</v>
      </c>
      <c r="X177" s="217" t="s">
        <v>3981</v>
      </c>
      <c r="Y177" s="197" t="s">
        <v>3981</v>
      </c>
      <c r="Z177" s="197" t="s">
        <v>3981</v>
      </c>
      <c r="AA177" s="197" t="s">
        <v>3981</v>
      </c>
      <c r="AB177" s="220" t="s">
        <v>3981</v>
      </c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</row>
    <row r="178" spans="1:40" ht="22.5" customHeight="1">
      <c r="A178" s="344" t="s">
        <v>3981</v>
      </c>
      <c r="B178" s="244" t="e">
        <f t="shared" ref="B178:AB178" si="10">+B176+B177</f>
        <v>#VALUE!</v>
      </c>
      <c r="C178" s="244" t="e">
        <f t="shared" si="10"/>
        <v>#VALUE!</v>
      </c>
      <c r="D178" s="244" t="e">
        <f t="shared" si="10"/>
        <v>#VALUE!</v>
      </c>
      <c r="E178" s="244" t="e">
        <f t="shared" si="10"/>
        <v>#VALUE!</v>
      </c>
      <c r="F178" s="244" t="e">
        <f t="shared" si="10"/>
        <v>#VALUE!</v>
      </c>
      <c r="G178" s="244" t="e">
        <f t="shared" si="10"/>
        <v>#VALUE!</v>
      </c>
      <c r="H178" s="244" t="e">
        <f t="shared" si="10"/>
        <v>#VALUE!</v>
      </c>
      <c r="I178" s="244" t="e">
        <f t="shared" si="10"/>
        <v>#VALUE!</v>
      </c>
      <c r="J178" s="244" t="e">
        <f t="shared" si="10"/>
        <v>#VALUE!</v>
      </c>
      <c r="K178" s="244" t="e">
        <f t="shared" si="10"/>
        <v>#VALUE!</v>
      </c>
      <c r="L178" s="244" t="e">
        <f t="shared" si="10"/>
        <v>#VALUE!</v>
      </c>
      <c r="M178" s="244" t="e">
        <f t="shared" si="10"/>
        <v>#VALUE!</v>
      </c>
      <c r="N178" s="244" t="e">
        <f t="shared" si="10"/>
        <v>#VALUE!</v>
      </c>
      <c r="O178" s="244" t="e">
        <f t="shared" si="10"/>
        <v>#VALUE!</v>
      </c>
      <c r="P178" s="244" t="e">
        <f t="shared" si="10"/>
        <v>#VALUE!</v>
      </c>
      <c r="Q178" s="244" t="e">
        <f t="shared" si="10"/>
        <v>#VALUE!</v>
      </c>
      <c r="R178" s="244" t="e">
        <f t="shared" si="10"/>
        <v>#VALUE!</v>
      </c>
      <c r="S178" s="244" t="e">
        <f t="shared" si="10"/>
        <v>#VALUE!</v>
      </c>
      <c r="T178" s="244" t="e">
        <f t="shared" si="10"/>
        <v>#VALUE!</v>
      </c>
      <c r="U178" s="244" t="e">
        <f t="shared" si="10"/>
        <v>#VALUE!</v>
      </c>
      <c r="V178" s="345" t="e">
        <f t="shared" si="10"/>
        <v>#VALUE!</v>
      </c>
      <c r="W178" s="345" t="e">
        <f t="shared" si="10"/>
        <v>#VALUE!</v>
      </c>
      <c r="X178" s="345" t="e">
        <f t="shared" si="10"/>
        <v>#VALUE!</v>
      </c>
      <c r="Y178" s="244" t="e">
        <f t="shared" si="10"/>
        <v>#VALUE!</v>
      </c>
      <c r="Z178" s="244" t="e">
        <f t="shared" si="10"/>
        <v>#VALUE!</v>
      </c>
      <c r="AA178" s="244" t="e">
        <f t="shared" si="10"/>
        <v>#VALUE!</v>
      </c>
      <c r="AB178" s="346" t="e">
        <f t="shared" si="10"/>
        <v>#VALUE!</v>
      </c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</row>
    <row r="179" spans="1:40" ht="11.25" customHeight="1">
      <c r="A179" s="208" t="s">
        <v>327</v>
      </c>
      <c r="B179" s="197" t="s">
        <v>3981</v>
      </c>
      <c r="C179" s="197" t="s">
        <v>3981</v>
      </c>
      <c r="D179" s="197" t="s">
        <v>3981</v>
      </c>
      <c r="E179" s="197" t="s">
        <v>3981</v>
      </c>
      <c r="F179" s="197" t="s">
        <v>3981</v>
      </c>
      <c r="G179" s="197" t="s">
        <v>3981</v>
      </c>
      <c r="H179" s="197" t="s">
        <v>3981</v>
      </c>
      <c r="I179" s="197" t="s">
        <v>3981</v>
      </c>
      <c r="J179" s="197" t="s">
        <v>3981</v>
      </c>
      <c r="K179" s="197" t="s">
        <v>3981</v>
      </c>
      <c r="L179" s="197" t="s">
        <v>3981</v>
      </c>
      <c r="M179" s="197" t="s">
        <v>3981</v>
      </c>
      <c r="N179" s="197" t="s">
        <v>3981</v>
      </c>
      <c r="O179" s="197" t="s">
        <v>3981</v>
      </c>
      <c r="P179" s="197" t="s">
        <v>3981</v>
      </c>
      <c r="Q179" s="197" t="s">
        <v>3981</v>
      </c>
      <c r="R179" s="197" t="s">
        <v>3981</v>
      </c>
      <c r="S179" s="197" t="s">
        <v>3981</v>
      </c>
      <c r="T179" s="197" t="s">
        <v>3981</v>
      </c>
      <c r="U179" s="197" t="s">
        <v>3981</v>
      </c>
      <c r="V179" s="217" t="s">
        <v>3981</v>
      </c>
      <c r="W179" s="217" t="s">
        <v>3981</v>
      </c>
      <c r="X179" s="217" t="s">
        <v>3981</v>
      </c>
      <c r="Y179" s="197" t="s">
        <v>3981</v>
      </c>
      <c r="Z179" s="197" t="s">
        <v>3981</v>
      </c>
      <c r="AA179" s="197" t="s">
        <v>3981</v>
      </c>
      <c r="AB179" s="220" t="s">
        <v>3981</v>
      </c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</row>
    <row r="180" spans="1:40" ht="11.25" customHeight="1">
      <c r="A180" s="208" t="s">
        <v>328</v>
      </c>
      <c r="B180" s="197" t="s">
        <v>3981</v>
      </c>
      <c r="C180" s="197" t="s">
        <v>3981</v>
      </c>
      <c r="D180" s="197" t="s">
        <v>3981</v>
      </c>
      <c r="E180" s="197" t="s">
        <v>3981</v>
      </c>
      <c r="F180" s="197" t="s">
        <v>3981</v>
      </c>
      <c r="G180" s="197" t="s">
        <v>3981</v>
      </c>
      <c r="H180" s="197" t="s">
        <v>3981</v>
      </c>
      <c r="I180" s="197" t="s">
        <v>3981</v>
      </c>
      <c r="J180" s="197" t="s">
        <v>3981</v>
      </c>
      <c r="K180" s="197" t="s">
        <v>3981</v>
      </c>
      <c r="L180" s="197" t="s">
        <v>3981</v>
      </c>
      <c r="M180" s="197" t="s">
        <v>3981</v>
      </c>
      <c r="N180" s="197" t="s">
        <v>3981</v>
      </c>
      <c r="O180" s="197" t="s">
        <v>3981</v>
      </c>
      <c r="P180" s="197" t="s">
        <v>3981</v>
      </c>
      <c r="Q180" s="197" t="s">
        <v>3981</v>
      </c>
      <c r="R180" s="197" t="s">
        <v>3981</v>
      </c>
      <c r="S180" s="197" t="s">
        <v>3981</v>
      </c>
      <c r="T180" s="197" t="s">
        <v>3981</v>
      </c>
      <c r="U180" s="197" t="s">
        <v>3981</v>
      </c>
      <c r="V180" s="217" t="s">
        <v>3981</v>
      </c>
      <c r="W180" s="217" t="s">
        <v>3981</v>
      </c>
      <c r="X180" s="217" t="s">
        <v>3981</v>
      </c>
      <c r="Y180" s="197" t="s">
        <v>3981</v>
      </c>
      <c r="Z180" s="197" t="s">
        <v>3981</v>
      </c>
      <c r="AA180" s="197" t="s">
        <v>3981</v>
      </c>
      <c r="AB180" s="220" t="s">
        <v>3981</v>
      </c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</row>
    <row r="181" spans="1:40" ht="11.25" customHeight="1">
      <c r="A181" s="208" t="s">
        <v>329</v>
      </c>
      <c r="B181" s="197" t="s">
        <v>3981</v>
      </c>
      <c r="C181" s="197" t="s">
        <v>3981</v>
      </c>
      <c r="D181" s="197" t="s">
        <v>3981</v>
      </c>
      <c r="E181" s="197" t="s">
        <v>3981</v>
      </c>
      <c r="F181" s="197" t="s">
        <v>3981</v>
      </c>
      <c r="G181" s="197" t="s">
        <v>3981</v>
      </c>
      <c r="H181" s="197" t="s">
        <v>3981</v>
      </c>
      <c r="I181" s="197" t="s">
        <v>3981</v>
      </c>
      <c r="J181" s="197" t="s">
        <v>3981</v>
      </c>
      <c r="K181" s="197" t="s">
        <v>3981</v>
      </c>
      <c r="L181" s="197" t="s">
        <v>3981</v>
      </c>
      <c r="M181" s="197" t="s">
        <v>3981</v>
      </c>
      <c r="N181" s="197" t="s">
        <v>3981</v>
      </c>
      <c r="O181" s="197" t="s">
        <v>3981</v>
      </c>
      <c r="P181" s="197" t="s">
        <v>3981</v>
      </c>
      <c r="Q181" s="197" t="s">
        <v>3981</v>
      </c>
      <c r="R181" s="197" t="s">
        <v>3981</v>
      </c>
      <c r="S181" s="197" t="s">
        <v>3981</v>
      </c>
      <c r="T181" s="197" t="s">
        <v>3981</v>
      </c>
      <c r="U181" s="197" t="s">
        <v>3981</v>
      </c>
      <c r="V181" s="217" t="s">
        <v>3981</v>
      </c>
      <c r="W181" s="217" t="s">
        <v>3981</v>
      </c>
      <c r="X181" s="217" t="s">
        <v>3981</v>
      </c>
      <c r="Y181" s="197" t="s">
        <v>3981</v>
      </c>
      <c r="Z181" s="197" t="s">
        <v>3981</v>
      </c>
      <c r="AA181" s="197" t="s">
        <v>3981</v>
      </c>
      <c r="AB181" s="220" t="s">
        <v>3981</v>
      </c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</row>
    <row r="182" spans="1:40" ht="22.5" customHeight="1">
      <c r="A182" s="481" t="s">
        <v>3981</v>
      </c>
      <c r="B182" s="482" t="e">
        <f t="shared" ref="B182:AB182" si="11">SUM(B178:B181)</f>
        <v>#VALUE!</v>
      </c>
      <c r="C182" s="482" t="e">
        <f t="shared" si="11"/>
        <v>#VALUE!</v>
      </c>
      <c r="D182" s="482" t="e">
        <f t="shared" si="11"/>
        <v>#VALUE!</v>
      </c>
      <c r="E182" s="482" t="e">
        <f t="shared" si="11"/>
        <v>#VALUE!</v>
      </c>
      <c r="F182" s="482" t="e">
        <f t="shared" si="11"/>
        <v>#VALUE!</v>
      </c>
      <c r="G182" s="482" t="e">
        <f t="shared" si="11"/>
        <v>#VALUE!</v>
      </c>
      <c r="H182" s="482" t="e">
        <f t="shared" si="11"/>
        <v>#VALUE!</v>
      </c>
      <c r="I182" s="482" t="e">
        <f t="shared" si="11"/>
        <v>#VALUE!</v>
      </c>
      <c r="J182" s="482" t="e">
        <f t="shared" si="11"/>
        <v>#VALUE!</v>
      </c>
      <c r="K182" s="482" t="e">
        <f t="shared" si="11"/>
        <v>#VALUE!</v>
      </c>
      <c r="L182" s="482" t="e">
        <f t="shared" si="11"/>
        <v>#VALUE!</v>
      </c>
      <c r="M182" s="482" t="e">
        <f t="shared" si="11"/>
        <v>#VALUE!</v>
      </c>
      <c r="N182" s="482" t="e">
        <f t="shared" si="11"/>
        <v>#VALUE!</v>
      </c>
      <c r="O182" s="482" t="e">
        <f t="shared" si="11"/>
        <v>#VALUE!</v>
      </c>
      <c r="P182" s="482" t="e">
        <f t="shared" si="11"/>
        <v>#VALUE!</v>
      </c>
      <c r="Q182" s="482" t="e">
        <f t="shared" si="11"/>
        <v>#VALUE!</v>
      </c>
      <c r="R182" s="482" t="e">
        <f t="shared" si="11"/>
        <v>#VALUE!</v>
      </c>
      <c r="S182" s="482" t="e">
        <f t="shared" si="11"/>
        <v>#VALUE!</v>
      </c>
      <c r="T182" s="482" t="e">
        <f t="shared" si="11"/>
        <v>#VALUE!</v>
      </c>
      <c r="U182" s="482" t="e">
        <f t="shared" si="11"/>
        <v>#VALUE!</v>
      </c>
      <c r="V182" s="483" t="e">
        <f t="shared" si="11"/>
        <v>#VALUE!</v>
      </c>
      <c r="W182" s="483" t="e">
        <f t="shared" si="11"/>
        <v>#VALUE!</v>
      </c>
      <c r="X182" s="483" t="e">
        <f t="shared" si="11"/>
        <v>#VALUE!</v>
      </c>
      <c r="Y182" s="482" t="e">
        <f t="shared" si="11"/>
        <v>#VALUE!</v>
      </c>
      <c r="Z182" s="482" t="e">
        <f t="shared" si="11"/>
        <v>#VALUE!</v>
      </c>
      <c r="AA182" s="482" t="e">
        <f t="shared" si="11"/>
        <v>#VALUE!</v>
      </c>
      <c r="AB182" s="484" t="e">
        <f t="shared" si="11"/>
        <v>#VALUE!</v>
      </c>
      <c r="AC182" s="480" t="e">
        <f>SUM(B182:AB182)</f>
        <v>#VALUE!</v>
      </c>
      <c r="AD182" s="364" t="s">
        <v>331</v>
      </c>
      <c r="AE182" s="364"/>
      <c r="AF182" s="364"/>
      <c r="AG182" s="364"/>
      <c r="AH182" s="364"/>
      <c r="AI182" s="364"/>
      <c r="AJ182" s="364"/>
      <c r="AK182" s="364"/>
      <c r="AL182" s="364"/>
      <c r="AM182" s="364"/>
      <c r="AN182" s="364"/>
    </row>
    <row r="183" spans="1:40" ht="11.25" customHeight="1">
      <c r="A183" s="250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200"/>
      <c r="W183" s="200"/>
      <c r="X183" s="200"/>
      <c r="Y183" s="199"/>
      <c r="Z183" s="199"/>
      <c r="AA183" s="199"/>
      <c r="AB183" s="206"/>
      <c r="AC183" s="349" t="e">
        <f>Z182</f>
        <v>#VALUE!</v>
      </c>
      <c r="AD183" s="94" t="s">
        <v>333</v>
      </c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</row>
    <row r="184" spans="1:40" ht="12" customHeight="1">
      <c r="A184" s="352" t="s">
        <v>334</v>
      </c>
      <c r="B184" s="304" t="e">
        <f t="shared" ref="B184:AB184" si="12">+B182-B174</f>
        <v>#VALUE!</v>
      </c>
      <c r="C184" s="304" t="e">
        <f t="shared" si="12"/>
        <v>#VALUE!</v>
      </c>
      <c r="D184" s="304" t="e">
        <f t="shared" si="12"/>
        <v>#VALUE!</v>
      </c>
      <c r="E184" s="304" t="e">
        <f t="shared" si="12"/>
        <v>#VALUE!</v>
      </c>
      <c r="F184" s="304" t="e">
        <f t="shared" si="12"/>
        <v>#VALUE!</v>
      </c>
      <c r="G184" s="304" t="e">
        <f t="shared" si="12"/>
        <v>#VALUE!</v>
      </c>
      <c r="H184" s="304" t="e">
        <f t="shared" si="12"/>
        <v>#VALUE!</v>
      </c>
      <c r="I184" s="304" t="e">
        <f t="shared" si="12"/>
        <v>#VALUE!</v>
      </c>
      <c r="J184" s="304" t="e">
        <f t="shared" si="12"/>
        <v>#VALUE!</v>
      </c>
      <c r="K184" s="304" t="e">
        <f t="shared" si="12"/>
        <v>#VALUE!</v>
      </c>
      <c r="L184" s="304" t="e">
        <f t="shared" si="12"/>
        <v>#VALUE!</v>
      </c>
      <c r="M184" s="304" t="e">
        <f t="shared" si="12"/>
        <v>#VALUE!</v>
      </c>
      <c r="N184" s="304" t="e">
        <f t="shared" si="12"/>
        <v>#VALUE!</v>
      </c>
      <c r="O184" s="304" t="e">
        <f t="shared" si="12"/>
        <v>#VALUE!</v>
      </c>
      <c r="P184" s="304" t="e">
        <f t="shared" si="12"/>
        <v>#VALUE!</v>
      </c>
      <c r="Q184" s="304" t="e">
        <f t="shared" si="12"/>
        <v>#VALUE!</v>
      </c>
      <c r="R184" s="304" t="e">
        <f t="shared" si="12"/>
        <v>#VALUE!</v>
      </c>
      <c r="S184" s="304" t="e">
        <f t="shared" si="12"/>
        <v>#VALUE!</v>
      </c>
      <c r="T184" s="304" t="e">
        <f t="shared" si="12"/>
        <v>#VALUE!</v>
      </c>
      <c r="U184" s="304" t="e">
        <f t="shared" si="12"/>
        <v>#VALUE!</v>
      </c>
      <c r="V184" s="312" t="e">
        <f t="shared" si="12"/>
        <v>#VALUE!</v>
      </c>
      <c r="W184" s="312" t="e">
        <f t="shared" si="12"/>
        <v>#VALUE!</v>
      </c>
      <c r="X184" s="312" t="e">
        <f t="shared" si="12"/>
        <v>#VALUE!</v>
      </c>
      <c r="Y184" s="304" t="e">
        <f t="shared" si="12"/>
        <v>#VALUE!</v>
      </c>
      <c r="Z184" s="304" t="e">
        <f t="shared" si="12"/>
        <v>#VALUE!</v>
      </c>
      <c r="AA184" s="304" t="e">
        <f t="shared" si="12"/>
        <v>#VALUE!</v>
      </c>
      <c r="AB184" s="313" t="e">
        <f t="shared" si="12"/>
        <v>#VALUE!</v>
      </c>
      <c r="AC184" s="349" t="e">
        <f>AA182</f>
        <v>#VALUE!</v>
      </c>
      <c r="AD184" s="94" t="s">
        <v>3937</v>
      </c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</row>
    <row r="185" spans="1:40" ht="11.25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485" t="e">
        <f>AC182-AC183-AC184</f>
        <v>#VALUE!</v>
      </c>
      <c r="AD185" s="486" t="s">
        <v>3938</v>
      </c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</row>
    <row r="186" spans="1:40" ht="11.25" customHeight="1">
      <c r="A186" s="320"/>
      <c r="B186" s="320"/>
      <c r="C186" s="320"/>
      <c r="D186" s="353"/>
      <c r="E186" s="353"/>
      <c r="F186" s="478"/>
      <c r="G186" s="478"/>
      <c r="H186" s="353"/>
      <c r="I186" s="478"/>
      <c r="J186" s="478"/>
      <c r="K186" s="349"/>
      <c r="L186" s="320"/>
      <c r="M186" s="320"/>
      <c r="N186" s="320"/>
      <c r="O186" s="353"/>
      <c r="P186" s="320"/>
      <c r="Q186" s="353"/>
      <c r="R186" s="353"/>
      <c r="S186" s="353"/>
      <c r="T186" s="353"/>
      <c r="U186" s="478"/>
      <c r="V186" s="353"/>
      <c r="W186" s="320"/>
      <c r="X186" s="353"/>
      <c r="Y186" s="353"/>
      <c r="Z186" s="353"/>
      <c r="AA186" s="349"/>
      <c r="AB186" s="349"/>
      <c r="AC186" s="487" t="e">
        <f>AC185/1000000</f>
        <v>#VALUE!</v>
      </c>
      <c r="AD186" s="488" t="s">
        <v>3939</v>
      </c>
      <c r="AE186" s="320"/>
      <c r="AF186" s="320"/>
      <c r="AG186" s="320"/>
      <c r="AH186" s="320"/>
      <c r="AI186" s="320"/>
      <c r="AJ186" s="320"/>
      <c r="AK186" s="320"/>
      <c r="AL186" s="320"/>
      <c r="AM186" s="320"/>
      <c r="AN186" s="320"/>
    </row>
    <row r="187" spans="1:40" ht="11.25" customHeight="1">
      <c r="A187" s="94"/>
      <c r="B187" s="94"/>
      <c r="C187" s="94"/>
      <c r="D187" s="94"/>
      <c r="E187" s="94"/>
      <c r="F187" s="94"/>
      <c r="G187" s="94"/>
      <c r="H187" s="349"/>
      <c r="I187" s="94"/>
      <c r="J187" s="94"/>
      <c r="K187" s="349"/>
      <c r="L187" s="94"/>
      <c r="M187" s="94"/>
      <c r="N187" s="94"/>
      <c r="O187" s="479"/>
      <c r="P187" s="94"/>
      <c r="Q187" s="479"/>
      <c r="R187" s="479"/>
      <c r="S187" s="479"/>
      <c r="T187" s="479"/>
      <c r="U187" s="353"/>
      <c r="V187" s="479"/>
      <c r="W187" s="94"/>
      <c r="X187" s="479"/>
      <c r="Y187" s="479"/>
      <c r="Z187" s="479"/>
      <c r="AA187" s="349"/>
      <c r="AB187" s="349" t="e">
        <f>SUM(B182:AB182)-AA182</f>
        <v>#VALUE!</v>
      </c>
      <c r="AC187" s="487">
        <v>6539865.5800000001</v>
      </c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</row>
    <row r="188" spans="1:40" ht="11.25" customHeight="1">
      <c r="A188" s="94"/>
      <c r="B188" s="94"/>
      <c r="C188" s="94"/>
      <c r="D188" s="479"/>
      <c r="E188" s="349"/>
      <c r="F188" s="349"/>
      <c r="G188" s="349"/>
      <c r="H188" s="479"/>
      <c r="I188" s="349"/>
      <c r="J188" s="349"/>
      <c r="K188" s="349"/>
      <c r="L188" s="349"/>
      <c r="M188" s="349"/>
      <c r="N188" s="349"/>
      <c r="O188" s="349"/>
      <c r="P188" s="349"/>
      <c r="Q188" s="349"/>
      <c r="R188" s="353"/>
      <c r="S188" s="353"/>
      <c r="T188" s="353"/>
      <c r="U188" s="353"/>
      <c r="V188" s="349"/>
      <c r="W188" s="349"/>
      <c r="X188" s="349"/>
      <c r="Y188" s="349"/>
      <c r="Z188" s="349"/>
      <c r="AA188" s="349"/>
      <c r="AB188" s="349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</row>
    <row r="189" spans="1:40" ht="11.25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349" t="e">
        <f>AB187+Z174</f>
        <v>#VALUE!</v>
      </c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</row>
    <row r="190" spans="1:40" ht="11.25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</row>
    <row r="191" spans="1:40" ht="11.25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 t="s">
        <v>3940</v>
      </c>
      <c r="AB191" s="489" t="e">
        <f>AB187/1000000</f>
        <v>#VALUE!</v>
      </c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</row>
    <row r="192" spans="1:40" ht="11.25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</row>
    <row r="193" spans="1:40" ht="11.25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 t="s">
        <v>3941</v>
      </c>
      <c r="AB193" s="489" t="e">
        <f>AB189/1000000</f>
        <v>#VALUE!</v>
      </c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1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7.28515625" defaultRowHeight="15" customHeight="1"/>
  <cols>
    <col min="1" max="1" width="33.28515625" customWidth="1"/>
    <col min="2" max="2" width="17.5703125" customWidth="1"/>
    <col min="3" max="3" width="17.140625" customWidth="1"/>
    <col min="4" max="4" width="18.42578125" customWidth="1"/>
    <col min="5" max="5" width="21" customWidth="1"/>
    <col min="6" max="6" width="19.85546875" customWidth="1"/>
    <col min="7" max="7" width="17.140625" customWidth="1"/>
    <col min="8" max="8" width="22.42578125" customWidth="1"/>
    <col min="9" max="9" width="19.5703125" customWidth="1"/>
    <col min="10" max="10" width="18.42578125" customWidth="1"/>
    <col min="11" max="11" width="18.5703125" customWidth="1"/>
    <col min="12" max="12" width="16.28515625" customWidth="1"/>
    <col min="13" max="20" width="20.42578125" customWidth="1"/>
    <col min="21" max="25" width="19.28515625" customWidth="1"/>
    <col min="26" max="26" width="21.5703125" customWidth="1"/>
    <col min="27" max="27" width="21.140625" customWidth="1"/>
    <col min="28" max="28" width="19.28515625" customWidth="1"/>
    <col min="29" max="29" width="18.140625" customWidth="1"/>
    <col min="30" max="38" width="11.42578125" customWidth="1"/>
  </cols>
  <sheetData>
    <row r="1" spans="1:38" ht="11.25" customHeight="1">
      <c r="A1" s="84" t="s">
        <v>3981</v>
      </c>
      <c r="B1" s="69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  <c r="AA1" s="86"/>
      <c r="AB1" s="86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38" ht="11.25" customHeight="1">
      <c r="A2" s="98" t="s">
        <v>3981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  <c r="AA2" s="102"/>
      <c r="AB2" s="102"/>
      <c r="AC2" s="94"/>
      <c r="AD2" s="94"/>
      <c r="AE2" s="94"/>
      <c r="AF2" s="94"/>
      <c r="AG2" s="94"/>
      <c r="AH2" s="94"/>
      <c r="AI2" s="94"/>
      <c r="AJ2" s="94"/>
      <c r="AK2" s="94"/>
      <c r="AL2" s="94"/>
    </row>
    <row r="3" spans="1:38" ht="11.25" customHeight="1">
      <c r="A3" s="98" t="s">
        <v>3981</v>
      </c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2"/>
      <c r="AA3" s="102"/>
      <c r="AB3" s="102"/>
      <c r="AC3" s="94"/>
      <c r="AD3" s="94"/>
      <c r="AE3" s="94"/>
      <c r="AF3" s="94"/>
      <c r="AG3" s="94"/>
      <c r="AH3" s="94"/>
      <c r="AI3" s="94"/>
      <c r="AJ3" s="94"/>
      <c r="AK3" s="94"/>
      <c r="AL3" s="94"/>
    </row>
    <row r="4" spans="1:38" ht="11.25" customHeight="1">
      <c r="A4" s="98" t="s">
        <v>3981</v>
      </c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102"/>
      <c r="AB4" s="102"/>
      <c r="AC4" s="94"/>
      <c r="AD4" s="94"/>
      <c r="AE4" s="94"/>
      <c r="AF4" s="94"/>
      <c r="AG4" s="94"/>
      <c r="AH4" s="94"/>
      <c r="AI4" s="94"/>
      <c r="AJ4" s="94"/>
      <c r="AK4" s="94"/>
      <c r="AL4" s="94"/>
    </row>
    <row r="5" spans="1:38" ht="12" customHeight="1">
      <c r="A5" s="104" t="s">
        <v>3981</v>
      </c>
      <c r="B5" s="105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6"/>
      <c r="AA5" s="116"/>
      <c r="AB5" s="116"/>
      <c r="AC5" s="94"/>
      <c r="AD5" s="94"/>
      <c r="AE5" s="94"/>
      <c r="AF5" s="94"/>
      <c r="AG5" s="94"/>
      <c r="AH5" s="94"/>
      <c r="AI5" s="94"/>
      <c r="AJ5" s="94"/>
      <c r="AK5" s="94"/>
      <c r="AL5" s="94"/>
    </row>
    <row r="6" spans="1:38" ht="34.5" customHeight="1">
      <c r="A6" s="117" t="s">
        <v>133</v>
      </c>
      <c r="B6" s="121" t="s">
        <v>137</v>
      </c>
      <c r="C6" s="121" t="s">
        <v>141</v>
      </c>
      <c r="D6" s="121" t="s">
        <v>142</v>
      </c>
      <c r="E6" s="121" t="s">
        <v>143</v>
      </c>
      <c r="F6" s="121" t="s">
        <v>144</v>
      </c>
      <c r="G6" s="121" t="s">
        <v>145</v>
      </c>
      <c r="H6" s="121" t="s">
        <v>146</v>
      </c>
      <c r="I6" s="121" t="s">
        <v>147</v>
      </c>
      <c r="J6" s="121" t="s">
        <v>148</v>
      </c>
      <c r="K6" s="121" t="s">
        <v>149</v>
      </c>
      <c r="L6" s="121" t="s">
        <v>150</v>
      </c>
      <c r="M6" s="121" t="s">
        <v>151</v>
      </c>
      <c r="N6" s="121" t="s">
        <v>152</v>
      </c>
      <c r="O6" s="121" t="s">
        <v>153</v>
      </c>
      <c r="P6" s="121" t="s">
        <v>154</v>
      </c>
      <c r="Q6" s="121" t="s">
        <v>155</v>
      </c>
      <c r="R6" s="121" t="s">
        <v>156</v>
      </c>
      <c r="S6" s="121" t="s">
        <v>157</v>
      </c>
      <c r="T6" s="136" t="s">
        <v>158</v>
      </c>
      <c r="U6" s="136" t="s">
        <v>159</v>
      </c>
      <c r="V6" s="138" t="s">
        <v>160</v>
      </c>
      <c r="W6" s="136" t="s">
        <v>161</v>
      </c>
      <c r="X6" s="136" t="s">
        <v>162</v>
      </c>
      <c r="Y6" s="136" t="s">
        <v>163</v>
      </c>
      <c r="Z6" s="136" t="s">
        <v>164</v>
      </c>
      <c r="AA6" s="136" t="s">
        <v>165</v>
      </c>
      <c r="AB6" s="136" t="s">
        <v>166</v>
      </c>
      <c r="AC6" s="94"/>
      <c r="AD6" s="94"/>
      <c r="AE6" s="94"/>
      <c r="AF6" s="94"/>
      <c r="AG6" s="94"/>
      <c r="AH6" s="94"/>
      <c r="AI6" s="94"/>
      <c r="AJ6" s="94"/>
      <c r="AK6" s="94"/>
      <c r="AL6" s="94"/>
    </row>
    <row r="7" spans="1:38" ht="12" hidden="1" customHeight="1">
      <c r="A7" s="149" t="s">
        <v>167</v>
      </c>
      <c r="B7" s="162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90"/>
      <c r="W7" s="190"/>
      <c r="X7" s="190"/>
      <c r="Y7" s="189"/>
      <c r="Z7" s="189"/>
      <c r="AA7" s="189"/>
      <c r="AB7" s="194"/>
      <c r="AC7" s="94"/>
      <c r="AD7" s="94"/>
      <c r="AE7" s="94"/>
      <c r="AF7" s="94"/>
      <c r="AG7" s="94"/>
      <c r="AH7" s="94"/>
      <c r="AI7" s="94"/>
      <c r="AJ7" s="94"/>
      <c r="AK7" s="94"/>
      <c r="AL7" s="94"/>
    </row>
    <row r="8" spans="1:38" ht="12" hidden="1" customHeight="1">
      <c r="A8" s="196"/>
      <c r="B8" s="197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200"/>
      <c r="W8" s="200"/>
      <c r="X8" s="200"/>
      <c r="Y8" s="199"/>
      <c r="Z8" s="199"/>
      <c r="AA8" s="199"/>
      <c r="AB8" s="206"/>
      <c r="AC8" s="94"/>
      <c r="AD8" s="94"/>
      <c r="AE8" s="94"/>
      <c r="AF8" s="94"/>
      <c r="AG8" s="94"/>
      <c r="AH8" s="94"/>
      <c r="AI8" s="94"/>
      <c r="AJ8" s="94"/>
      <c r="AK8" s="94"/>
      <c r="AL8" s="94"/>
    </row>
    <row r="9" spans="1:38" ht="12" hidden="1" customHeight="1">
      <c r="A9" s="208" t="s">
        <v>168</v>
      </c>
      <c r="B9" s="197" t="s">
        <v>3981</v>
      </c>
      <c r="C9" s="197" t="s">
        <v>3981</v>
      </c>
      <c r="D9" s="197" t="s">
        <v>3981</v>
      </c>
      <c r="E9" s="197" t="s">
        <v>3981</v>
      </c>
      <c r="F9" s="197" t="s">
        <v>3981</v>
      </c>
      <c r="G9" s="197" t="s">
        <v>3981</v>
      </c>
      <c r="H9" s="197" t="s">
        <v>3981</v>
      </c>
      <c r="I9" s="197" t="s">
        <v>3981</v>
      </c>
      <c r="J9" s="197" t="s">
        <v>3981</v>
      </c>
      <c r="K9" s="197" t="s">
        <v>3981</v>
      </c>
      <c r="L9" s="197" t="s">
        <v>3981</v>
      </c>
      <c r="M9" s="197" t="s">
        <v>3981</v>
      </c>
      <c r="N9" s="197" t="s">
        <v>3981</v>
      </c>
      <c r="O9" s="197" t="s">
        <v>3981</v>
      </c>
      <c r="P9" s="197" t="s">
        <v>3981</v>
      </c>
      <c r="Q9" s="197" t="s">
        <v>3981</v>
      </c>
      <c r="R9" s="197" t="s">
        <v>3981</v>
      </c>
      <c r="S9" s="197" t="s">
        <v>3981</v>
      </c>
      <c r="T9" s="197" t="s">
        <v>3981</v>
      </c>
      <c r="U9" s="197" t="s">
        <v>3981</v>
      </c>
      <c r="V9" s="217" t="s">
        <v>3981</v>
      </c>
      <c r="W9" s="217" t="s">
        <v>3981</v>
      </c>
      <c r="X9" s="217" t="s">
        <v>3981</v>
      </c>
      <c r="Y9" s="197" t="s">
        <v>3981</v>
      </c>
      <c r="Z9" s="197" t="s">
        <v>3981</v>
      </c>
      <c r="AA9" s="197" t="s">
        <v>3981</v>
      </c>
      <c r="AB9" s="220" t="s">
        <v>3981</v>
      </c>
      <c r="AC9" s="94"/>
      <c r="AD9" s="94"/>
      <c r="AE9" s="94"/>
      <c r="AF9" s="94"/>
      <c r="AG9" s="94"/>
      <c r="AH9" s="94"/>
      <c r="AI9" s="94"/>
      <c r="AJ9" s="94"/>
      <c r="AK9" s="94"/>
      <c r="AL9" s="94"/>
    </row>
    <row r="10" spans="1:38" ht="12" hidden="1" customHeight="1">
      <c r="A10" s="208" t="s">
        <v>169</v>
      </c>
      <c r="B10" s="197" t="s">
        <v>3981</v>
      </c>
      <c r="C10" s="197" t="s">
        <v>3981</v>
      </c>
      <c r="D10" s="197" t="s">
        <v>3981</v>
      </c>
      <c r="E10" s="197" t="s">
        <v>3981</v>
      </c>
      <c r="F10" s="197" t="s">
        <v>3981</v>
      </c>
      <c r="G10" s="197" t="s">
        <v>3981</v>
      </c>
      <c r="H10" s="197" t="s">
        <v>3981</v>
      </c>
      <c r="I10" s="197" t="s">
        <v>3981</v>
      </c>
      <c r="J10" s="197" t="s">
        <v>3981</v>
      </c>
      <c r="K10" s="197" t="s">
        <v>3981</v>
      </c>
      <c r="L10" s="197" t="s">
        <v>3981</v>
      </c>
      <c r="M10" s="197" t="s">
        <v>3981</v>
      </c>
      <c r="N10" s="197" t="s">
        <v>3981</v>
      </c>
      <c r="O10" s="197" t="s">
        <v>3981</v>
      </c>
      <c r="P10" s="197" t="s">
        <v>3981</v>
      </c>
      <c r="Q10" s="197" t="s">
        <v>3981</v>
      </c>
      <c r="R10" s="197" t="s">
        <v>3981</v>
      </c>
      <c r="S10" s="197" t="s">
        <v>3981</v>
      </c>
      <c r="T10" s="197" t="s">
        <v>3981</v>
      </c>
      <c r="U10" s="197" t="s">
        <v>3981</v>
      </c>
      <c r="V10" s="217" t="s">
        <v>3981</v>
      </c>
      <c r="W10" s="217" t="s">
        <v>3981</v>
      </c>
      <c r="X10" s="217" t="s">
        <v>3981</v>
      </c>
      <c r="Y10" s="197" t="s">
        <v>3981</v>
      </c>
      <c r="Z10" s="197" t="s">
        <v>3981</v>
      </c>
      <c r="AA10" s="197" t="s">
        <v>3981</v>
      </c>
      <c r="AB10" s="220" t="s">
        <v>3981</v>
      </c>
      <c r="AC10" s="94"/>
      <c r="AD10" s="94"/>
      <c r="AE10" s="94"/>
      <c r="AF10" s="94"/>
      <c r="AG10" s="94"/>
      <c r="AH10" s="94"/>
      <c r="AI10" s="94"/>
      <c r="AJ10" s="94"/>
      <c r="AK10" s="94"/>
      <c r="AL10" s="94"/>
    </row>
    <row r="11" spans="1:38" ht="12" hidden="1" customHeight="1">
      <c r="A11" s="208" t="s">
        <v>170</v>
      </c>
      <c r="B11" s="197" t="s">
        <v>3981</v>
      </c>
      <c r="C11" s="197" t="s">
        <v>3981</v>
      </c>
      <c r="D11" s="197" t="s">
        <v>3981</v>
      </c>
      <c r="E11" s="197" t="s">
        <v>3981</v>
      </c>
      <c r="F11" s="197" t="s">
        <v>3981</v>
      </c>
      <c r="G11" s="197" t="s">
        <v>3981</v>
      </c>
      <c r="H11" s="197" t="s">
        <v>3981</v>
      </c>
      <c r="I11" s="197" t="s">
        <v>3981</v>
      </c>
      <c r="J11" s="197" t="s">
        <v>3981</v>
      </c>
      <c r="K11" s="197" t="s">
        <v>3981</v>
      </c>
      <c r="L11" s="197" t="s">
        <v>3981</v>
      </c>
      <c r="M11" s="197" t="s">
        <v>3981</v>
      </c>
      <c r="N11" s="197" t="s">
        <v>3981</v>
      </c>
      <c r="O11" s="197" t="s">
        <v>3981</v>
      </c>
      <c r="P11" s="197" t="s">
        <v>3981</v>
      </c>
      <c r="Q11" s="197" t="s">
        <v>3981</v>
      </c>
      <c r="R11" s="197" t="s">
        <v>3981</v>
      </c>
      <c r="S11" s="197" t="s">
        <v>3981</v>
      </c>
      <c r="T11" s="197" t="s">
        <v>3981</v>
      </c>
      <c r="U11" s="197" t="s">
        <v>3981</v>
      </c>
      <c r="V11" s="217" t="s">
        <v>3981</v>
      </c>
      <c r="W11" s="217" t="s">
        <v>3981</v>
      </c>
      <c r="X11" s="217" t="s">
        <v>3981</v>
      </c>
      <c r="Y11" s="197" t="s">
        <v>3981</v>
      </c>
      <c r="Z11" s="197" t="s">
        <v>3981</v>
      </c>
      <c r="AA11" s="197" t="s">
        <v>3981</v>
      </c>
      <c r="AB11" s="220" t="s">
        <v>3981</v>
      </c>
      <c r="AC11" s="94"/>
      <c r="AD11" s="94"/>
      <c r="AE11" s="94"/>
      <c r="AF11" s="94"/>
      <c r="AG11" s="94"/>
      <c r="AH11" s="94"/>
      <c r="AI11" s="94"/>
      <c r="AJ11" s="94"/>
      <c r="AK11" s="94"/>
      <c r="AL11" s="94"/>
    </row>
    <row r="12" spans="1:38" ht="12" hidden="1" customHeight="1">
      <c r="A12" s="208" t="s">
        <v>171</v>
      </c>
      <c r="B12" s="197" t="s">
        <v>3981</v>
      </c>
      <c r="C12" s="197" t="s">
        <v>3981</v>
      </c>
      <c r="D12" s="197" t="s">
        <v>3981</v>
      </c>
      <c r="E12" s="197" t="s">
        <v>3981</v>
      </c>
      <c r="F12" s="197" t="s">
        <v>3981</v>
      </c>
      <c r="G12" s="197" t="s">
        <v>3981</v>
      </c>
      <c r="H12" s="197" t="s">
        <v>3981</v>
      </c>
      <c r="I12" s="197" t="s">
        <v>3981</v>
      </c>
      <c r="J12" s="197" t="s">
        <v>3981</v>
      </c>
      <c r="K12" s="197" t="s">
        <v>3981</v>
      </c>
      <c r="L12" s="197" t="s">
        <v>3981</v>
      </c>
      <c r="M12" s="197" t="s">
        <v>3981</v>
      </c>
      <c r="N12" s="197" t="s">
        <v>3981</v>
      </c>
      <c r="O12" s="197" t="s">
        <v>3981</v>
      </c>
      <c r="P12" s="197" t="s">
        <v>3981</v>
      </c>
      <c r="Q12" s="197" t="s">
        <v>3981</v>
      </c>
      <c r="R12" s="197" t="s">
        <v>3981</v>
      </c>
      <c r="S12" s="197" t="s">
        <v>3981</v>
      </c>
      <c r="T12" s="197" t="s">
        <v>3981</v>
      </c>
      <c r="U12" s="197" t="s">
        <v>3981</v>
      </c>
      <c r="V12" s="217" t="s">
        <v>3981</v>
      </c>
      <c r="W12" s="217" t="s">
        <v>3981</v>
      </c>
      <c r="X12" s="217" t="s">
        <v>3981</v>
      </c>
      <c r="Y12" s="197" t="s">
        <v>3981</v>
      </c>
      <c r="Z12" s="197" t="s">
        <v>3981</v>
      </c>
      <c r="AA12" s="197" t="s">
        <v>3981</v>
      </c>
      <c r="AB12" s="220" t="s">
        <v>3981</v>
      </c>
      <c r="AC12" s="94"/>
      <c r="AD12" s="94"/>
      <c r="AE12" s="94"/>
      <c r="AF12" s="94"/>
      <c r="AG12" s="94"/>
      <c r="AH12" s="94"/>
      <c r="AI12" s="94"/>
      <c r="AJ12" s="94"/>
      <c r="AK12" s="94"/>
      <c r="AL12" s="94"/>
    </row>
    <row r="13" spans="1:38" ht="12" hidden="1" customHeight="1">
      <c r="A13" s="208" t="s">
        <v>173</v>
      </c>
      <c r="B13" s="197" t="s">
        <v>3981</v>
      </c>
      <c r="C13" s="197" t="s">
        <v>3981</v>
      </c>
      <c r="D13" s="197" t="s">
        <v>3981</v>
      </c>
      <c r="E13" s="197" t="s">
        <v>3981</v>
      </c>
      <c r="F13" s="197" t="s">
        <v>3981</v>
      </c>
      <c r="G13" s="197" t="s">
        <v>3981</v>
      </c>
      <c r="H13" s="197" t="s">
        <v>3981</v>
      </c>
      <c r="I13" s="197" t="s">
        <v>3981</v>
      </c>
      <c r="J13" s="197" t="s">
        <v>3981</v>
      </c>
      <c r="K13" s="197" t="s">
        <v>3981</v>
      </c>
      <c r="L13" s="197" t="s">
        <v>3981</v>
      </c>
      <c r="M13" s="197" t="s">
        <v>3981</v>
      </c>
      <c r="N13" s="197" t="s">
        <v>3981</v>
      </c>
      <c r="O13" s="197" t="s">
        <v>3981</v>
      </c>
      <c r="P13" s="197" t="s">
        <v>3981</v>
      </c>
      <c r="Q13" s="197" t="s">
        <v>3981</v>
      </c>
      <c r="R13" s="197" t="s">
        <v>3981</v>
      </c>
      <c r="S13" s="197" t="s">
        <v>3981</v>
      </c>
      <c r="T13" s="197" t="s">
        <v>3981</v>
      </c>
      <c r="U13" s="197" t="s">
        <v>3981</v>
      </c>
      <c r="V13" s="217" t="s">
        <v>3981</v>
      </c>
      <c r="W13" s="217" t="s">
        <v>3981</v>
      </c>
      <c r="X13" s="217" t="s">
        <v>3981</v>
      </c>
      <c r="Y13" s="197" t="s">
        <v>3981</v>
      </c>
      <c r="Z13" s="197" t="s">
        <v>3981</v>
      </c>
      <c r="AA13" s="197" t="s">
        <v>3981</v>
      </c>
      <c r="AB13" s="220" t="s">
        <v>3981</v>
      </c>
      <c r="AC13" s="94"/>
      <c r="AD13" s="94"/>
      <c r="AE13" s="94"/>
      <c r="AF13" s="94"/>
      <c r="AG13" s="94"/>
      <c r="AH13" s="94"/>
      <c r="AI13" s="94"/>
      <c r="AJ13" s="94"/>
      <c r="AK13" s="94"/>
      <c r="AL13" s="94"/>
    </row>
    <row r="14" spans="1:38" ht="12" hidden="1" customHeight="1">
      <c r="A14" s="208" t="s">
        <v>174</v>
      </c>
      <c r="B14" s="197" t="s">
        <v>3981</v>
      </c>
      <c r="C14" s="197" t="s">
        <v>3981</v>
      </c>
      <c r="D14" s="197" t="s">
        <v>3981</v>
      </c>
      <c r="E14" s="197" t="s">
        <v>3981</v>
      </c>
      <c r="F14" s="197" t="s">
        <v>3981</v>
      </c>
      <c r="G14" s="197" t="s">
        <v>3981</v>
      </c>
      <c r="H14" s="197" t="s">
        <v>3981</v>
      </c>
      <c r="I14" s="197" t="s">
        <v>3981</v>
      </c>
      <c r="J14" s="197" t="s">
        <v>3981</v>
      </c>
      <c r="K14" s="197" t="s">
        <v>3981</v>
      </c>
      <c r="L14" s="197" t="s">
        <v>3981</v>
      </c>
      <c r="M14" s="197" t="s">
        <v>3981</v>
      </c>
      <c r="N14" s="197" t="s">
        <v>3981</v>
      </c>
      <c r="O14" s="197" t="s">
        <v>3981</v>
      </c>
      <c r="P14" s="197" t="s">
        <v>3981</v>
      </c>
      <c r="Q14" s="197" t="s">
        <v>3981</v>
      </c>
      <c r="R14" s="197" t="s">
        <v>3981</v>
      </c>
      <c r="S14" s="197" t="s">
        <v>3981</v>
      </c>
      <c r="T14" s="197" t="s">
        <v>3981</v>
      </c>
      <c r="U14" s="197" t="s">
        <v>3981</v>
      </c>
      <c r="V14" s="217" t="s">
        <v>3981</v>
      </c>
      <c r="W14" s="217" t="s">
        <v>3981</v>
      </c>
      <c r="X14" s="217" t="s">
        <v>3981</v>
      </c>
      <c r="Y14" s="197" t="s">
        <v>3981</v>
      </c>
      <c r="Z14" s="197" t="s">
        <v>3981</v>
      </c>
      <c r="AA14" s="197" t="s">
        <v>3981</v>
      </c>
      <c r="AB14" s="220" t="s">
        <v>3981</v>
      </c>
      <c r="AC14" s="94"/>
      <c r="AD14" s="94"/>
      <c r="AE14" s="94"/>
      <c r="AF14" s="94"/>
      <c r="AG14" s="94"/>
      <c r="AH14" s="94"/>
      <c r="AI14" s="94"/>
      <c r="AJ14" s="94"/>
      <c r="AK14" s="94"/>
      <c r="AL14" s="94"/>
    </row>
    <row r="15" spans="1:38" ht="12" hidden="1" customHeight="1">
      <c r="A15" s="208" t="s">
        <v>175</v>
      </c>
      <c r="B15" s="197" t="s">
        <v>3981</v>
      </c>
      <c r="C15" s="197" t="s">
        <v>3981</v>
      </c>
      <c r="D15" s="197" t="s">
        <v>3981</v>
      </c>
      <c r="E15" s="197" t="s">
        <v>3981</v>
      </c>
      <c r="F15" s="197" t="s">
        <v>3981</v>
      </c>
      <c r="G15" s="197" t="s">
        <v>3981</v>
      </c>
      <c r="H15" s="197" t="s">
        <v>3981</v>
      </c>
      <c r="I15" s="197" t="s">
        <v>3981</v>
      </c>
      <c r="J15" s="197" t="s">
        <v>3981</v>
      </c>
      <c r="K15" s="197" t="s">
        <v>3981</v>
      </c>
      <c r="L15" s="197" t="s">
        <v>3981</v>
      </c>
      <c r="M15" s="197" t="s">
        <v>3981</v>
      </c>
      <c r="N15" s="197" t="s">
        <v>3981</v>
      </c>
      <c r="O15" s="197" t="s">
        <v>3981</v>
      </c>
      <c r="P15" s="197" t="s">
        <v>3981</v>
      </c>
      <c r="Q15" s="197" t="s">
        <v>3981</v>
      </c>
      <c r="R15" s="197" t="s">
        <v>3981</v>
      </c>
      <c r="S15" s="197" t="s">
        <v>3981</v>
      </c>
      <c r="T15" s="197" t="s">
        <v>3981</v>
      </c>
      <c r="U15" s="197" t="s">
        <v>3981</v>
      </c>
      <c r="V15" s="217" t="s">
        <v>3981</v>
      </c>
      <c r="W15" s="217" t="s">
        <v>3981</v>
      </c>
      <c r="X15" s="217" t="s">
        <v>3981</v>
      </c>
      <c r="Y15" s="197" t="s">
        <v>3981</v>
      </c>
      <c r="Z15" s="197" t="s">
        <v>3981</v>
      </c>
      <c r="AA15" s="197" t="s">
        <v>3981</v>
      </c>
      <c r="AB15" s="220" t="s">
        <v>3981</v>
      </c>
      <c r="AC15" s="94"/>
      <c r="AD15" s="94"/>
      <c r="AE15" s="94"/>
      <c r="AF15" s="94"/>
      <c r="AG15" s="94"/>
      <c r="AH15" s="94"/>
      <c r="AI15" s="94"/>
      <c r="AJ15" s="94"/>
      <c r="AK15" s="94"/>
      <c r="AL15" s="94"/>
    </row>
    <row r="16" spans="1:38" ht="12" hidden="1" customHeight="1">
      <c r="A16" s="208" t="s">
        <v>176</v>
      </c>
      <c r="B16" s="197" t="s">
        <v>3981</v>
      </c>
      <c r="C16" s="197" t="s">
        <v>3981</v>
      </c>
      <c r="D16" s="197" t="s">
        <v>3981</v>
      </c>
      <c r="E16" s="197" t="s">
        <v>3981</v>
      </c>
      <c r="F16" s="197" t="s">
        <v>3981</v>
      </c>
      <c r="G16" s="197" t="s">
        <v>3981</v>
      </c>
      <c r="H16" s="197" t="s">
        <v>3981</v>
      </c>
      <c r="I16" s="197" t="s">
        <v>3981</v>
      </c>
      <c r="J16" s="197" t="s">
        <v>3981</v>
      </c>
      <c r="K16" s="197" t="s">
        <v>3981</v>
      </c>
      <c r="L16" s="197" t="s">
        <v>3981</v>
      </c>
      <c r="M16" s="197" t="s">
        <v>3981</v>
      </c>
      <c r="N16" s="197" t="s">
        <v>3981</v>
      </c>
      <c r="O16" s="197" t="s">
        <v>3981</v>
      </c>
      <c r="P16" s="197" t="s">
        <v>3981</v>
      </c>
      <c r="Q16" s="197" t="s">
        <v>3981</v>
      </c>
      <c r="R16" s="197" t="s">
        <v>3981</v>
      </c>
      <c r="S16" s="197" t="s">
        <v>3981</v>
      </c>
      <c r="T16" s="197" t="s">
        <v>3981</v>
      </c>
      <c r="U16" s="197" t="s">
        <v>3981</v>
      </c>
      <c r="V16" s="217" t="s">
        <v>3981</v>
      </c>
      <c r="W16" s="217" t="s">
        <v>3981</v>
      </c>
      <c r="X16" s="217" t="s">
        <v>3981</v>
      </c>
      <c r="Y16" s="197" t="s">
        <v>3981</v>
      </c>
      <c r="Z16" s="197" t="s">
        <v>3981</v>
      </c>
      <c r="AA16" s="197" t="s">
        <v>3981</v>
      </c>
      <c r="AB16" s="220" t="s">
        <v>3981</v>
      </c>
      <c r="AC16" s="94"/>
      <c r="AD16" s="94"/>
      <c r="AE16" s="94"/>
      <c r="AF16" s="94"/>
      <c r="AG16" s="94"/>
      <c r="AH16" s="94"/>
      <c r="AI16" s="94"/>
      <c r="AJ16" s="94"/>
      <c r="AK16" s="94"/>
      <c r="AL16" s="94"/>
    </row>
    <row r="17" spans="1:38" ht="12" hidden="1" customHeight="1">
      <c r="A17" s="208" t="s">
        <v>177</v>
      </c>
      <c r="B17" s="197" t="s">
        <v>3981</v>
      </c>
      <c r="C17" s="197" t="s">
        <v>3981</v>
      </c>
      <c r="D17" s="197" t="s">
        <v>3981</v>
      </c>
      <c r="E17" s="197" t="s">
        <v>3981</v>
      </c>
      <c r="F17" s="197" t="s">
        <v>3981</v>
      </c>
      <c r="G17" s="197" t="s">
        <v>3981</v>
      </c>
      <c r="H17" s="197" t="s">
        <v>3981</v>
      </c>
      <c r="I17" s="197" t="s">
        <v>3981</v>
      </c>
      <c r="J17" s="197" t="s">
        <v>3981</v>
      </c>
      <c r="K17" s="197" t="s">
        <v>3981</v>
      </c>
      <c r="L17" s="197" t="s">
        <v>3981</v>
      </c>
      <c r="M17" s="197" t="s">
        <v>3981</v>
      </c>
      <c r="N17" s="197" t="s">
        <v>3981</v>
      </c>
      <c r="O17" s="197" t="s">
        <v>3981</v>
      </c>
      <c r="P17" s="197" t="s">
        <v>3981</v>
      </c>
      <c r="Q17" s="197" t="s">
        <v>3981</v>
      </c>
      <c r="R17" s="197" t="s">
        <v>3981</v>
      </c>
      <c r="S17" s="197" t="s">
        <v>3981</v>
      </c>
      <c r="T17" s="197" t="s">
        <v>3981</v>
      </c>
      <c r="U17" s="197" t="s">
        <v>3981</v>
      </c>
      <c r="V17" s="217" t="s">
        <v>3981</v>
      </c>
      <c r="W17" s="217" t="s">
        <v>3981</v>
      </c>
      <c r="X17" s="217" t="s">
        <v>3981</v>
      </c>
      <c r="Y17" s="197" t="s">
        <v>3981</v>
      </c>
      <c r="Z17" s="197" t="s">
        <v>3981</v>
      </c>
      <c r="AA17" s="197" t="s">
        <v>3981</v>
      </c>
      <c r="AB17" s="220" t="s">
        <v>3981</v>
      </c>
      <c r="AC17" s="94"/>
      <c r="AD17" s="94"/>
      <c r="AE17" s="94"/>
      <c r="AF17" s="94"/>
      <c r="AG17" s="94"/>
      <c r="AH17" s="94"/>
      <c r="AI17" s="94"/>
      <c r="AJ17" s="94"/>
      <c r="AK17" s="94"/>
      <c r="AL17" s="94"/>
    </row>
    <row r="18" spans="1:38" ht="12" hidden="1" customHeight="1">
      <c r="A18" s="208" t="s">
        <v>178</v>
      </c>
      <c r="B18" s="197" t="s">
        <v>3981</v>
      </c>
      <c r="C18" s="197" t="s">
        <v>3981</v>
      </c>
      <c r="D18" s="197" t="s">
        <v>3981</v>
      </c>
      <c r="E18" s="197" t="s">
        <v>3981</v>
      </c>
      <c r="F18" s="197" t="s">
        <v>3981</v>
      </c>
      <c r="G18" s="197" t="s">
        <v>3981</v>
      </c>
      <c r="H18" s="197" t="s">
        <v>3981</v>
      </c>
      <c r="I18" s="197" t="s">
        <v>3981</v>
      </c>
      <c r="J18" s="197" t="s">
        <v>3981</v>
      </c>
      <c r="K18" s="197" t="s">
        <v>3981</v>
      </c>
      <c r="L18" s="197" t="s">
        <v>3981</v>
      </c>
      <c r="M18" s="197" t="s">
        <v>3981</v>
      </c>
      <c r="N18" s="197" t="s">
        <v>3981</v>
      </c>
      <c r="O18" s="197" t="s">
        <v>3981</v>
      </c>
      <c r="P18" s="197" t="s">
        <v>3981</v>
      </c>
      <c r="Q18" s="197" t="s">
        <v>3981</v>
      </c>
      <c r="R18" s="197" t="s">
        <v>3981</v>
      </c>
      <c r="S18" s="197" t="s">
        <v>3981</v>
      </c>
      <c r="T18" s="197" t="s">
        <v>3981</v>
      </c>
      <c r="U18" s="197" t="s">
        <v>3981</v>
      </c>
      <c r="V18" s="217" t="s">
        <v>3981</v>
      </c>
      <c r="W18" s="217" t="s">
        <v>3981</v>
      </c>
      <c r="X18" s="217" t="s">
        <v>3981</v>
      </c>
      <c r="Y18" s="197" t="s">
        <v>3981</v>
      </c>
      <c r="Z18" s="197" t="s">
        <v>3981</v>
      </c>
      <c r="AA18" s="197" t="s">
        <v>3981</v>
      </c>
      <c r="AB18" s="220" t="s">
        <v>3981</v>
      </c>
      <c r="AC18" s="94"/>
      <c r="AD18" s="94"/>
      <c r="AE18" s="94"/>
      <c r="AF18" s="94"/>
      <c r="AG18" s="94"/>
      <c r="AH18" s="94"/>
      <c r="AI18" s="94"/>
      <c r="AJ18" s="94"/>
      <c r="AK18" s="94"/>
      <c r="AL18" s="94"/>
    </row>
    <row r="19" spans="1:38" ht="12" hidden="1" customHeight="1">
      <c r="A19" s="208" t="s">
        <v>179</v>
      </c>
      <c r="B19" s="197" t="s">
        <v>3981</v>
      </c>
      <c r="C19" s="197" t="s">
        <v>3981</v>
      </c>
      <c r="D19" s="197" t="s">
        <v>3981</v>
      </c>
      <c r="E19" s="197" t="s">
        <v>3981</v>
      </c>
      <c r="F19" s="197" t="s">
        <v>3981</v>
      </c>
      <c r="G19" s="197" t="s">
        <v>3981</v>
      </c>
      <c r="H19" s="197" t="s">
        <v>3981</v>
      </c>
      <c r="I19" s="197" t="s">
        <v>3981</v>
      </c>
      <c r="J19" s="197" t="s">
        <v>3981</v>
      </c>
      <c r="K19" s="197" t="s">
        <v>3981</v>
      </c>
      <c r="L19" s="197" t="s">
        <v>3981</v>
      </c>
      <c r="M19" s="197" t="s">
        <v>3981</v>
      </c>
      <c r="N19" s="197" t="s">
        <v>3981</v>
      </c>
      <c r="O19" s="197" t="s">
        <v>3981</v>
      </c>
      <c r="P19" s="197" t="s">
        <v>3981</v>
      </c>
      <c r="Q19" s="197" t="s">
        <v>3981</v>
      </c>
      <c r="R19" s="197" t="s">
        <v>3981</v>
      </c>
      <c r="S19" s="197" t="s">
        <v>3981</v>
      </c>
      <c r="T19" s="197" t="s">
        <v>3981</v>
      </c>
      <c r="U19" s="197" t="s">
        <v>3981</v>
      </c>
      <c r="V19" s="217" t="s">
        <v>3981</v>
      </c>
      <c r="W19" s="217" t="s">
        <v>3981</v>
      </c>
      <c r="X19" s="217" t="s">
        <v>3981</v>
      </c>
      <c r="Y19" s="197" t="s">
        <v>3981</v>
      </c>
      <c r="Z19" s="197" t="s">
        <v>3981</v>
      </c>
      <c r="AA19" s="197" t="s">
        <v>3981</v>
      </c>
      <c r="AB19" s="220" t="s">
        <v>3981</v>
      </c>
      <c r="AC19" s="94"/>
      <c r="AD19" s="94"/>
      <c r="AE19" s="94"/>
      <c r="AF19" s="94"/>
      <c r="AG19" s="94"/>
      <c r="AH19" s="94"/>
      <c r="AI19" s="94"/>
      <c r="AJ19" s="94"/>
      <c r="AK19" s="94"/>
      <c r="AL19" s="94"/>
    </row>
    <row r="20" spans="1:38" ht="12" hidden="1" customHeight="1">
      <c r="A20" s="208" t="s">
        <v>180</v>
      </c>
      <c r="B20" s="197" t="s">
        <v>3981</v>
      </c>
      <c r="C20" s="197" t="s">
        <v>3981</v>
      </c>
      <c r="D20" s="197" t="s">
        <v>3981</v>
      </c>
      <c r="E20" s="197" t="s">
        <v>3981</v>
      </c>
      <c r="F20" s="197" t="s">
        <v>3981</v>
      </c>
      <c r="G20" s="197" t="s">
        <v>3981</v>
      </c>
      <c r="H20" s="197" t="s">
        <v>3981</v>
      </c>
      <c r="I20" s="197" t="s">
        <v>3981</v>
      </c>
      <c r="J20" s="197" t="s">
        <v>3981</v>
      </c>
      <c r="K20" s="197" t="s">
        <v>3981</v>
      </c>
      <c r="L20" s="197" t="s">
        <v>3981</v>
      </c>
      <c r="M20" s="197" t="s">
        <v>3981</v>
      </c>
      <c r="N20" s="197" t="s">
        <v>3981</v>
      </c>
      <c r="O20" s="197" t="s">
        <v>3981</v>
      </c>
      <c r="P20" s="197" t="s">
        <v>3981</v>
      </c>
      <c r="Q20" s="197" t="s">
        <v>3981</v>
      </c>
      <c r="R20" s="197" t="s">
        <v>3981</v>
      </c>
      <c r="S20" s="197" t="s">
        <v>3981</v>
      </c>
      <c r="T20" s="197" t="s">
        <v>3981</v>
      </c>
      <c r="U20" s="197" t="s">
        <v>3981</v>
      </c>
      <c r="V20" s="217" t="s">
        <v>3981</v>
      </c>
      <c r="W20" s="217" t="s">
        <v>3981</v>
      </c>
      <c r="X20" s="217" t="s">
        <v>3981</v>
      </c>
      <c r="Y20" s="197" t="s">
        <v>3981</v>
      </c>
      <c r="Z20" s="197" t="s">
        <v>3981</v>
      </c>
      <c r="AA20" s="197" t="s">
        <v>3981</v>
      </c>
      <c r="AB20" s="220" t="s">
        <v>3981</v>
      </c>
      <c r="AC20" s="94"/>
      <c r="AD20" s="94"/>
      <c r="AE20" s="94"/>
      <c r="AF20" s="94"/>
      <c r="AG20" s="94"/>
      <c r="AH20" s="94"/>
      <c r="AI20" s="94"/>
      <c r="AJ20" s="94"/>
      <c r="AK20" s="94"/>
      <c r="AL20" s="94"/>
    </row>
    <row r="21" spans="1:38" ht="12" hidden="1" customHeight="1">
      <c r="A21" s="208" t="s">
        <v>181</v>
      </c>
      <c r="B21" s="197" t="s">
        <v>3981</v>
      </c>
      <c r="C21" s="197" t="s">
        <v>3981</v>
      </c>
      <c r="D21" s="197" t="s">
        <v>3981</v>
      </c>
      <c r="E21" s="197" t="s">
        <v>3981</v>
      </c>
      <c r="F21" s="197" t="s">
        <v>3981</v>
      </c>
      <c r="G21" s="197" t="s">
        <v>3981</v>
      </c>
      <c r="H21" s="197" t="s">
        <v>3981</v>
      </c>
      <c r="I21" s="197" t="s">
        <v>3981</v>
      </c>
      <c r="J21" s="197" t="s">
        <v>3981</v>
      </c>
      <c r="K21" s="197" t="s">
        <v>3981</v>
      </c>
      <c r="L21" s="197" t="s">
        <v>3981</v>
      </c>
      <c r="M21" s="197" t="s">
        <v>3981</v>
      </c>
      <c r="N21" s="197" t="s">
        <v>3981</v>
      </c>
      <c r="O21" s="197" t="s">
        <v>3981</v>
      </c>
      <c r="P21" s="197" t="s">
        <v>3981</v>
      </c>
      <c r="Q21" s="197" t="s">
        <v>3981</v>
      </c>
      <c r="R21" s="197" t="s">
        <v>3981</v>
      </c>
      <c r="S21" s="197" t="s">
        <v>3981</v>
      </c>
      <c r="T21" s="197" t="s">
        <v>3981</v>
      </c>
      <c r="U21" s="197" t="s">
        <v>3981</v>
      </c>
      <c r="V21" s="217" t="s">
        <v>3981</v>
      </c>
      <c r="W21" s="217" t="s">
        <v>3981</v>
      </c>
      <c r="X21" s="217" t="s">
        <v>3981</v>
      </c>
      <c r="Y21" s="197" t="s">
        <v>3981</v>
      </c>
      <c r="Z21" s="197" t="s">
        <v>3981</v>
      </c>
      <c r="AA21" s="197" t="s">
        <v>3981</v>
      </c>
      <c r="AB21" s="220" t="s">
        <v>3981</v>
      </c>
      <c r="AC21" s="94"/>
      <c r="AD21" s="94"/>
      <c r="AE21" s="94"/>
      <c r="AF21" s="94"/>
      <c r="AG21" s="94"/>
      <c r="AH21" s="94"/>
      <c r="AI21" s="94"/>
      <c r="AJ21" s="94"/>
      <c r="AK21" s="94"/>
      <c r="AL21" s="94"/>
    </row>
    <row r="22" spans="1:38" ht="12" hidden="1" customHeight="1">
      <c r="A22" s="208" t="s">
        <v>182</v>
      </c>
      <c r="B22" s="197" t="s">
        <v>3981</v>
      </c>
      <c r="C22" s="197" t="s">
        <v>3981</v>
      </c>
      <c r="D22" s="197" t="s">
        <v>3981</v>
      </c>
      <c r="E22" s="197" t="s">
        <v>3981</v>
      </c>
      <c r="F22" s="197" t="s">
        <v>3981</v>
      </c>
      <c r="G22" s="197" t="s">
        <v>3981</v>
      </c>
      <c r="H22" s="197" t="s">
        <v>3981</v>
      </c>
      <c r="I22" s="197" t="s">
        <v>3981</v>
      </c>
      <c r="J22" s="197" t="s">
        <v>3981</v>
      </c>
      <c r="K22" s="197" t="s">
        <v>3981</v>
      </c>
      <c r="L22" s="197" t="s">
        <v>3981</v>
      </c>
      <c r="M22" s="197" t="s">
        <v>3981</v>
      </c>
      <c r="N22" s="197" t="s">
        <v>3981</v>
      </c>
      <c r="O22" s="197" t="s">
        <v>3981</v>
      </c>
      <c r="P22" s="197" t="s">
        <v>3981</v>
      </c>
      <c r="Q22" s="197" t="s">
        <v>3981</v>
      </c>
      <c r="R22" s="197" t="s">
        <v>3981</v>
      </c>
      <c r="S22" s="197" t="s">
        <v>3981</v>
      </c>
      <c r="T22" s="197" t="s">
        <v>3981</v>
      </c>
      <c r="U22" s="197" t="s">
        <v>3981</v>
      </c>
      <c r="V22" s="217" t="s">
        <v>3981</v>
      </c>
      <c r="W22" s="217" t="s">
        <v>3981</v>
      </c>
      <c r="X22" s="217" t="s">
        <v>3981</v>
      </c>
      <c r="Y22" s="197" t="s">
        <v>3981</v>
      </c>
      <c r="Z22" s="197" t="s">
        <v>3981</v>
      </c>
      <c r="AA22" s="197" t="s">
        <v>3981</v>
      </c>
      <c r="AB22" s="220" t="s">
        <v>3981</v>
      </c>
      <c r="AC22" s="94"/>
      <c r="AD22" s="94"/>
      <c r="AE22" s="94"/>
      <c r="AF22" s="94"/>
      <c r="AG22" s="94"/>
      <c r="AH22" s="94"/>
      <c r="AI22" s="94"/>
      <c r="AJ22" s="94"/>
      <c r="AK22" s="94"/>
      <c r="AL22" s="94"/>
    </row>
    <row r="23" spans="1:38" ht="12" hidden="1" customHeight="1">
      <c r="A23" s="208" t="s">
        <v>183</v>
      </c>
      <c r="B23" s="197" t="s">
        <v>3981</v>
      </c>
      <c r="C23" s="197" t="s">
        <v>3981</v>
      </c>
      <c r="D23" s="197" t="s">
        <v>3981</v>
      </c>
      <c r="E23" s="197" t="s">
        <v>3981</v>
      </c>
      <c r="F23" s="197" t="s">
        <v>3981</v>
      </c>
      <c r="G23" s="197" t="s">
        <v>3981</v>
      </c>
      <c r="H23" s="197" t="s">
        <v>3981</v>
      </c>
      <c r="I23" s="197" t="s">
        <v>3981</v>
      </c>
      <c r="J23" s="197" t="s">
        <v>3981</v>
      </c>
      <c r="K23" s="197" t="s">
        <v>3981</v>
      </c>
      <c r="L23" s="197" t="s">
        <v>3981</v>
      </c>
      <c r="M23" s="197" t="s">
        <v>3981</v>
      </c>
      <c r="N23" s="197" t="s">
        <v>3981</v>
      </c>
      <c r="O23" s="197" t="s">
        <v>3981</v>
      </c>
      <c r="P23" s="197" t="s">
        <v>3981</v>
      </c>
      <c r="Q23" s="197" t="s">
        <v>3981</v>
      </c>
      <c r="R23" s="197" t="s">
        <v>3981</v>
      </c>
      <c r="S23" s="197" t="s">
        <v>3981</v>
      </c>
      <c r="T23" s="197" t="s">
        <v>3981</v>
      </c>
      <c r="U23" s="197" t="s">
        <v>3981</v>
      </c>
      <c r="V23" s="197" t="s">
        <v>3981</v>
      </c>
      <c r="W23" s="197" t="s">
        <v>3981</v>
      </c>
      <c r="X23" s="197" t="s">
        <v>3981</v>
      </c>
      <c r="Y23" s="197" t="s">
        <v>3981</v>
      </c>
      <c r="Z23" s="197" t="s">
        <v>3981</v>
      </c>
      <c r="AA23" s="197" t="s">
        <v>3981</v>
      </c>
      <c r="AB23" s="220" t="s">
        <v>3981</v>
      </c>
      <c r="AC23" s="94"/>
      <c r="AD23" s="94"/>
      <c r="AE23" s="94"/>
      <c r="AF23" s="94"/>
      <c r="AG23" s="94"/>
      <c r="AH23" s="94"/>
      <c r="AI23" s="94"/>
      <c r="AJ23" s="94"/>
      <c r="AK23" s="94"/>
      <c r="AL23" s="94"/>
    </row>
    <row r="24" spans="1:38" ht="12" hidden="1" customHeight="1">
      <c r="A24" s="208" t="s">
        <v>184</v>
      </c>
      <c r="B24" s="197" t="s">
        <v>3981</v>
      </c>
      <c r="C24" s="197" t="s">
        <v>3981</v>
      </c>
      <c r="D24" s="197" t="s">
        <v>3981</v>
      </c>
      <c r="E24" s="197" t="s">
        <v>3981</v>
      </c>
      <c r="F24" s="197" t="s">
        <v>3981</v>
      </c>
      <c r="G24" s="197" t="s">
        <v>3981</v>
      </c>
      <c r="H24" s="197" t="s">
        <v>3981</v>
      </c>
      <c r="I24" s="197" t="s">
        <v>3981</v>
      </c>
      <c r="J24" s="197" t="s">
        <v>3981</v>
      </c>
      <c r="K24" s="197" t="s">
        <v>3981</v>
      </c>
      <c r="L24" s="197" t="s">
        <v>3981</v>
      </c>
      <c r="M24" s="197" t="s">
        <v>3981</v>
      </c>
      <c r="N24" s="197" t="s">
        <v>3981</v>
      </c>
      <c r="O24" s="197" t="s">
        <v>3981</v>
      </c>
      <c r="P24" s="197" t="s">
        <v>3981</v>
      </c>
      <c r="Q24" s="197" t="s">
        <v>3981</v>
      </c>
      <c r="R24" s="197" t="s">
        <v>3981</v>
      </c>
      <c r="S24" s="197" t="s">
        <v>3981</v>
      </c>
      <c r="T24" s="197" t="s">
        <v>3981</v>
      </c>
      <c r="U24" s="197" t="s">
        <v>3981</v>
      </c>
      <c r="V24" s="197" t="s">
        <v>3981</v>
      </c>
      <c r="W24" s="197" t="s">
        <v>3981</v>
      </c>
      <c r="X24" s="197" t="s">
        <v>3981</v>
      </c>
      <c r="Y24" s="197" t="s">
        <v>3981</v>
      </c>
      <c r="Z24" s="197" t="s">
        <v>3981</v>
      </c>
      <c r="AA24" s="197" t="s">
        <v>3981</v>
      </c>
      <c r="AB24" s="220" t="s">
        <v>3981</v>
      </c>
      <c r="AC24" s="94"/>
      <c r="AD24" s="94"/>
      <c r="AE24" s="94"/>
      <c r="AF24" s="94"/>
      <c r="AG24" s="94"/>
      <c r="AH24" s="94"/>
      <c r="AI24" s="94"/>
      <c r="AJ24" s="94"/>
      <c r="AK24" s="94"/>
      <c r="AL24" s="94"/>
    </row>
    <row r="25" spans="1:38" ht="12" hidden="1" customHeight="1">
      <c r="A25" s="208" t="s">
        <v>185</v>
      </c>
      <c r="B25" s="197" t="s">
        <v>3981</v>
      </c>
      <c r="C25" s="197" t="s">
        <v>3981</v>
      </c>
      <c r="D25" s="197" t="s">
        <v>3981</v>
      </c>
      <c r="E25" s="197" t="s">
        <v>3981</v>
      </c>
      <c r="F25" s="197" t="s">
        <v>3981</v>
      </c>
      <c r="G25" s="197" t="s">
        <v>3981</v>
      </c>
      <c r="H25" s="197" t="s">
        <v>3981</v>
      </c>
      <c r="I25" s="197" t="s">
        <v>3981</v>
      </c>
      <c r="J25" s="197" t="s">
        <v>3981</v>
      </c>
      <c r="K25" s="197" t="s">
        <v>3981</v>
      </c>
      <c r="L25" s="197" t="s">
        <v>3981</v>
      </c>
      <c r="M25" s="197" t="s">
        <v>3981</v>
      </c>
      <c r="N25" s="197" t="s">
        <v>3981</v>
      </c>
      <c r="O25" s="197" t="s">
        <v>3981</v>
      </c>
      <c r="P25" s="197" t="s">
        <v>3981</v>
      </c>
      <c r="Q25" s="197" t="s">
        <v>3981</v>
      </c>
      <c r="R25" s="197" t="s">
        <v>3981</v>
      </c>
      <c r="S25" s="197" t="s">
        <v>3981</v>
      </c>
      <c r="T25" s="197" t="s">
        <v>3981</v>
      </c>
      <c r="U25" s="197" t="s">
        <v>3981</v>
      </c>
      <c r="V25" s="197" t="s">
        <v>3981</v>
      </c>
      <c r="W25" s="197" t="s">
        <v>3981</v>
      </c>
      <c r="X25" s="197" t="s">
        <v>3981</v>
      </c>
      <c r="Y25" s="197" t="s">
        <v>3981</v>
      </c>
      <c r="Z25" s="197" t="s">
        <v>3981</v>
      </c>
      <c r="AA25" s="197" t="s">
        <v>3981</v>
      </c>
      <c r="AB25" s="220" t="s">
        <v>3981</v>
      </c>
      <c r="AC25" s="94"/>
      <c r="AD25" s="94"/>
      <c r="AE25" s="94"/>
      <c r="AF25" s="94"/>
      <c r="AG25" s="94"/>
      <c r="AH25" s="94"/>
      <c r="AI25" s="94"/>
      <c r="AJ25" s="94"/>
      <c r="AK25" s="94"/>
      <c r="AL25" s="94"/>
    </row>
    <row r="26" spans="1:38" ht="12" hidden="1" customHeight="1">
      <c r="A26" s="208" t="s">
        <v>187</v>
      </c>
      <c r="B26" s="197" t="s">
        <v>3981</v>
      </c>
      <c r="C26" s="197" t="s">
        <v>3981</v>
      </c>
      <c r="D26" s="197" t="s">
        <v>3981</v>
      </c>
      <c r="E26" s="197" t="s">
        <v>3981</v>
      </c>
      <c r="F26" s="197" t="s">
        <v>3981</v>
      </c>
      <c r="G26" s="197" t="s">
        <v>3981</v>
      </c>
      <c r="H26" s="197" t="s">
        <v>3981</v>
      </c>
      <c r="I26" s="197" t="s">
        <v>3981</v>
      </c>
      <c r="J26" s="197" t="s">
        <v>3981</v>
      </c>
      <c r="K26" s="197" t="s">
        <v>3981</v>
      </c>
      <c r="L26" s="197" t="s">
        <v>3981</v>
      </c>
      <c r="M26" s="197" t="s">
        <v>3981</v>
      </c>
      <c r="N26" s="197" t="s">
        <v>3981</v>
      </c>
      <c r="O26" s="197" t="s">
        <v>3981</v>
      </c>
      <c r="P26" s="197" t="s">
        <v>3981</v>
      </c>
      <c r="Q26" s="197" t="s">
        <v>3981</v>
      </c>
      <c r="R26" s="197" t="s">
        <v>3981</v>
      </c>
      <c r="S26" s="197" t="s">
        <v>3981</v>
      </c>
      <c r="T26" s="197" t="s">
        <v>3981</v>
      </c>
      <c r="U26" s="197" t="s">
        <v>3981</v>
      </c>
      <c r="V26" s="197" t="s">
        <v>3981</v>
      </c>
      <c r="W26" s="197" t="s">
        <v>3981</v>
      </c>
      <c r="X26" s="197" t="s">
        <v>3981</v>
      </c>
      <c r="Y26" s="197" t="s">
        <v>3981</v>
      </c>
      <c r="Z26" s="197" t="s">
        <v>3981</v>
      </c>
      <c r="AA26" s="197" t="s">
        <v>3981</v>
      </c>
      <c r="AB26" s="197" t="s">
        <v>3981</v>
      </c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</row>
    <row r="27" spans="1:38" ht="12" hidden="1" customHeight="1">
      <c r="A27" s="238" t="s">
        <v>578</v>
      </c>
      <c r="B27" s="240" t="s">
        <v>3981</v>
      </c>
      <c r="C27" s="240" t="s">
        <v>3981</v>
      </c>
      <c r="D27" s="240" t="s">
        <v>3981</v>
      </c>
      <c r="E27" s="240" t="s">
        <v>3981</v>
      </c>
      <c r="F27" s="240" t="s">
        <v>3981</v>
      </c>
      <c r="G27" s="240" t="s">
        <v>3981</v>
      </c>
      <c r="H27" s="240" t="s">
        <v>3981</v>
      </c>
      <c r="I27" s="240" t="s">
        <v>3981</v>
      </c>
      <c r="J27" s="240" t="s">
        <v>3981</v>
      </c>
      <c r="K27" s="240" t="s">
        <v>3981</v>
      </c>
      <c r="L27" s="240" t="s">
        <v>3981</v>
      </c>
      <c r="M27" s="240" t="s">
        <v>3981</v>
      </c>
      <c r="N27" s="240" t="s">
        <v>3981</v>
      </c>
      <c r="O27" s="240" t="s">
        <v>3981</v>
      </c>
      <c r="P27" s="240" t="s">
        <v>3981</v>
      </c>
      <c r="Q27" s="240" t="s">
        <v>3981</v>
      </c>
      <c r="R27" s="240" t="s">
        <v>3981</v>
      </c>
      <c r="S27" s="240" t="s">
        <v>3981</v>
      </c>
      <c r="T27" s="240" t="s">
        <v>3981</v>
      </c>
      <c r="U27" s="240" t="s">
        <v>3981</v>
      </c>
      <c r="V27" s="240" t="s">
        <v>3981</v>
      </c>
      <c r="W27" s="240" t="s">
        <v>3981</v>
      </c>
      <c r="X27" s="240" t="s">
        <v>3981</v>
      </c>
      <c r="Y27" s="240" t="s">
        <v>3981</v>
      </c>
      <c r="Z27" s="240" t="s">
        <v>3981</v>
      </c>
      <c r="AA27" s="240" t="s">
        <v>3981</v>
      </c>
      <c r="AB27" s="240" t="s">
        <v>3981</v>
      </c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</row>
    <row r="28" spans="1:38" ht="12" hidden="1" customHeight="1">
      <c r="A28" s="208"/>
      <c r="B28" s="197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200"/>
      <c r="W28" s="200"/>
      <c r="X28" s="200"/>
      <c r="Y28" s="199"/>
      <c r="Z28" s="199"/>
      <c r="AA28" s="199"/>
      <c r="AB28" s="206"/>
      <c r="AC28" s="94"/>
      <c r="AD28" s="94"/>
      <c r="AE28" s="94"/>
      <c r="AF28" s="94"/>
      <c r="AG28" s="94"/>
      <c r="AH28" s="94"/>
      <c r="AI28" s="94"/>
      <c r="AJ28" s="94"/>
      <c r="AK28" s="94"/>
      <c r="AL28" s="94"/>
    </row>
    <row r="29" spans="1:38" ht="12" hidden="1" customHeight="1">
      <c r="A29" s="242" t="s">
        <v>189</v>
      </c>
      <c r="B29" s="244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200"/>
      <c r="W29" s="200"/>
      <c r="X29" s="200"/>
      <c r="Y29" s="199"/>
      <c r="Z29" s="199"/>
      <c r="AA29" s="199"/>
      <c r="AB29" s="206"/>
      <c r="AC29" s="94"/>
      <c r="AD29" s="94"/>
      <c r="AE29" s="94"/>
      <c r="AF29" s="94"/>
      <c r="AG29" s="94"/>
      <c r="AH29" s="94"/>
      <c r="AI29" s="94"/>
      <c r="AJ29" s="94"/>
      <c r="AK29" s="94"/>
      <c r="AL29" s="94"/>
    </row>
    <row r="30" spans="1:38" ht="12" hidden="1" customHeight="1">
      <c r="A30" s="208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217"/>
      <c r="W30" s="217"/>
      <c r="X30" s="217"/>
      <c r="Y30" s="197"/>
      <c r="Z30" s="197"/>
      <c r="AA30" s="197"/>
      <c r="AB30" s="220"/>
      <c r="AC30" s="94"/>
      <c r="AD30" s="94"/>
      <c r="AE30" s="94"/>
      <c r="AF30" s="94"/>
      <c r="AG30" s="94"/>
      <c r="AH30" s="94"/>
      <c r="AI30" s="94"/>
      <c r="AJ30" s="94"/>
      <c r="AK30" s="94"/>
      <c r="AL30" s="94"/>
    </row>
    <row r="31" spans="1:38" ht="12" hidden="1" customHeight="1">
      <c r="A31" s="208" t="s">
        <v>180</v>
      </c>
      <c r="B31" s="197" t="s">
        <v>3981</v>
      </c>
      <c r="C31" s="197" t="s">
        <v>3981</v>
      </c>
      <c r="D31" s="197" t="s">
        <v>3981</v>
      </c>
      <c r="E31" s="197" t="s">
        <v>3981</v>
      </c>
      <c r="F31" s="197" t="s">
        <v>3981</v>
      </c>
      <c r="G31" s="197" t="s">
        <v>3981</v>
      </c>
      <c r="H31" s="197" t="s">
        <v>3981</v>
      </c>
      <c r="I31" s="197" t="s">
        <v>3981</v>
      </c>
      <c r="J31" s="197" t="s">
        <v>3981</v>
      </c>
      <c r="K31" s="197" t="s">
        <v>3981</v>
      </c>
      <c r="L31" s="197" t="s">
        <v>3981</v>
      </c>
      <c r="M31" s="197" t="s">
        <v>3981</v>
      </c>
      <c r="N31" s="197" t="s">
        <v>3981</v>
      </c>
      <c r="O31" s="197" t="s">
        <v>3981</v>
      </c>
      <c r="P31" s="197" t="s">
        <v>3981</v>
      </c>
      <c r="Q31" s="197" t="s">
        <v>3981</v>
      </c>
      <c r="R31" s="197" t="s">
        <v>3981</v>
      </c>
      <c r="S31" s="197" t="s">
        <v>3981</v>
      </c>
      <c r="T31" s="197" t="s">
        <v>3981</v>
      </c>
      <c r="U31" s="197" t="s">
        <v>3981</v>
      </c>
      <c r="V31" s="217" t="s">
        <v>3981</v>
      </c>
      <c r="W31" s="217" t="s">
        <v>3981</v>
      </c>
      <c r="X31" s="217" t="s">
        <v>3981</v>
      </c>
      <c r="Y31" s="197" t="s">
        <v>3981</v>
      </c>
      <c r="Z31" s="197" t="s">
        <v>3981</v>
      </c>
      <c r="AA31" s="197" t="s">
        <v>3981</v>
      </c>
      <c r="AB31" s="220" t="s">
        <v>3981</v>
      </c>
      <c r="AC31" s="94"/>
      <c r="AD31" s="94"/>
      <c r="AE31" s="94"/>
      <c r="AF31" s="94"/>
      <c r="AG31" s="94"/>
      <c r="AH31" s="94"/>
      <c r="AI31" s="94"/>
      <c r="AJ31" s="94"/>
      <c r="AK31" s="94"/>
      <c r="AL31" s="94"/>
    </row>
    <row r="32" spans="1:38" ht="12" hidden="1" customHeight="1">
      <c r="A32" s="208" t="s">
        <v>181</v>
      </c>
      <c r="B32" s="197" t="s">
        <v>3981</v>
      </c>
      <c r="C32" s="197" t="s">
        <v>3981</v>
      </c>
      <c r="D32" s="197" t="s">
        <v>3981</v>
      </c>
      <c r="E32" s="197" t="s">
        <v>3981</v>
      </c>
      <c r="F32" s="197" t="s">
        <v>3981</v>
      </c>
      <c r="G32" s="197" t="s">
        <v>3981</v>
      </c>
      <c r="H32" s="197" t="s">
        <v>3981</v>
      </c>
      <c r="I32" s="197" t="s">
        <v>3981</v>
      </c>
      <c r="J32" s="197" t="s">
        <v>3981</v>
      </c>
      <c r="K32" s="197" t="s">
        <v>3981</v>
      </c>
      <c r="L32" s="197" t="s">
        <v>3981</v>
      </c>
      <c r="M32" s="197" t="s">
        <v>3981</v>
      </c>
      <c r="N32" s="197" t="s">
        <v>3981</v>
      </c>
      <c r="O32" s="197" t="s">
        <v>3981</v>
      </c>
      <c r="P32" s="197" t="s">
        <v>3981</v>
      </c>
      <c r="Q32" s="197" t="s">
        <v>3981</v>
      </c>
      <c r="R32" s="197" t="s">
        <v>3981</v>
      </c>
      <c r="S32" s="197" t="s">
        <v>3981</v>
      </c>
      <c r="T32" s="197" t="s">
        <v>3981</v>
      </c>
      <c r="U32" s="197" t="s">
        <v>3981</v>
      </c>
      <c r="V32" s="217" t="s">
        <v>3981</v>
      </c>
      <c r="W32" s="217" t="s">
        <v>3981</v>
      </c>
      <c r="X32" s="217" t="s">
        <v>3981</v>
      </c>
      <c r="Y32" s="197" t="s">
        <v>3981</v>
      </c>
      <c r="Z32" s="197" t="s">
        <v>3981</v>
      </c>
      <c r="AA32" s="197" t="s">
        <v>3981</v>
      </c>
      <c r="AB32" s="220" t="s">
        <v>3981</v>
      </c>
      <c r="AC32" s="94"/>
      <c r="AD32" s="94"/>
      <c r="AE32" s="94"/>
      <c r="AF32" s="94"/>
      <c r="AG32" s="94"/>
      <c r="AH32" s="94"/>
      <c r="AI32" s="94"/>
      <c r="AJ32" s="94"/>
      <c r="AK32" s="94"/>
      <c r="AL32" s="94"/>
    </row>
    <row r="33" spans="1:38" ht="12" hidden="1" customHeight="1">
      <c r="A33" s="208" t="s">
        <v>182</v>
      </c>
      <c r="B33" s="197" t="s">
        <v>3981</v>
      </c>
      <c r="C33" s="197" t="s">
        <v>3981</v>
      </c>
      <c r="D33" s="197" t="s">
        <v>3981</v>
      </c>
      <c r="E33" s="197" t="s">
        <v>3981</v>
      </c>
      <c r="F33" s="197" t="s">
        <v>3981</v>
      </c>
      <c r="G33" s="197" t="s">
        <v>3981</v>
      </c>
      <c r="H33" s="197" t="s">
        <v>3981</v>
      </c>
      <c r="I33" s="197" t="s">
        <v>3981</v>
      </c>
      <c r="J33" s="197" t="s">
        <v>3981</v>
      </c>
      <c r="K33" s="197" t="s">
        <v>3981</v>
      </c>
      <c r="L33" s="197" t="s">
        <v>3981</v>
      </c>
      <c r="M33" s="197" t="s">
        <v>3981</v>
      </c>
      <c r="N33" s="197" t="s">
        <v>3981</v>
      </c>
      <c r="O33" s="197" t="s">
        <v>3981</v>
      </c>
      <c r="P33" s="197" t="s">
        <v>3981</v>
      </c>
      <c r="Q33" s="197" t="s">
        <v>3981</v>
      </c>
      <c r="R33" s="197" t="s">
        <v>3981</v>
      </c>
      <c r="S33" s="197" t="s">
        <v>3981</v>
      </c>
      <c r="T33" s="197" t="s">
        <v>3981</v>
      </c>
      <c r="U33" s="197" t="s">
        <v>3981</v>
      </c>
      <c r="V33" s="217" t="s">
        <v>3981</v>
      </c>
      <c r="W33" s="217" t="s">
        <v>3981</v>
      </c>
      <c r="X33" s="217" t="s">
        <v>3981</v>
      </c>
      <c r="Y33" s="197" t="s">
        <v>3981</v>
      </c>
      <c r="Z33" s="197" t="s">
        <v>3981</v>
      </c>
      <c r="AA33" s="197" t="s">
        <v>3981</v>
      </c>
      <c r="AB33" s="220" t="s">
        <v>3981</v>
      </c>
      <c r="AC33" s="94"/>
      <c r="AD33" s="94"/>
      <c r="AE33" s="94"/>
      <c r="AF33" s="94"/>
      <c r="AG33" s="94"/>
      <c r="AH33" s="94"/>
      <c r="AI33" s="94"/>
      <c r="AJ33" s="94"/>
      <c r="AK33" s="94"/>
      <c r="AL33" s="94"/>
    </row>
    <row r="34" spans="1:38" ht="12" hidden="1" customHeight="1">
      <c r="A34" s="208" t="s">
        <v>183</v>
      </c>
      <c r="B34" s="197" t="s">
        <v>3981</v>
      </c>
      <c r="C34" s="197" t="s">
        <v>3981</v>
      </c>
      <c r="D34" s="197" t="s">
        <v>3981</v>
      </c>
      <c r="E34" s="197" t="s">
        <v>3981</v>
      </c>
      <c r="F34" s="197" t="s">
        <v>3981</v>
      </c>
      <c r="G34" s="197" t="s">
        <v>3981</v>
      </c>
      <c r="H34" s="197" t="s">
        <v>3981</v>
      </c>
      <c r="I34" s="197" t="s">
        <v>3981</v>
      </c>
      <c r="J34" s="197" t="s">
        <v>3981</v>
      </c>
      <c r="K34" s="197" t="s">
        <v>3981</v>
      </c>
      <c r="L34" s="197" t="s">
        <v>3981</v>
      </c>
      <c r="M34" s="197" t="s">
        <v>3981</v>
      </c>
      <c r="N34" s="197" t="s">
        <v>3981</v>
      </c>
      <c r="O34" s="197" t="s">
        <v>3981</v>
      </c>
      <c r="P34" s="197" t="s">
        <v>3981</v>
      </c>
      <c r="Q34" s="197" t="s">
        <v>3981</v>
      </c>
      <c r="R34" s="197" t="s">
        <v>3981</v>
      </c>
      <c r="S34" s="197" t="s">
        <v>3981</v>
      </c>
      <c r="T34" s="197" t="s">
        <v>3981</v>
      </c>
      <c r="U34" s="197" t="s">
        <v>3981</v>
      </c>
      <c r="V34" s="217" t="s">
        <v>3981</v>
      </c>
      <c r="W34" s="217" t="s">
        <v>3981</v>
      </c>
      <c r="X34" s="217" t="s">
        <v>3981</v>
      </c>
      <c r="Y34" s="197" t="s">
        <v>3981</v>
      </c>
      <c r="Z34" s="197" t="s">
        <v>3981</v>
      </c>
      <c r="AA34" s="197" t="s">
        <v>3981</v>
      </c>
      <c r="AB34" s="220" t="s">
        <v>3981</v>
      </c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</row>
    <row r="35" spans="1:38" ht="12" hidden="1" customHeight="1">
      <c r="A35" s="238" t="s">
        <v>184</v>
      </c>
      <c r="B35" s="240" t="s">
        <v>3981</v>
      </c>
      <c r="C35" s="240" t="s">
        <v>3981</v>
      </c>
      <c r="D35" s="240" t="s">
        <v>3981</v>
      </c>
      <c r="E35" s="240" t="s">
        <v>3981</v>
      </c>
      <c r="F35" s="240" t="s">
        <v>3981</v>
      </c>
      <c r="G35" s="240" t="s">
        <v>3981</v>
      </c>
      <c r="H35" s="240" t="s">
        <v>3981</v>
      </c>
      <c r="I35" s="240" t="s">
        <v>3981</v>
      </c>
      <c r="J35" s="240" t="s">
        <v>3981</v>
      </c>
      <c r="K35" s="240" t="s">
        <v>3981</v>
      </c>
      <c r="L35" s="240" t="s">
        <v>3981</v>
      </c>
      <c r="M35" s="240" t="s">
        <v>3981</v>
      </c>
      <c r="N35" s="240" t="s">
        <v>3981</v>
      </c>
      <c r="O35" s="240" t="s">
        <v>3981</v>
      </c>
      <c r="P35" s="240" t="s">
        <v>3981</v>
      </c>
      <c r="Q35" s="240" t="s">
        <v>3981</v>
      </c>
      <c r="R35" s="240" t="s">
        <v>3981</v>
      </c>
      <c r="S35" s="240" t="s">
        <v>3981</v>
      </c>
      <c r="T35" s="240" t="s">
        <v>3981</v>
      </c>
      <c r="U35" s="240" t="s">
        <v>3981</v>
      </c>
      <c r="V35" s="246" t="s">
        <v>3981</v>
      </c>
      <c r="W35" s="246" t="s">
        <v>3981</v>
      </c>
      <c r="X35" s="246" t="s">
        <v>3981</v>
      </c>
      <c r="Y35" s="240" t="s">
        <v>3981</v>
      </c>
      <c r="Z35" s="240" t="s">
        <v>3981</v>
      </c>
      <c r="AA35" s="240" t="s">
        <v>3981</v>
      </c>
      <c r="AB35" s="248" t="s">
        <v>3981</v>
      </c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</row>
    <row r="36" spans="1:38" ht="12" hidden="1" customHeight="1">
      <c r="A36" s="250" t="s">
        <v>190</v>
      </c>
      <c r="B36" s="197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7"/>
      <c r="V36" s="217"/>
      <c r="W36" s="217"/>
      <c r="X36" s="217"/>
      <c r="Y36" s="197"/>
      <c r="Z36" s="197"/>
      <c r="AA36" s="197"/>
      <c r="AB36" s="220"/>
      <c r="AC36" s="94"/>
      <c r="AD36" s="94"/>
      <c r="AE36" s="94"/>
      <c r="AF36" s="94"/>
      <c r="AG36" s="94"/>
      <c r="AH36" s="94"/>
      <c r="AI36" s="94"/>
      <c r="AJ36" s="94"/>
      <c r="AK36" s="94"/>
      <c r="AL36" s="94"/>
    </row>
    <row r="37" spans="1:38" ht="12" hidden="1" customHeight="1">
      <c r="A37" s="196" t="s">
        <v>192</v>
      </c>
      <c r="B37" s="244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7"/>
      <c r="V37" s="217"/>
      <c r="W37" s="217"/>
      <c r="X37" s="217"/>
      <c r="Y37" s="197"/>
      <c r="Z37" s="197"/>
      <c r="AA37" s="197"/>
      <c r="AB37" s="220"/>
      <c r="AC37" s="94"/>
      <c r="AD37" s="94"/>
      <c r="AE37" s="94"/>
      <c r="AF37" s="94"/>
      <c r="AG37" s="94"/>
      <c r="AH37" s="94"/>
      <c r="AI37" s="94"/>
      <c r="AJ37" s="94"/>
      <c r="AK37" s="94"/>
      <c r="AL37" s="94"/>
    </row>
    <row r="38" spans="1:38" ht="12" hidden="1" customHeight="1">
      <c r="A38" s="252" t="s">
        <v>193</v>
      </c>
      <c r="B38" s="197" t="s">
        <v>3981</v>
      </c>
      <c r="C38" s="197" t="s">
        <v>3981</v>
      </c>
      <c r="D38" s="197" t="s">
        <v>3981</v>
      </c>
      <c r="E38" s="197" t="s">
        <v>3981</v>
      </c>
      <c r="F38" s="197" t="s">
        <v>3981</v>
      </c>
      <c r="G38" s="197" t="s">
        <v>3981</v>
      </c>
      <c r="H38" s="197" t="s">
        <v>3981</v>
      </c>
      <c r="I38" s="197" t="s">
        <v>3981</v>
      </c>
      <c r="J38" s="197" t="s">
        <v>3981</v>
      </c>
      <c r="K38" s="197" t="s">
        <v>3981</v>
      </c>
      <c r="L38" s="197" t="s">
        <v>3981</v>
      </c>
      <c r="M38" s="197" t="s">
        <v>3981</v>
      </c>
      <c r="N38" s="197" t="s">
        <v>3981</v>
      </c>
      <c r="O38" s="197" t="s">
        <v>3981</v>
      </c>
      <c r="P38" s="197" t="s">
        <v>3981</v>
      </c>
      <c r="Q38" s="197" t="s">
        <v>3981</v>
      </c>
      <c r="R38" s="197" t="s">
        <v>3981</v>
      </c>
      <c r="S38" s="197" t="s">
        <v>3981</v>
      </c>
      <c r="T38" s="197" t="s">
        <v>3981</v>
      </c>
      <c r="U38" s="197" t="s">
        <v>3981</v>
      </c>
      <c r="V38" s="217" t="s">
        <v>3981</v>
      </c>
      <c r="W38" s="217" t="s">
        <v>3981</v>
      </c>
      <c r="X38" s="217" t="s">
        <v>3981</v>
      </c>
      <c r="Y38" s="197" t="s">
        <v>3981</v>
      </c>
      <c r="Z38" s="197" t="s">
        <v>3981</v>
      </c>
      <c r="AA38" s="197" t="s">
        <v>3981</v>
      </c>
      <c r="AB38" s="220" t="s">
        <v>3981</v>
      </c>
      <c r="AC38" s="94"/>
      <c r="AD38" s="94"/>
      <c r="AE38" s="94"/>
      <c r="AF38" s="94"/>
      <c r="AG38" s="94"/>
      <c r="AH38" s="94"/>
      <c r="AI38" s="94"/>
      <c r="AJ38" s="94"/>
      <c r="AK38" s="94"/>
      <c r="AL38" s="94"/>
    </row>
    <row r="39" spans="1:38" ht="12" hidden="1" customHeight="1">
      <c r="A39" s="252" t="s">
        <v>194</v>
      </c>
      <c r="B39" s="197" t="s">
        <v>3981</v>
      </c>
      <c r="C39" s="197" t="s">
        <v>3981</v>
      </c>
      <c r="D39" s="197" t="s">
        <v>3981</v>
      </c>
      <c r="E39" s="197" t="s">
        <v>3981</v>
      </c>
      <c r="F39" s="197" t="s">
        <v>3981</v>
      </c>
      <c r="G39" s="197" t="s">
        <v>3981</v>
      </c>
      <c r="H39" s="197" t="s">
        <v>3981</v>
      </c>
      <c r="I39" s="197" t="s">
        <v>3981</v>
      </c>
      <c r="J39" s="197" t="s">
        <v>3981</v>
      </c>
      <c r="K39" s="197" t="s">
        <v>3981</v>
      </c>
      <c r="L39" s="197" t="s">
        <v>3981</v>
      </c>
      <c r="M39" s="197" t="s">
        <v>3981</v>
      </c>
      <c r="N39" s="197" t="s">
        <v>3981</v>
      </c>
      <c r="O39" s="197" t="s">
        <v>3981</v>
      </c>
      <c r="P39" s="197" t="s">
        <v>3981</v>
      </c>
      <c r="Q39" s="197" t="s">
        <v>3981</v>
      </c>
      <c r="R39" s="197" t="s">
        <v>3981</v>
      </c>
      <c r="S39" s="197" t="s">
        <v>3981</v>
      </c>
      <c r="T39" s="197" t="s">
        <v>3981</v>
      </c>
      <c r="U39" s="197" t="s">
        <v>3981</v>
      </c>
      <c r="V39" s="217" t="s">
        <v>3981</v>
      </c>
      <c r="W39" s="217" t="s">
        <v>3981</v>
      </c>
      <c r="X39" s="217" t="s">
        <v>3981</v>
      </c>
      <c r="Y39" s="197" t="s">
        <v>3981</v>
      </c>
      <c r="Z39" s="197" t="s">
        <v>3981</v>
      </c>
      <c r="AA39" s="197" t="s">
        <v>3981</v>
      </c>
      <c r="AB39" s="220" t="s">
        <v>3981</v>
      </c>
      <c r="AC39" s="94"/>
      <c r="AD39" s="94"/>
      <c r="AE39" s="94"/>
      <c r="AF39" s="94"/>
      <c r="AG39" s="94"/>
      <c r="AH39" s="94"/>
      <c r="AI39" s="94"/>
      <c r="AJ39" s="94"/>
      <c r="AK39" s="94"/>
      <c r="AL39" s="94"/>
    </row>
    <row r="40" spans="1:38" ht="12" hidden="1" customHeight="1">
      <c r="A40" s="252" t="s">
        <v>195</v>
      </c>
      <c r="B40" s="197" t="s">
        <v>3981</v>
      </c>
      <c r="C40" s="197" t="s">
        <v>3981</v>
      </c>
      <c r="D40" s="197" t="s">
        <v>3981</v>
      </c>
      <c r="E40" s="197" t="s">
        <v>3981</v>
      </c>
      <c r="F40" s="197" t="s">
        <v>3981</v>
      </c>
      <c r="G40" s="197" t="s">
        <v>3981</v>
      </c>
      <c r="H40" s="197" t="s">
        <v>3981</v>
      </c>
      <c r="I40" s="197" t="s">
        <v>3981</v>
      </c>
      <c r="J40" s="197" t="s">
        <v>3981</v>
      </c>
      <c r="K40" s="197" t="s">
        <v>3981</v>
      </c>
      <c r="L40" s="197" t="s">
        <v>3981</v>
      </c>
      <c r="M40" s="197" t="s">
        <v>3981</v>
      </c>
      <c r="N40" s="197" t="s">
        <v>3981</v>
      </c>
      <c r="O40" s="197" t="s">
        <v>3981</v>
      </c>
      <c r="P40" s="197" t="s">
        <v>3981</v>
      </c>
      <c r="Q40" s="197" t="s">
        <v>3981</v>
      </c>
      <c r="R40" s="197" t="s">
        <v>3981</v>
      </c>
      <c r="S40" s="197" t="s">
        <v>3981</v>
      </c>
      <c r="T40" s="197" t="s">
        <v>3981</v>
      </c>
      <c r="U40" s="197" t="s">
        <v>3981</v>
      </c>
      <c r="V40" s="217" t="s">
        <v>3981</v>
      </c>
      <c r="W40" s="217" t="s">
        <v>3981</v>
      </c>
      <c r="X40" s="217" t="s">
        <v>3981</v>
      </c>
      <c r="Y40" s="197" t="s">
        <v>3981</v>
      </c>
      <c r="Z40" s="197" t="s">
        <v>3981</v>
      </c>
      <c r="AA40" s="197" t="s">
        <v>3981</v>
      </c>
      <c r="AB40" s="220" t="s">
        <v>3981</v>
      </c>
      <c r="AC40" s="94"/>
      <c r="AD40" s="94"/>
      <c r="AE40" s="94"/>
      <c r="AF40" s="94"/>
      <c r="AG40" s="94"/>
      <c r="AH40" s="94"/>
      <c r="AI40" s="94"/>
      <c r="AJ40" s="94"/>
      <c r="AK40" s="94"/>
      <c r="AL40" s="94"/>
    </row>
    <row r="41" spans="1:38" ht="12" hidden="1" customHeight="1">
      <c r="A41" s="252" t="s">
        <v>196</v>
      </c>
      <c r="B41" s="197" t="s">
        <v>3981</v>
      </c>
      <c r="C41" s="197" t="s">
        <v>3981</v>
      </c>
      <c r="D41" s="197" t="s">
        <v>3981</v>
      </c>
      <c r="E41" s="197" t="s">
        <v>3981</v>
      </c>
      <c r="F41" s="197" t="s">
        <v>3981</v>
      </c>
      <c r="G41" s="197" t="s">
        <v>3981</v>
      </c>
      <c r="H41" s="197" t="s">
        <v>3981</v>
      </c>
      <c r="I41" s="197" t="s">
        <v>3981</v>
      </c>
      <c r="J41" s="197" t="s">
        <v>3981</v>
      </c>
      <c r="K41" s="197" t="s">
        <v>3981</v>
      </c>
      <c r="L41" s="197" t="s">
        <v>3981</v>
      </c>
      <c r="M41" s="197" t="s">
        <v>3981</v>
      </c>
      <c r="N41" s="197" t="s">
        <v>3981</v>
      </c>
      <c r="O41" s="197" t="s">
        <v>3981</v>
      </c>
      <c r="P41" s="197" t="s">
        <v>3981</v>
      </c>
      <c r="Q41" s="197" t="s">
        <v>3981</v>
      </c>
      <c r="R41" s="197" t="s">
        <v>3981</v>
      </c>
      <c r="S41" s="197" t="s">
        <v>3981</v>
      </c>
      <c r="T41" s="197" t="s">
        <v>3981</v>
      </c>
      <c r="U41" s="197" t="s">
        <v>3981</v>
      </c>
      <c r="V41" s="217" t="s">
        <v>3981</v>
      </c>
      <c r="W41" s="217" t="s">
        <v>3981</v>
      </c>
      <c r="X41" s="217" t="s">
        <v>3981</v>
      </c>
      <c r="Y41" s="197" t="s">
        <v>3981</v>
      </c>
      <c r="Z41" s="197" t="s">
        <v>3981</v>
      </c>
      <c r="AA41" s="197" t="s">
        <v>3981</v>
      </c>
      <c r="AB41" s="220" t="s">
        <v>3981</v>
      </c>
      <c r="AC41" s="94"/>
      <c r="AD41" s="94"/>
      <c r="AE41" s="94"/>
      <c r="AF41" s="94"/>
      <c r="AG41" s="94"/>
      <c r="AH41" s="94"/>
      <c r="AI41" s="94"/>
      <c r="AJ41" s="94"/>
      <c r="AK41" s="94"/>
      <c r="AL41" s="94"/>
    </row>
    <row r="42" spans="1:38" ht="12" hidden="1" customHeight="1">
      <c r="A42" s="250"/>
      <c r="B42" s="197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200"/>
      <c r="W42" s="200"/>
      <c r="X42" s="200"/>
      <c r="Y42" s="199"/>
      <c r="Z42" s="199"/>
      <c r="AA42" s="199"/>
      <c r="AB42" s="206"/>
      <c r="AC42" s="94"/>
      <c r="AD42" s="94"/>
      <c r="AE42" s="94"/>
      <c r="AF42" s="94"/>
      <c r="AG42" s="94"/>
      <c r="AH42" s="94"/>
      <c r="AI42" s="94"/>
      <c r="AJ42" s="94"/>
      <c r="AK42" s="94"/>
      <c r="AL42" s="94"/>
    </row>
    <row r="43" spans="1:38" ht="12" hidden="1" customHeight="1">
      <c r="A43" s="255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60"/>
      <c r="W43" s="260"/>
      <c r="X43" s="260"/>
      <c r="Y43" s="258"/>
      <c r="Z43" s="258"/>
      <c r="AA43" s="258"/>
      <c r="AB43" s="264"/>
      <c r="AC43" s="94"/>
      <c r="AD43" s="94"/>
      <c r="AE43" s="94"/>
      <c r="AF43" s="94"/>
      <c r="AG43" s="94"/>
      <c r="AH43" s="94"/>
      <c r="AI43" s="94"/>
      <c r="AJ43" s="94"/>
      <c r="AK43" s="94"/>
      <c r="AL43" s="94"/>
    </row>
    <row r="44" spans="1:38" ht="12" hidden="1" customHeight="1">
      <c r="A44" s="265" t="s">
        <v>198</v>
      </c>
      <c r="B44" s="267">
        <f t="shared" ref="B44:AB44" si="0">SUM(B8:B43)</f>
        <v>0</v>
      </c>
      <c r="C44" s="267">
        <f t="shared" si="0"/>
        <v>0</v>
      </c>
      <c r="D44" s="267">
        <f t="shared" si="0"/>
        <v>0</v>
      </c>
      <c r="E44" s="267">
        <f t="shared" si="0"/>
        <v>0</v>
      </c>
      <c r="F44" s="267">
        <f t="shared" si="0"/>
        <v>0</v>
      </c>
      <c r="G44" s="267">
        <f t="shared" si="0"/>
        <v>0</v>
      </c>
      <c r="H44" s="267">
        <f t="shared" si="0"/>
        <v>0</v>
      </c>
      <c r="I44" s="267">
        <f t="shared" si="0"/>
        <v>0</v>
      </c>
      <c r="J44" s="267">
        <f t="shared" si="0"/>
        <v>0</v>
      </c>
      <c r="K44" s="267">
        <f t="shared" si="0"/>
        <v>0</v>
      </c>
      <c r="L44" s="267">
        <f t="shared" si="0"/>
        <v>0</v>
      </c>
      <c r="M44" s="267">
        <f t="shared" si="0"/>
        <v>0</v>
      </c>
      <c r="N44" s="267">
        <f t="shared" si="0"/>
        <v>0</v>
      </c>
      <c r="O44" s="267">
        <f t="shared" si="0"/>
        <v>0</v>
      </c>
      <c r="P44" s="267">
        <f t="shared" si="0"/>
        <v>0</v>
      </c>
      <c r="Q44" s="267">
        <f t="shared" si="0"/>
        <v>0</v>
      </c>
      <c r="R44" s="267">
        <f t="shared" si="0"/>
        <v>0</v>
      </c>
      <c r="S44" s="267">
        <f t="shared" si="0"/>
        <v>0</v>
      </c>
      <c r="T44" s="267">
        <f t="shared" si="0"/>
        <v>0</v>
      </c>
      <c r="U44" s="267">
        <f t="shared" si="0"/>
        <v>0</v>
      </c>
      <c r="V44" s="276">
        <f t="shared" si="0"/>
        <v>0</v>
      </c>
      <c r="W44" s="276">
        <f t="shared" si="0"/>
        <v>0</v>
      </c>
      <c r="X44" s="276">
        <f t="shared" si="0"/>
        <v>0</v>
      </c>
      <c r="Y44" s="267">
        <f t="shared" si="0"/>
        <v>0</v>
      </c>
      <c r="Z44" s="267">
        <f t="shared" si="0"/>
        <v>0</v>
      </c>
      <c r="AA44" s="267">
        <f t="shared" si="0"/>
        <v>0</v>
      </c>
      <c r="AB44" s="278">
        <f t="shared" si="0"/>
        <v>0</v>
      </c>
      <c r="AC44" s="94"/>
      <c r="AD44" s="94"/>
      <c r="AE44" s="94"/>
      <c r="AF44" s="94"/>
      <c r="AG44" s="94"/>
      <c r="AH44" s="94"/>
      <c r="AI44" s="94"/>
      <c r="AJ44" s="94"/>
      <c r="AK44" s="94"/>
      <c r="AL44" s="94"/>
    </row>
    <row r="45" spans="1:38" ht="12" hidden="1" customHeight="1">
      <c r="A45" s="149"/>
      <c r="B45" s="280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90"/>
      <c r="W45" s="190"/>
      <c r="X45" s="190"/>
      <c r="Y45" s="189"/>
      <c r="Z45" s="189"/>
      <c r="AA45" s="189"/>
      <c r="AB45" s="1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</row>
    <row r="46" spans="1:38" ht="12" hidden="1" customHeight="1">
      <c r="A46" s="282" t="s">
        <v>199</v>
      </c>
      <c r="B46" s="197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200"/>
      <c r="W46" s="200"/>
      <c r="X46" s="200"/>
      <c r="Y46" s="199"/>
      <c r="Z46" s="199"/>
      <c r="AA46" s="199"/>
      <c r="AB46" s="206"/>
      <c r="AC46" s="94"/>
      <c r="AD46" s="94"/>
      <c r="AE46" s="94"/>
      <c r="AF46" s="94"/>
      <c r="AG46" s="94"/>
      <c r="AH46" s="94"/>
      <c r="AI46" s="94"/>
      <c r="AJ46" s="94"/>
      <c r="AK46" s="94"/>
      <c r="AL46" s="94"/>
    </row>
    <row r="47" spans="1:38" ht="12" hidden="1" customHeight="1">
      <c r="A47" s="282"/>
      <c r="B47" s="197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200"/>
      <c r="W47" s="200"/>
      <c r="X47" s="200"/>
      <c r="Y47" s="199"/>
      <c r="Z47" s="199"/>
      <c r="AA47" s="199"/>
      <c r="AB47" s="206"/>
      <c r="AC47" s="94"/>
      <c r="AD47" s="94"/>
      <c r="AE47" s="94"/>
      <c r="AF47" s="94"/>
      <c r="AG47" s="94"/>
      <c r="AH47" s="94"/>
      <c r="AI47" s="94"/>
      <c r="AJ47" s="94"/>
      <c r="AK47" s="94"/>
      <c r="AL47" s="94"/>
    </row>
    <row r="48" spans="1:38" ht="12" hidden="1" customHeight="1">
      <c r="A48" s="252" t="s">
        <v>200</v>
      </c>
      <c r="B48" s="197" t="s">
        <v>3981</v>
      </c>
      <c r="C48" s="197" t="s">
        <v>3981</v>
      </c>
      <c r="D48" s="197" t="s">
        <v>3981</v>
      </c>
      <c r="E48" s="197" t="s">
        <v>3981</v>
      </c>
      <c r="F48" s="197" t="s">
        <v>3981</v>
      </c>
      <c r="G48" s="197" t="s">
        <v>3981</v>
      </c>
      <c r="H48" s="197" t="s">
        <v>3981</v>
      </c>
      <c r="I48" s="197" t="s">
        <v>3981</v>
      </c>
      <c r="J48" s="197" t="s">
        <v>3981</v>
      </c>
      <c r="K48" s="197" t="s">
        <v>3981</v>
      </c>
      <c r="L48" s="197" t="s">
        <v>3981</v>
      </c>
      <c r="M48" s="197" t="s">
        <v>3981</v>
      </c>
      <c r="N48" s="197" t="s">
        <v>3981</v>
      </c>
      <c r="O48" s="197" t="s">
        <v>3981</v>
      </c>
      <c r="P48" s="197" t="s">
        <v>3981</v>
      </c>
      <c r="Q48" s="197" t="s">
        <v>3981</v>
      </c>
      <c r="R48" s="197" t="s">
        <v>3981</v>
      </c>
      <c r="S48" s="197" t="s">
        <v>3981</v>
      </c>
      <c r="T48" s="197" t="s">
        <v>3981</v>
      </c>
      <c r="U48" s="197" t="s">
        <v>3981</v>
      </c>
      <c r="V48" s="217" t="s">
        <v>3981</v>
      </c>
      <c r="W48" s="217" t="s">
        <v>3981</v>
      </c>
      <c r="X48" s="217" t="s">
        <v>3981</v>
      </c>
      <c r="Y48" s="197" t="s">
        <v>3981</v>
      </c>
      <c r="Z48" s="197" t="s">
        <v>3981</v>
      </c>
      <c r="AA48" s="197" t="s">
        <v>3981</v>
      </c>
      <c r="AB48" s="220" t="s">
        <v>3981</v>
      </c>
      <c r="AC48" s="94"/>
      <c r="AD48" s="94"/>
      <c r="AE48" s="94"/>
      <c r="AF48" s="94"/>
      <c r="AG48" s="94"/>
      <c r="AH48" s="94"/>
      <c r="AI48" s="94"/>
      <c r="AJ48" s="94"/>
      <c r="AK48" s="94"/>
      <c r="AL48" s="94"/>
    </row>
    <row r="49" spans="1:38" ht="12" hidden="1" customHeight="1">
      <c r="A49" s="252" t="s">
        <v>201</v>
      </c>
      <c r="B49" s="197">
        <v>0</v>
      </c>
      <c r="C49" s="197">
        <v>0</v>
      </c>
      <c r="D49" s="197">
        <v>0</v>
      </c>
      <c r="E49" s="197">
        <v>0</v>
      </c>
      <c r="F49" s="197">
        <v>0</v>
      </c>
      <c r="G49" s="197">
        <v>0</v>
      </c>
      <c r="H49" s="197">
        <v>0</v>
      </c>
      <c r="I49" s="197">
        <v>0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>
        <v>0</v>
      </c>
      <c r="S49" s="197">
        <v>0</v>
      </c>
      <c r="T49" s="197">
        <v>0</v>
      </c>
      <c r="U49" s="197">
        <v>0</v>
      </c>
      <c r="V49" s="217">
        <v>0</v>
      </c>
      <c r="W49" s="217">
        <v>0</v>
      </c>
      <c r="X49" s="217">
        <v>0</v>
      </c>
      <c r="Y49" s="197">
        <v>0</v>
      </c>
      <c r="Z49" s="197">
        <v>0</v>
      </c>
      <c r="AA49" s="197">
        <v>0</v>
      </c>
      <c r="AB49" s="220">
        <v>0</v>
      </c>
      <c r="AC49" s="94"/>
      <c r="AD49" s="94"/>
      <c r="AE49" s="94"/>
      <c r="AF49" s="94"/>
      <c r="AG49" s="94"/>
      <c r="AH49" s="94"/>
      <c r="AI49" s="94"/>
      <c r="AJ49" s="94"/>
      <c r="AK49" s="94"/>
      <c r="AL49" s="94"/>
    </row>
    <row r="50" spans="1:38" ht="12" hidden="1" customHeight="1">
      <c r="A50" s="252" t="s">
        <v>202</v>
      </c>
      <c r="B50" s="197">
        <v>0</v>
      </c>
      <c r="C50" s="197">
        <v>0</v>
      </c>
      <c r="D50" s="197">
        <v>0</v>
      </c>
      <c r="E50" s="197">
        <v>0</v>
      </c>
      <c r="F50" s="197">
        <v>0</v>
      </c>
      <c r="G50" s="197">
        <v>0</v>
      </c>
      <c r="H50" s="197">
        <v>0</v>
      </c>
      <c r="I50" s="197">
        <v>0</v>
      </c>
      <c r="J50" s="197">
        <v>0</v>
      </c>
      <c r="K50" s="197">
        <v>0</v>
      </c>
      <c r="L50" s="197">
        <v>0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217">
        <v>0</v>
      </c>
      <c r="W50" s="217">
        <v>0</v>
      </c>
      <c r="X50" s="217">
        <v>0</v>
      </c>
      <c r="Y50" s="197">
        <v>0</v>
      </c>
      <c r="Z50" s="197">
        <v>0</v>
      </c>
      <c r="AA50" s="197">
        <v>0</v>
      </c>
      <c r="AB50" s="220">
        <v>0</v>
      </c>
      <c r="AC50" s="94"/>
      <c r="AD50" s="94"/>
      <c r="AE50" s="94"/>
      <c r="AF50" s="94"/>
      <c r="AG50" s="94"/>
      <c r="AH50" s="94"/>
      <c r="AI50" s="94"/>
      <c r="AJ50" s="94"/>
      <c r="AK50" s="94"/>
      <c r="AL50" s="94"/>
    </row>
    <row r="51" spans="1:38" ht="12" hidden="1" customHeight="1">
      <c r="A51" s="252" t="s">
        <v>203</v>
      </c>
      <c r="B51" s="197" t="s">
        <v>3981</v>
      </c>
      <c r="C51" s="197" t="s">
        <v>3981</v>
      </c>
      <c r="D51" s="197" t="s">
        <v>3981</v>
      </c>
      <c r="E51" s="197" t="s">
        <v>3981</v>
      </c>
      <c r="F51" s="197" t="s">
        <v>3981</v>
      </c>
      <c r="G51" s="197" t="s">
        <v>3981</v>
      </c>
      <c r="H51" s="197" t="s">
        <v>3981</v>
      </c>
      <c r="I51" s="197" t="s">
        <v>3981</v>
      </c>
      <c r="J51" s="197" t="s">
        <v>3981</v>
      </c>
      <c r="K51" s="197" t="s">
        <v>3981</v>
      </c>
      <c r="L51" s="197" t="s">
        <v>3981</v>
      </c>
      <c r="M51" s="197" t="s">
        <v>3981</v>
      </c>
      <c r="N51" s="197" t="s">
        <v>3981</v>
      </c>
      <c r="O51" s="197" t="s">
        <v>3981</v>
      </c>
      <c r="P51" s="197" t="s">
        <v>3981</v>
      </c>
      <c r="Q51" s="197" t="s">
        <v>3981</v>
      </c>
      <c r="R51" s="197" t="s">
        <v>3981</v>
      </c>
      <c r="S51" s="197" t="s">
        <v>3981</v>
      </c>
      <c r="T51" s="197" t="s">
        <v>3981</v>
      </c>
      <c r="U51" s="197" t="s">
        <v>3981</v>
      </c>
      <c r="V51" s="217" t="s">
        <v>3981</v>
      </c>
      <c r="W51" s="217" t="s">
        <v>3981</v>
      </c>
      <c r="X51" s="217" t="s">
        <v>3981</v>
      </c>
      <c r="Y51" s="197" t="s">
        <v>3981</v>
      </c>
      <c r="Z51" s="197" t="s">
        <v>3981</v>
      </c>
      <c r="AA51" s="197" t="s">
        <v>3981</v>
      </c>
      <c r="AB51" s="220" t="s">
        <v>3981</v>
      </c>
      <c r="AC51" s="94"/>
      <c r="AD51" s="94"/>
      <c r="AE51" s="94"/>
      <c r="AF51" s="94"/>
      <c r="AG51" s="94"/>
      <c r="AH51" s="94"/>
      <c r="AI51" s="94"/>
      <c r="AJ51" s="94"/>
      <c r="AK51" s="94"/>
      <c r="AL51" s="94"/>
    </row>
    <row r="52" spans="1:38" ht="12" hidden="1" customHeight="1">
      <c r="A52" s="252" t="s">
        <v>204</v>
      </c>
      <c r="B52" s="197" t="s">
        <v>3981</v>
      </c>
      <c r="C52" s="197" t="s">
        <v>3981</v>
      </c>
      <c r="D52" s="197" t="s">
        <v>3981</v>
      </c>
      <c r="E52" s="197" t="s">
        <v>3981</v>
      </c>
      <c r="F52" s="197" t="s">
        <v>3981</v>
      </c>
      <c r="G52" s="197" t="s">
        <v>3981</v>
      </c>
      <c r="H52" s="197" t="s">
        <v>3981</v>
      </c>
      <c r="I52" s="197" t="s">
        <v>3981</v>
      </c>
      <c r="J52" s="197" t="s">
        <v>3981</v>
      </c>
      <c r="K52" s="197" t="s">
        <v>3981</v>
      </c>
      <c r="L52" s="197" t="s">
        <v>3981</v>
      </c>
      <c r="M52" s="197" t="s">
        <v>3981</v>
      </c>
      <c r="N52" s="197" t="s">
        <v>3981</v>
      </c>
      <c r="O52" s="197" t="s">
        <v>3981</v>
      </c>
      <c r="P52" s="197" t="s">
        <v>3981</v>
      </c>
      <c r="Q52" s="197" t="s">
        <v>3981</v>
      </c>
      <c r="R52" s="197" t="s">
        <v>3981</v>
      </c>
      <c r="S52" s="197" t="s">
        <v>3981</v>
      </c>
      <c r="T52" s="197" t="s">
        <v>3981</v>
      </c>
      <c r="U52" s="197" t="s">
        <v>3981</v>
      </c>
      <c r="V52" s="217" t="s">
        <v>3981</v>
      </c>
      <c r="W52" s="217" t="s">
        <v>3981</v>
      </c>
      <c r="X52" s="217" t="s">
        <v>3981</v>
      </c>
      <c r="Y52" s="197" t="s">
        <v>3981</v>
      </c>
      <c r="Z52" s="197" t="s">
        <v>3981</v>
      </c>
      <c r="AA52" s="197" t="s">
        <v>3981</v>
      </c>
      <c r="AB52" s="220" t="s">
        <v>3981</v>
      </c>
      <c r="AC52" s="94"/>
      <c r="AD52" s="94"/>
      <c r="AE52" s="94"/>
      <c r="AF52" s="94"/>
      <c r="AG52" s="94"/>
      <c r="AH52" s="94"/>
      <c r="AI52" s="94"/>
      <c r="AJ52" s="94"/>
      <c r="AK52" s="94"/>
      <c r="AL52" s="94"/>
    </row>
    <row r="53" spans="1:38" ht="12" hidden="1" customHeight="1">
      <c r="A53" s="252" t="s">
        <v>205</v>
      </c>
      <c r="B53" s="197" t="s">
        <v>3981</v>
      </c>
      <c r="C53" s="197" t="s">
        <v>3981</v>
      </c>
      <c r="D53" s="197" t="s">
        <v>3981</v>
      </c>
      <c r="E53" s="197" t="s">
        <v>3981</v>
      </c>
      <c r="F53" s="197" t="s">
        <v>3981</v>
      </c>
      <c r="G53" s="197" t="s">
        <v>3981</v>
      </c>
      <c r="H53" s="197" t="s">
        <v>3981</v>
      </c>
      <c r="I53" s="197" t="s">
        <v>3981</v>
      </c>
      <c r="J53" s="197" t="s">
        <v>3981</v>
      </c>
      <c r="K53" s="197" t="s">
        <v>3981</v>
      </c>
      <c r="L53" s="197" t="s">
        <v>3981</v>
      </c>
      <c r="M53" s="197" t="s">
        <v>3981</v>
      </c>
      <c r="N53" s="197" t="s">
        <v>3981</v>
      </c>
      <c r="O53" s="197" t="s">
        <v>3981</v>
      </c>
      <c r="P53" s="197" t="s">
        <v>3981</v>
      </c>
      <c r="Q53" s="197" t="s">
        <v>3981</v>
      </c>
      <c r="R53" s="197" t="s">
        <v>3981</v>
      </c>
      <c r="S53" s="197" t="s">
        <v>3981</v>
      </c>
      <c r="T53" s="197" t="s">
        <v>3981</v>
      </c>
      <c r="U53" s="197" t="s">
        <v>3981</v>
      </c>
      <c r="V53" s="217" t="s">
        <v>3981</v>
      </c>
      <c r="W53" s="217" t="s">
        <v>3981</v>
      </c>
      <c r="X53" s="217" t="s">
        <v>3981</v>
      </c>
      <c r="Y53" s="197" t="s">
        <v>3981</v>
      </c>
      <c r="Z53" s="197" t="s">
        <v>3981</v>
      </c>
      <c r="AA53" s="197" t="s">
        <v>3981</v>
      </c>
      <c r="AB53" s="220" t="s">
        <v>3981</v>
      </c>
      <c r="AC53" s="94"/>
      <c r="AD53" s="94"/>
      <c r="AE53" s="94"/>
      <c r="AF53" s="94"/>
      <c r="AG53" s="94"/>
      <c r="AH53" s="94"/>
      <c r="AI53" s="94"/>
      <c r="AJ53" s="94"/>
      <c r="AK53" s="94"/>
      <c r="AL53" s="94"/>
    </row>
    <row r="54" spans="1:38" ht="12" hidden="1" customHeight="1">
      <c r="A54" s="252" t="s">
        <v>206</v>
      </c>
      <c r="B54" s="197" t="s">
        <v>3981</v>
      </c>
      <c r="C54" s="197" t="s">
        <v>3981</v>
      </c>
      <c r="D54" s="197" t="s">
        <v>3981</v>
      </c>
      <c r="E54" s="197" t="s">
        <v>3981</v>
      </c>
      <c r="F54" s="197" t="s">
        <v>3981</v>
      </c>
      <c r="G54" s="197" t="s">
        <v>3981</v>
      </c>
      <c r="H54" s="197" t="s">
        <v>3981</v>
      </c>
      <c r="I54" s="197" t="s">
        <v>3981</v>
      </c>
      <c r="J54" s="197" t="s">
        <v>3981</v>
      </c>
      <c r="K54" s="197" t="s">
        <v>3981</v>
      </c>
      <c r="L54" s="197" t="s">
        <v>3981</v>
      </c>
      <c r="M54" s="197" t="s">
        <v>3981</v>
      </c>
      <c r="N54" s="197" t="s">
        <v>3981</v>
      </c>
      <c r="O54" s="197" t="s">
        <v>3981</v>
      </c>
      <c r="P54" s="197" t="s">
        <v>3981</v>
      </c>
      <c r="Q54" s="197" t="s">
        <v>3981</v>
      </c>
      <c r="R54" s="197" t="s">
        <v>3981</v>
      </c>
      <c r="S54" s="197" t="s">
        <v>3981</v>
      </c>
      <c r="T54" s="197" t="s">
        <v>3981</v>
      </c>
      <c r="U54" s="197" t="s">
        <v>3981</v>
      </c>
      <c r="V54" s="217" t="s">
        <v>3981</v>
      </c>
      <c r="W54" s="217" t="s">
        <v>3981</v>
      </c>
      <c r="X54" s="217" t="s">
        <v>3981</v>
      </c>
      <c r="Y54" s="197" t="s">
        <v>3981</v>
      </c>
      <c r="Z54" s="197" t="s">
        <v>3981</v>
      </c>
      <c r="AA54" s="197" t="s">
        <v>3981</v>
      </c>
      <c r="AB54" s="220" t="s">
        <v>3981</v>
      </c>
      <c r="AC54" s="94"/>
      <c r="AD54" s="94"/>
      <c r="AE54" s="94"/>
      <c r="AF54" s="94"/>
      <c r="AG54" s="94"/>
      <c r="AH54" s="94"/>
      <c r="AI54" s="94"/>
      <c r="AJ54" s="94"/>
      <c r="AK54" s="94"/>
      <c r="AL54" s="94"/>
    </row>
    <row r="55" spans="1:38" ht="12" hidden="1" customHeight="1">
      <c r="A55" s="252" t="s">
        <v>207</v>
      </c>
      <c r="B55" s="197" t="s">
        <v>3981</v>
      </c>
      <c r="C55" s="197" t="s">
        <v>3981</v>
      </c>
      <c r="D55" s="197" t="s">
        <v>3981</v>
      </c>
      <c r="E55" s="197" t="s">
        <v>3981</v>
      </c>
      <c r="F55" s="197" t="s">
        <v>3981</v>
      </c>
      <c r="G55" s="197" t="s">
        <v>3981</v>
      </c>
      <c r="H55" s="197" t="s">
        <v>3981</v>
      </c>
      <c r="I55" s="197" t="s">
        <v>3981</v>
      </c>
      <c r="J55" s="197" t="s">
        <v>3981</v>
      </c>
      <c r="K55" s="197" t="s">
        <v>3981</v>
      </c>
      <c r="L55" s="197" t="s">
        <v>3981</v>
      </c>
      <c r="M55" s="197" t="s">
        <v>3981</v>
      </c>
      <c r="N55" s="197" t="s">
        <v>3981</v>
      </c>
      <c r="O55" s="197" t="s">
        <v>3981</v>
      </c>
      <c r="P55" s="197" t="s">
        <v>3981</v>
      </c>
      <c r="Q55" s="197" t="s">
        <v>3981</v>
      </c>
      <c r="R55" s="197" t="s">
        <v>3981</v>
      </c>
      <c r="S55" s="197" t="s">
        <v>3981</v>
      </c>
      <c r="T55" s="197" t="s">
        <v>3981</v>
      </c>
      <c r="U55" s="197" t="s">
        <v>3981</v>
      </c>
      <c r="V55" s="217" t="s">
        <v>3981</v>
      </c>
      <c r="W55" s="217" t="s">
        <v>3981</v>
      </c>
      <c r="X55" s="217" t="s">
        <v>3981</v>
      </c>
      <c r="Y55" s="197" t="s">
        <v>3981</v>
      </c>
      <c r="Z55" s="197" t="s">
        <v>3981</v>
      </c>
      <c r="AA55" s="197" t="s">
        <v>3981</v>
      </c>
      <c r="AB55" s="220" t="s">
        <v>3981</v>
      </c>
      <c r="AC55" s="94"/>
      <c r="AD55" s="94"/>
      <c r="AE55" s="94"/>
      <c r="AF55" s="94"/>
      <c r="AG55" s="94"/>
      <c r="AH55" s="94"/>
      <c r="AI55" s="94"/>
      <c r="AJ55" s="94"/>
      <c r="AK55" s="94"/>
      <c r="AL55" s="94"/>
    </row>
    <row r="56" spans="1:38" ht="12" hidden="1" customHeight="1">
      <c r="A56" s="252" t="s">
        <v>208</v>
      </c>
      <c r="B56" s="197" t="s">
        <v>3981</v>
      </c>
      <c r="C56" s="197" t="s">
        <v>3981</v>
      </c>
      <c r="D56" s="197" t="s">
        <v>3981</v>
      </c>
      <c r="E56" s="197" t="s">
        <v>3981</v>
      </c>
      <c r="F56" s="197" t="s">
        <v>3981</v>
      </c>
      <c r="G56" s="197" t="s">
        <v>3981</v>
      </c>
      <c r="H56" s="197" t="s">
        <v>3981</v>
      </c>
      <c r="I56" s="197" t="s">
        <v>3981</v>
      </c>
      <c r="J56" s="197" t="s">
        <v>3981</v>
      </c>
      <c r="K56" s="197" t="s">
        <v>3981</v>
      </c>
      <c r="L56" s="197" t="s">
        <v>3981</v>
      </c>
      <c r="M56" s="197" t="s">
        <v>3981</v>
      </c>
      <c r="N56" s="197" t="s">
        <v>3981</v>
      </c>
      <c r="O56" s="197" t="s">
        <v>3981</v>
      </c>
      <c r="P56" s="197" t="s">
        <v>3981</v>
      </c>
      <c r="Q56" s="197" t="s">
        <v>3981</v>
      </c>
      <c r="R56" s="197" t="s">
        <v>3981</v>
      </c>
      <c r="S56" s="197" t="s">
        <v>3981</v>
      </c>
      <c r="T56" s="197" t="s">
        <v>3981</v>
      </c>
      <c r="U56" s="197" t="s">
        <v>3981</v>
      </c>
      <c r="V56" s="217" t="s">
        <v>3981</v>
      </c>
      <c r="W56" s="217" t="s">
        <v>3981</v>
      </c>
      <c r="X56" s="217" t="s">
        <v>3981</v>
      </c>
      <c r="Y56" s="197" t="s">
        <v>3981</v>
      </c>
      <c r="Z56" s="197" t="s">
        <v>3981</v>
      </c>
      <c r="AA56" s="197" t="s">
        <v>3981</v>
      </c>
      <c r="AB56" s="220" t="s">
        <v>3981</v>
      </c>
      <c r="AC56" s="94"/>
      <c r="AD56" s="94"/>
      <c r="AE56" s="94"/>
      <c r="AF56" s="94"/>
      <c r="AG56" s="94"/>
      <c r="AH56" s="94"/>
      <c r="AI56" s="94"/>
      <c r="AJ56" s="94"/>
      <c r="AK56" s="94"/>
      <c r="AL56" s="94"/>
    </row>
    <row r="57" spans="1:38" ht="12" hidden="1" customHeight="1">
      <c r="A57" s="252" t="s">
        <v>210</v>
      </c>
      <c r="B57" s="197" t="s">
        <v>3981</v>
      </c>
      <c r="C57" s="197" t="s">
        <v>3981</v>
      </c>
      <c r="D57" s="197" t="s">
        <v>3981</v>
      </c>
      <c r="E57" s="197" t="s">
        <v>3981</v>
      </c>
      <c r="F57" s="197" t="s">
        <v>3981</v>
      </c>
      <c r="G57" s="197" t="s">
        <v>3981</v>
      </c>
      <c r="H57" s="197" t="s">
        <v>3981</v>
      </c>
      <c r="I57" s="197" t="s">
        <v>3981</v>
      </c>
      <c r="J57" s="197" t="s">
        <v>3981</v>
      </c>
      <c r="K57" s="197" t="s">
        <v>3981</v>
      </c>
      <c r="L57" s="197" t="s">
        <v>3981</v>
      </c>
      <c r="M57" s="197" t="s">
        <v>3981</v>
      </c>
      <c r="N57" s="197" t="s">
        <v>3981</v>
      </c>
      <c r="O57" s="197" t="s">
        <v>3981</v>
      </c>
      <c r="P57" s="197" t="s">
        <v>3981</v>
      </c>
      <c r="Q57" s="197" t="s">
        <v>3981</v>
      </c>
      <c r="R57" s="197" t="s">
        <v>3981</v>
      </c>
      <c r="S57" s="197" t="s">
        <v>3981</v>
      </c>
      <c r="T57" s="197" t="s">
        <v>3981</v>
      </c>
      <c r="U57" s="197" t="s">
        <v>3981</v>
      </c>
      <c r="V57" s="217" t="s">
        <v>3981</v>
      </c>
      <c r="W57" s="217" t="s">
        <v>3981</v>
      </c>
      <c r="X57" s="217" t="s">
        <v>3981</v>
      </c>
      <c r="Y57" s="197" t="s">
        <v>3981</v>
      </c>
      <c r="Z57" s="197" t="s">
        <v>3981</v>
      </c>
      <c r="AA57" s="197" t="s">
        <v>3981</v>
      </c>
      <c r="AB57" s="220" t="s">
        <v>3981</v>
      </c>
      <c r="AC57" s="94"/>
      <c r="AD57" s="94"/>
      <c r="AE57" s="94"/>
      <c r="AF57" s="94"/>
      <c r="AG57" s="94"/>
      <c r="AH57" s="94"/>
      <c r="AI57" s="94"/>
      <c r="AJ57" s="94"/>
      <c r="AK57" s="94"/>
      <c r="AL57" s="94"/>
    </row>
    <row r="58" spans="1:38" ht="12" hidden="1" customHeight="1">
      <c r="A58" s="284" t="s">
        <v>211</v>
      </c>
      <c r="B58" s="240" t="s">
        <v>3981</v>
      </c>
      <c r="C58" s="240" t="s">
        <v>3981</v>
      </c>
      <c r="D58" s="240" t="s">
        <v>3981</v>
      </c>
      <c r="E58" s="240" t="s">
        <v>3981</v>
      </c>
      <c r="F58" s="240" t="s">
        <v>3981</v>
      </c>
      <c r="G58" s="240" t="s">
        <v>3981</v>
      </c>
      <c r="H58" s="240">
        <v>22437586777</v>
      </c>
      <c r="I58" s="240" t="s">
        <v>3981</v>
      </c>
      <c r="J58" s="240" t="s">
        <v>3981</v>
      </c>
      <c r="K58" s="240" t="s">
        <v>3981</v>
      </c>
      <c r="L58" s="240" t="s">
        <v>3981</v>
      </c>
      <c r="M58" s="240" t="s">
        <v>3981</v>
      </c>
      <c r="N58" s="240" t="s">
        <v>3981</v>
      </c>
      <c r="O58" s="240" t="s">
        <v>3981</v>
      </c>
      <c r="P58" s="240" t="s">
        <v>3981</v>
      </c>
      <c r="Q58" s="240" t="s">
        <v>3981</v>
      </c>
      <c r="R58" s="240" t="s">
        <v>3981</v>
      </c>
      <c r="S58" s="240" t="s">
        <v>3981</v>
      </c>
      <c r="T58" s="240" t="s">
        <v>3981</v>
      </c>
      <c r="U58" s="240" t="s">
        <v>3981</v>
      </c>
      <c r="V58" s="240" t="s">
        <v>3981</v>
      </c>
      <c r="W58" s="240" t="s">
        <v>3981</v>
      </c>
      <c r="X58" s="240" t="s">
        <v>3981</v>
      </c>
      <c r="Y58" s="240" t="s">
        <v>3981</v>
      </c>
      <c r="Z58" s="240" t="s">
        <v>3981</v>
      </c>
      <c r="AA58" s="240" t="s">
        <v>3981</v>
      </c>
      <c r="AB58" s="248" t="s">
        <v>3981</v>
      </c>
      <c r="AC58" s="94"/>
      <c r="AD58" s="94"/>
      <c r="AE58" s="94"/>
      <c r="AF58" s="94"/>
      <c r="AG58" s="94"/>
      <c r="AH58" s="94"/>
      <c r="AI58" s="94"/>
      <c r="AJ58" s="94"/>
      <c r="AK58" s="94"/>
      <c r="AL58" s="94"/>
    </row>
    <row r="59" spans="1:38" ht="12" hidden="1" customHeight="1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8"/>
      <c r="W59" s="358"/>
      <c r="X59" s="358"/>
      <c r="Y59" s="357"/>
      <c r="Z59" s="357"/>
      <c r="AA59" s="357"/>
      <c r="AB59" s="359"/>
      <c r="AC59" s="94"/>
      <c r="AD59" s="94"/>
      <c r="AE59" s="94"/>
      <c r="AF59" s="94"/>
      <c r="AG59" s="94"/>
      <c r="AH59" s="94"/>
      <c r="AI59" s="94"/>
      <c r="AJ59" s="94"/>
      <c r="AK59" s="94"/>
      <c r="AL59" s="94"/>
    </row>
    <row r="60" spans="1:38" ht="12" hidden="1" customHeight="1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8"/>
      <c r="W60" s="358"/>
      <c r="X60" s="358"/>
      <c r="Y60" s="357"/>
      <c r="Z60" s="357"/>
      <c r="AA60" s="357"/>
      <c r="AB60" s="359"/>
      <c r="AC60" s="94"/>
      <c r="AD60" s="94"/>
      <c r="AE60" s="94"/>
      <c r="AF60" s="94"/>
      <c r="AG60" s="94"/>
      <c r="AH60" s="94"/>
      <c r="AI60" s="94"/>
      <c r="AJ60" s="94"/>
      <c r="AK60" s="94"/>
      <c r="AL60" s="94"/>
    </row>
    <row r="61" spans="1:38" ht="12" hidden="1" customHeight="1">
      <c r="A61" s="286"/>
      <c r="B61" s="292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60"/>
      <c r="W61" s="260"/>
      <c r="X61" s="260"/>
      <c r="Y61" s="258"/>
      <c r="Z61" s="258"/>
      <c r="AA61" s="258"/>
      <c r="AB61" s="264"/>
      <c r="AC61" s="94"/>
      <c r="AD61" s="94"/>
      <c r="AE61" s="94"/>
      <c r="AF61" s="94"/>
      <c r="AG61" s="94"/>
      <c r="AH61" s="94"/>
      <c r="AI61" s="94"/>
      <c r="AJ61" s="94"/>
      <c r="AK61" s="94"/>
      <c r="AL61" s="94"/>
    </row>
    <row r="62" spans="1:38" ht="12" hidden="1" customHeight="1">
      <c r="A62" s="265" t="s">
        <v>212</v>
      </c>
      <c r="B62" s="267">
        <f t="shared" ref="B62:AB62" si="1">SUM(B47:B61)</f>
        <v>0</v>
      </c>
      <c r="C62" s="267">
        <f t="shared" si="1"/>
        <v>0</v>
      </c>
      <c r="D62" s="267">
        <f t="shared" si="1"/>
        <v>0</v>
      </c>
      <c r="E62" s="267">
        <f t="shared" si="1"/>
        <v>0</v>
      </c>
      <c r="F62" s="267">
        <f t="shared" si="1"/>
        <v>0</v>
      </c>
      <c r="G62" s="267">
        <f t="shared" si="1"/>
        <v>0</v>
      </c>
      <c r="H62" s="267">
        <f t="shared" si="1"/>
        <v>22437586777</v>
      </c>
      <c r="I62" s="267">
        <f t="shared" si="1"/>
        <v>0</v>
      </c>
      <c r="J62" s="267">
        <f t="shared" si="1"/>
        <v>0</v>
      </c>
      <c r="K62" s="267">
        <f t="shared" si="1"/>
        <v>0</v>
      </c>
      <c r="L62" s="267">
        <f t="shared" si="1"/>
        <v>0</v>
      </c>
      <c r="M62" s="267">
        <f t="shared" si="1"/>
        <v>0</v>
      </c>
      <c r="N62" s="267">
        <f t="shared" si="1"/>
        <v>0</v>
      </c>
      <c r="O62" s="267">
        <f t="shared" si="1"/>
        <v>0</v>
      </c>
      <c r="P62" s="267">
        <f t="shared" si="1"/>
        <v>0</v>
      </c>
      <c r="Q62" s="267">
        <f t="shared" si="1"/>
        <v>0</v>
      </c>
      <c r="R62" s="267">
        <f t="shared" si="1"/>
        <v>0</v>
      </c>
      <c r="S62" s="267">
        <f t="shared" si="1"/>
        <v>0</v>
      </c>
      <c r="T62" s="267">
        <f t="shared" si="1"/>
        <v>0</v>
      </c>
      <c r="U62" s="267">
        <f t="shared" si="1"/>
        <v>0</v>
      </c>
      <c r="V62" s="276">
        <f t="shared" si="1"/>
        <v>0</v>
      </c>
      <c r="W62" s="276">
        <f t="shared" si="1"/>
        <v>0</v>
      </c>
      <c r="X62" s="276">
        <f t="shared" si="1"/>
        <v>0</v>
      </c>
      <c r="Y62" s="267">
        <f t="shared" si="1"/>
        <v>0</v>
      </c>
      <c r="Z62" s="267">
        <f t="shared" si="1"/>
        <v>0</v>
      </c>
      <c r="AA62" s="267">
        <f t="shared" si="1"/>
        <v>0</v>
      </c>
      <c r="AB62" s="278">
        <f t="shared" si="1"/>
        <v>0</v>
      </c>
      <c r="AC62" s="94"/>
      <c r="AD62" s="94"/>
      <c r="AE62" s="94"/>
      <c r="AF62" s="94"/>
      <c r="AG62" s="94"/>
      <c r="AH62" s="94"/>
      <c r="AI62" s="94"/>
      <c r="AJ62" s="94"/>
      <c r="AK62" s="94"/>
      <c r="AL62" s="94"/>
    </row>
    <row r="63" spans="1:38" ht="12" hidden="1" customHeight="1">
      <c r="A63" s="301"/>
      <c r="B63" s="162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90"/>
      <c r="W63" s="190"/>
      <c r="X63" s="190"/>
      <c r="Y63" s="189"/>
      <c r="Z63" s="189"/>
      <c r="AA63" s="189"/>
      <c r="AB63" s="1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</row>
    <row r="64" spans="1:38" ht="12" hidden="1" customHeight="1">
      <c r="A64" s="360" t="s">
        <v>213</v>
      </c>
      <c r="B64" s="361">
        <f t="shared" ref="B64:AB64" si="2">+B44-B62</f>
        <v>0</v>
      </c>
      <c r="C64" s="361">
        <f t="shared" si="2"/>
        <v>0</v>
      </c>
      <c r="D64" s="361">
        <f t="shared" si="2"/>
        <v>0</v>
      </c>
      <c r="E64" s="361">
        <f t="shared" si="2"/>
        <v>0</v>
      </c>
      <c r="F64" s="361">
        <f t="shared" si="2"/>
        <v>0</v>
      </c>
      <c r="G64" s="361">
        <f t="shared" si="2"/>
        <v>0</v>
      </c>
      <c r="H64" s="361">
        <f t="shared" si="2"/>
        <v>-22437586777</v>
      </c>
      <c r="I64" s="361">
        <f t="shared" si="2"/>
        <v>0</v>
      </c>
      <c r="J64" s="361">
        <f t="shared" si="2"/>
        <v>0</v>
      </c>
      <c r="K64" s="361">
        <f t="shared" si="2"/>
        <v>0</v>
      </c>
      <c r="L64" s="361">
        <f t="shared" si="2"/>
        <v>0</v>
      </c>
      <c r="M64" s="361">
        <f t="shared" si="2"/>
        <v>0</v>
      </c>
      <c r="N64" s="361">
        <f t="shared" si="2"/>
        <v>0</v>
      </c>
      <c r="O64" s="361">
        <f t="shared" si="2"/>
        <v>0</v>
      </c>
      <c r="P64" s="361">
        <f t="shared" si="2"/>
        <v>0</v>
      </c>
      <c r="Q64" s="361">
        <f t="shared" si="2"/>
        <v>0</v>
      </c>
      <c r="R64" s="361">
        <f t="shared" si="2"/>
        <v>0</v>
      </c>
      <c r="S64" s="361">
        <f t="shared" si="2"/>
        <v>0</v>
      </c>
      <c r="T64" s="361">
        <f t="shared" si="2"/>
        <v>0</v>
      </c>
      <c r="U64" s="361">
        <f t="shared" si="2"/>
        <v>0</v>
      </c>
      <c r="V64" s="362">
        <f t="shared" si="2"/>
        <v>0</v>
      </c>
      <c r="W64" s="362">
        <f t="shared" si="2"/>
        <v>0</v>
      </c>
      <c r="X64" s="362">
        <f t="shared" si="2"/>
        <v>0</v>
      </c>
      <c r="Y64" s="361">
        <f t="shared" si="2"/>
        <v>0</v>
      </c>
      <c r="Z64" s="361">
        <f t="shared" si="2"/>
        <v>0</v>
      </c>
      <c r="AA64" s="361">
        <f t="shared" si="2"/>
        <v>0</v>
      </c>
      <c r="AB64" s="363">
        <f t="shared" si="2"/>
        <v>0</v>
      </c>
      <c r="AC64" s="364"/>
      <c r="AD64" s="364"/>
      <c r="AE64" s="364"/>
      <c r="AF64" s="364"/>
      <c r="AG64" s="364"/>
      <c r="AH64" s="364"/>
      <c r="AI64" s="364"/>
      <c r="AJ64" s="364"/>
      <c r="AK64" s="364"/>
      <c r="AL64" s="364"/>
    </row>
    <row r="65" spans="1:38" ht="12" hidden="1" customHeight="1">
      <c r="A65" s="301"/>
      <c r="B65" s="162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90"/>
      <c r="W65" s="190"/>
      <c r="X65" s="190"/>
      <c r="Y65" s="189"/>
      <c r="Z65" s="189"/>
      <c r="AA65" s="189"/>
      <c r="AB65" s="1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</row>
    <row r="66" spans="1:38" ht="12" hidden="1" customHeight="1">
      <c r="A66" s="196" t="s">
        <v>214</v>
      </c>
      <c r="B66" s="314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200"/>
      <c r="W66" s="200"/>
      <c r="X66" s="200"/>
      <c r="Y66" s="199"/>
      <c r="Z66" s="199"/>
      <c r="AA66" s="199"/>
      <c r="AB66" s="206"/>
      <c r="AC66" s="94"/>
      <c r="AD66" s="94"/>
      <c r="AE66" s="94"/>
      <c r="AF66" s="94"/>
      <c r="AG66" s="94"/>
      <c r="AH66" s="94"/>
      <c r="AI66" s="94"/>
      <c r="AJ66" s="94"/>
      <c r="AK66" s="94"/>
      <c r="AL66" s="94"/>
    </row>
    <row r="67" spans="1:38" ht="12" hidden="1" customHeight="1">
      <c r="A67" s="196"/>
      <c r="B67" s="314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200"/>
      <c r="W67" s="200"/>
      <c r="X67" s="200"/>
      <c r="Y67" s="199"/>
      <c r="Z67" s="199"/>
      <c r="AA67" s="199"/>
      <c r="AB67" s="206"/>
      <c r="AC67" s="94"/>
      <c r="AD67" s="94"/>
      <c r="AE67" s="94"/>
      <c r="AF67" s="94"/>
      <c r="AG67" s="94"/>
      <c r="AH67" s="94"/>
      <c r="AI67" s="94"/>
      <c r="AJ67" s="94"/>
      <c r="AK67" s="94"/>
      <c r="AL67" s="94"/>
    </row>
    <row r="68" spans="1:38" ht="12" hidden="1" customHeight="1">
      <c r="A68" s="252" t="s">
        <v>215</v>
      </c>
      <c r="B68" s="315" t="s">
        <v>3981</v>
      </c>
      <c r="C68" s="315" t="s">
        <v>3981</v>
      </c>
      <c r="D68" s="315" t="s">
        <v>3981</v>
      </c>
      <c r="E68" s="315" t="s">
        <v>3981</v>
      </c>
      <c r="F68" s="315" t="s">
        <v>3981</v>
      </c>
      <c r="G68" s="315" t="s">
        <v>3981</v>
      </c>
      <c r="H68" s="315" t="s">
        <v>3981</v>
      </c>
      <c r="I68" s="315" t="s">
        <v>3981</v>
      </c>
      <c r="J68" s="315" t="s">
        <v>3981</v>
      </c>
      <c r="K68" s="315" t="s">
        <v>3981</v>
      </c>
      <c r="L68" s="315" t="s">
        <v>3981</v>
      </c>
      <c r="M68" s="315" t="s">
        <v>3981</v>
      </c>
      <c r="N68" s="315" t="s">
        <v>3981</v>
      </c>
      <c r="O68" s="315" t="s">
        <v>3981</v>
      </c>
      <c r="P68" s="315" t="s">
        <v>3981</v>
      </c>
      <c r="Q68" s="315" t="s">
        <v>3981</v>
      </c>
      <c r="R68" s="315" t="s">
        <v>3981</v>
      </c>
      <c r="S68" s="315" t="s">
        <v>3981</v>
      </c>
      <c r="T68" s="315" t="s">
        <v>3981</v>
      </c>
      <c r="U68" s="315" t="s">
        <v>3981</v>
      </c>
      <c r="V68" s="316" t="s">
        <v>3981</v>
      </c>
      <c r="W68" s="316" t="s">
        <v>3981</v>
      </c>
      <c r="X68" s="316" t="s">
        <v>3981</v>
      </c>
      <c r="Y68" s="315" t="s">
        <v>3981</v>
      </c>
      <c r="Z68" s="315" t="s">
        <v>3981</v>
      </c>
      <c r="AA68" s="315" t="s">
        <v>3981</v>
      </c>
      <c r="AB68" s="317" t="s">
        <v>3981</v>
      </c>
      <c r="AC68" s="94"/>
      <c r="AD68" s="94"/>
      <c r="AE68" s="94"/>
      <c r="AF68" s="94"/>
      <c r="AG68" s="94"/>
      <c r="AH68" s="94"/>
      <c r="AI68" s="94"/>
      <c r="AJ68" s="94"/>
      <c r="AK68" s="94"/>
      <c r="AL68" s="94"/>
    </row>
    <row r="69" spans="1:38" ht="12" hidden="1" customHeight="1">
      <c r="A69" s="252" t="s">
        <v>216</v>
      </c>
      <c r="B69" s="315" t="s">
        <v>3981</v>
      </c>
      <c r="C69" s="315" t="s">
        <v>3981</v>
      </c>
      <c r="D69" s="315" t="s">
        <v>3981</v>
      </c>
      <c r="E69" s="315" t="s">
        <v>3981</v>
      </c>
      <c r="F69" s="315" t="s">
        <v>3981</v>
      </c>
      <c r="G69" s="315" t="s">
        <v>3981</v>
      </c>
      <c r="H69" s="315" t="s">
        <v>3981</v>
      </c>
      <c r="I69" s="315" t="s">
        <v>3981</v>
      </c>
      <c r="J69" s="315" t="s">
        <v>3981</v>
      </c>
      <c r="K69" s="315" t="s">
        <v>3981</v>
      </c>
      <c r="L69" s="315" t="s">
        <v>3981</v>
      </c>
      <c r="M69" s="315" t="s">
        <v>3981</v>
      </c>
      <c r="N69" s="315" t="s">
        <v>3981</v>
      </c>
      <c r="O69" s="315" t="s">
        <v>3981</v>
      </c>
      <c r="P69" s="315" t="s">
        <v>3981</v>
      </c>
      <c r="Q69" s="315" t="s">
        <v>3981</v>
      </c>
      <c r="R69" s="315" t="s">
        <v>3981</v>
      </c>
      <c r="S69" s="315" t="s">
        <v>3981</v>
      </c>
      <c r="T69" s="315" t="s">
        <v>3981</v>
      </c>
      <c r="U69" s="315" t="s">
        <v>3981</v>
      </c>
      <c r="V69" s="316" t="s">
        <v>3981</v>
      </c>
      <c r="W69" s="316" t="s">
        <v>3981</v>
      </c>
      <c r="X69" s="316" t="s">
        <v>3981</v>
      </c>
      <c r="Y69" s="315" t="s">
        <v>3981</v>
      </c>
      <c r="Z69" s="315" t="s">
        <v>3981</v>
      </c>
      <c r="AA69" s="315" t="s">
        <v>3981</v>
      </c>
      <c r="AB69" s="317" t="s">
        <v>3981</v>
      </c>
      <c r="AC69" s="94"/>
      <c r="AD69" s="94"/>
      <c r="AE69" s="94"/>
      <c r="AF69" s="94"/>
      <c r="AG69" s="94"/>
      <c r="AH69" s="94"/>
      <c r="AI69" s="94"/>
      <c r="AJ69" s="94"/>
      <c r="AK69" s="94"/>
      <c r="AL69" s="94"/>
    </row>
    <row r="70" spans="1:38" ht="12" hidden="1" customHeight="1">
      <c r="A70" s="252" t="s">
        <v>217</v>
      </c>
      <c r="B70" s="315" t="s">
        <v>3981</v>
      </c>
      <c r="C70" s="315" t="s">
        <v>3981</v>
      </c>
      <c r="D70" s="315" t="s">
        <v>3981</v>
      </c>
      <c r="E70" s="315" t="s">
        <v>3981</v>
      </c>
      <c r="F70" s="315" t="s">
        <v>3981</v>
      </c>
      <c r="G70" s="315" t="s">
        <v>3981</v>
      </c>
      <c r="H70" s="315" t="s">
        <v>3981</v>
      </c>
      <c r="I70" s="315" t="s">
        <v>3981</v>
      </c>
      <c r="J70" s="315" t="s">
        <v>3981</v>
      </c>
      <c r="K70" s="315" t="s">
        <v>3981</v>
      </c>
      <c r="L70" s="315" t="s">
        <v>3981</v>
      </c>
      <c r="M70" s="315" t="s">
        <v>3981</v>
      </c>
      <c r="N70" s="315" t="s">
        <v>3981</v>
      </c>
      <c r="O70" s="315" t="s">
        <v>3981</v>
      </c>
      <c r="P70" s="315" t="s">
        <v>3981</v>
      </c>
      <c r="Q70" s="315" t="s">
        <v>3981</v>
      </c>
      <c r="R70" s="315" t="s">
        <v>3981</v>
      </c>
      <c r="S70" s="315" t="s">
        <v>3981</v>
      </c>
      <c r="T70" s="315" t="s">
        <v>3981</v>
      </c>
      <c r="U70" s="315" t="s">
        <v>3981</v>
      </c>
      <c r="V70" s="316" t="s">
        <v>3981</v>
      </c>
      <c r="W70" s="316" t="s">
        <v>3981</v>
      </c>
      <c r="X70" s="316" t="s">
        <v>3981</v>
      </c>
      <c r="Y70" s="315" t="s">
        <v>3981</v>
      </c>
      <c r="Z70" s="315" t="s">
        <v>3981</v>
      </c>
      <c r="AA70" s="315" t="s">
        <v>3981</v>
      </c>
      <c r="AB70" s="317" t="s">
        <v>3981</v>
      </c>
      <c r="AC70" s="94"/>
      <c r="AD70" s="94"/>
      <c r="AE70" s="94"/>
      <c r="AF70" s="94"/>
      <c r="AG70" s="94"/>
      <c r="AH70" s="94"/>
      <c r="AI70" s="94"/>
      <c r="AJ70" s="94"/>
      <c r="AK70" s="94"/>
      <c r="AL70" s="94"/>
    </row>
    <row r="71" spans="1:38" ht="12" hidden="1" customHeight="1">
      <c r="A71" s="252" t="s">
        <v>218</v>
      </c>
      <c r="B71" s="315" t="s">
        <v>3981</v>
      </c>
      <c r="C71" s="315" t="s">
        <v>3981</v>
      </c>
      <c r="D71" s="315" t="s">
        <v>3981</v>
      </c>
      <c r="E71" s="315" t="s">
        <v>3981</v>
      </c>
      <c r="F71" s="315" t="s">
        <v>3981</v>
      </c>
      <c r="G71" s="315" t="s">
        <v>3981</v>
      </c>
      <c r="H71" s="315" t="s">
        <v>3981</v>
      </c>
      <c r="I71" s="315" t="s">
        <v>3981</v>
      </c>
      <c r="J71" s="315" t="s">
        <v>3981</v>
      </c>
      <c r="K71" s="315" t="s">
        <v>3981</v>
      </c>
      <c r="L71" s="315" t="s">
        <v>3981</v>
      </c>
      <c r="M71" s="315" t="s">
        <v>3981</v>
      </c>
      <c r="N71" s="315" t="s">
        <v>3981</v>
      </c>
      <c r="O71" s="315" t="s">
        <v>3981</v>
      </c>
      <c r="P71" s="315" t="s">
        <v>3981</v>
      </c>
      <c r="Q71" s="315" t="s">
        <v>3981</v>
      </c>
      <c r="R71" s="315" t="s">
        <v>3981</v>
      </c>
      <c r="S71" s="315" t="s">
        <v>3981</v>
      </c>
      <c r="T71" s="315" t="s">
        <v>3981</v>
      </c>
      <c r="U71" s="315" t="s">
        <v>3981</v>
      </c>
      <c r="V71" s="316" t="s">
        <v>3981</v>
      </c>
      <c r="W71" s="316" t="s">
        <v>3981</v>
      </c>
      <c r="X71" s="316" t="s">
        <v>3981</v>
      </c>
      <c r="Y71" s="315" t="s">
        <v>3981</v>
      </c>
      <c r="Z71" s="315" t="s">
        <v>3981</v>
      </c>
      <c r="AA71" s="315" t="s">
        <v>3981</v>
      </c>
      <c r="AB71" s="317" t="s">
        <v>3981</v>
      </c>
      <c r="AC71" s="94"/>
      <c r="AD71" s="94"/>
      <c r="AE71" s="94"/>
      <c r="AF71" s="94"/>
      <c r="AG71" s="94"/>
      <c r="AH71" s="94"/>
      <c r="AI71" s="94"/>
      <c r="AJ71" s="94"/>
      <c r="AK71" s="94"/>
      <c r="AL71" s="94"/>
    </row>
    <row r="72" spans="1:38" ht="12" hidden="1" customHeight="1">
      <c r="A72" s="252" t="s">
        <v>219</v>
      </c>
      <c r="B72" s="315" t="s">
        <v>3981</v>
      </c>
      <c r="C72" s="315" t="s">
        <v>3981</v>
      </c>
      <c r="D72" s="315" t="s">
        <v>3981</v>
      </c>
      <c r="E72" s="315" t="s">
        <v>3981</v>
      </c>
      <c r="F72" s="315" t="s">
        <v>3981</v>
      </c>
      <c r="G72" s="315" t="s">
        <v>3981</v>
      </c>
      <c r="H72" s="315" t="s">
        <v>3981</v>
      </c>
      <c r="I72" s="315" t="s">
        <v>3981</v>
      </c>
      <c r="J72" s="315" t="s">
        <v>3981</v>
      </c>
      <c r="K72" s="315" t="s">
        <v>3981</v>
      </c>
      <c r="L72" s="315" t="s">
        <v>3981</v>
      </c>
      <c r="M72" s="315" t="s">
        <v>3981</v>
      </c>
      <c r="N72" s="315" t="s">
        <v>3981</v>
      </c>
      <c r="O72" s="315" t="s">
        <v>3981</v>
      </c>
      <c r="P72" s="315" t="s">
        <v>3981</v>
      </c>
      <c r="Q72" s="315" t="s">
        <v>3981</v>
      </c>
      <c r="R72" s="315" t="s">
        <v>3981</v>
      </c>
      <c r="S72" s="315" t="s">
        <v>3981</v>
      </c>
      <c r="T72" s="315" t="s">
        <v>3981</v>
      </c>
      <c r="U72" s="315" t="s">
        <v>3981</v>
      </c>
      <c r="V72" s="316" t="s">
        <v>3981</v>
      </c>
      <c r="W72" s="316" t="s">
        <v>3981</v>
      </c>
      <c r="X72" s="316" t="s">
        <v>3981</v>
      </c>
      <c r="Y72" s="315" t="s">
        <v>3981</v>
      </c>
      <c r="Z72" s="315" t="s">
        <v>3981</v>
      </c>
      <c r="AA72" s="315" t="s">
        <v>3981</v>
      </c>
      <c r="AB72" s="317" t="s">
        <v>3981</v>
      </c>
      <c r="AC72" s="94"/>
      <c r="AD72" s="94"/>
      <c r="AE72" s="94"/>
      <c r="AF72" s="94"/>
      <c r="AG72" s="94"/>
      <c r="AH72" s="94"/>
      <c r="AI72" s="94"/>
      <c r="AJ72" s="94"/>
      <c r="AK72" s="94"/>
      <c r="AL72" s="94"/>
    </row>
    <row r="73" spans="1:38" ht="12" hidden="1" customHeight="1">
      <c r="A73" s="252" t="s">
        <v>220</v>
      </c>
      <c r="B73" s="315" t="s">
        <v>3981</v>
      </c>
      <c r="C73" s="315" t="s">
        <v>3981</v>
      </c>
      <c r="D73" s="315" t="s">
        <v>3981</v>
      </c>
      <c r="E73" s="315" t="s">
        <v>3981</v>
      </c>
      <c r="F73" s="315" t="s">
        <v>3981</v>
      </c>
      <c r="G73" s="315" t="s">
        <v>3981</v>
      </c>
      <c r="H73" s="315" t="s">
        <v>3981</v>
      </c>
      <c r="I73" s="315" t="s">
        <v>3981</v>
      </c>
      <c r="J73" s="315" t="s">
        <v>3981</v>
      </c>
      <c r="K73" s="315" t="s">
        <v>3981</v>
      </c>
      <c r="L73" s="315" t="s">
        <v>3981</v>
      </c>
      <c r="M73" s="315" t="s">
        <v>3981</v>
      </c>
      <c r="N73" s="315" t="s">
        <v>3981</v>
      </c>
      <c r="O73" s="315" t="s">
        <v>3981</v>
      </c>
      <c r="P73" s="315" t="s">
        <v>3981</v>
      </c>
      <c r="Q73" s="315" t="s">
        <v>3981</v>
      </c>
      <c r="R73" s="315" t="s">
        <v>3981</v>
      </c>
      <c r="S73" s="315" t="s">
        <v>3981</v>
      </c>
      <c r="T73" s="315" t="s">
        <v>3981</v>
      </c>
      <c r="U73" s="315" t="s">
        <v>3981</v>
      </c>
      <c r="V73" s="316" t="s">
        <v>3981</v>
      </c>
      <c r="W73" s="316" t="s">
        <v>3981</v>
      </c>
      <c r="X73" s="316" t="s">
        <v>3981</v>
      </c>
      <c r="Y73" s="315" t="s">
        <v>3981</v>
      </c>
      <c r="Z73" s="315" t="s">
        <v>3981</v>
      </c>
      <c r="AA73" s="315" t="s">
        <v>3981</v>
      </c>
      <c r="AB73" s="317" t="s">
        <v>3981</v>
      </c>
      <c r="AC73" s="94"/>
      <c r="AD73" s="94"/>
      <c r="AE73" s="94"/>
      <c r="AF73" s="94"/>
      <c r="AG73" s="94"/>
      <c r="AH73" s="94"/>
      <c r="AI73" s="94"/>
      <c r="AJ73" s="94"/>
      <c r="AK73" s="94"/>
      <c r="AL73" s="94"/>
    </row>
    <row r="74" spans="1:38" ht="12" hidden="1" customHeight="1">
      <c r="A74" s="252" t="s">
        <v>221</v>
      </c>
      <c r="B74" s="315" t="s">
        <v>3981</v>
      </c>
      <c r="C74" s="315" t="s">
        <v>3981</v>
      </c>
      <c r="D74" s="315" t="s">
        <v>3981</v>
      </c>
      <c r="E74" s="315" t="s">
        <v>3981</v>
      </c>
      <c r="F74" s="315" t="s">
        <v>3981</v>
      </c>
      <c r="G74" s="315" t="s">
        <v>3981</v>
      </c>
      <c r="H74" s="315" t="s">
        <v>3981</v>
      </c>
      <c r="I74" s="315" t="s">
        <v>3981</v>
      </c>
      <c r="J74" s="315" t="s">
        <v>3981</v>
      </c>
      <c r="K74" s="315" t="s">
        <v>3981</v>
      </c>
      <c r="L74" s="315" t="s">
        <v>3981</v>
      </c>
      <c r="M74" s="315" t="s">
        <v>3981</v>
      </c>
      <c r="N74" s="315" t="s">
        <v>3981</v>
      </c>
      <c r="O74" s="315" t="s">
        <v>3981</v>
      </c>
      <c r="P74" s="315" t="s">
        <v>3981</v>
      </c>
      <c r="Q74" s="315" t="s">
        <v>3981</v>
      </c>
      <c r="R74" s="315" t="s">
        <v>3981</v>
      </c>
      <c r="S74" s="315" t="s">
        <v>3981</v>
      </c>
      <c r="T74" s="315" t="s">
        <v>3981</v>
      </c>
      <c r="U74" s="315" t="s">
        <v>3981</v>
      </c>
      <c r="V74" s="316" t="s">
        <v>3981</v>
      </c>
      <c r="W74" s="316" t="s">
        <v>3981</v>
      </c>
      <c r="X74" s="316" t="s">
        <v>3981</v>
      </c>
      <c r="Y74" s="315" t="s">
        <v>3981</v>
      </c>
      <c r="Z74" s="315" t="s">
        <v>3981</v>
      </c>
      <c r="AA74" s="315" t="s">
        <v>3981</v>
      </c>
      <c r="AB74" s="317" t="s">
        <v>3981</v>
      </c>
      <c r="AC74" s="94"/>
      <c r="AD74" s="94"/>
      <c r="AE74" s="94"/>
      <c r="AF74" s="94"/>
      <c r="AG74" s="94"/>
      <c r="AH74" s="94"/>
      <c r="AI74" s="94"/>
      <c r="AJ74" s="94"/>
      <c r="AK74" s="94"/>
      <c r="AL74" s="94"/>
    </row>
    <row r="75" spans="1:38" ht="12" hidden="1" customHeight="1">
      <c r="A75" s="252" t="s">
        <v>222</v>
      </c>
      <c r="B75" s="315" t="s">
        <v>3981</v>
      </c>
      <c r="C75" s="315" t="s">
        <v>3981</v>
      </c>
      <c r="D75" s="315" t="s">
        <v>3981</v>
      </c>
      <c r="E75" s="315" t="s">
        <v>3981</v>
      </c>
      <c r="F75" s="315" t="s">
        <v>3981</v>
      </c>
      <c r="G75" s="315" t="s">
        <v>3981</v>
      </c>
      <c r="H75" s="315" t="s">
        <v>3981</v>
      </c>
      <c r="I75" s="315" t="s">
        <v>3981</v>
      </c>
      <c r="J75" s="315" t="s">
        <v>3981</v>
      </c>
      <c r="K75" s="315" t="s">
        <v>3981</v>
      </c>
      <c r="L75" s="315" t="s">
        <v>3981</v>
      </c>
      <c r="M75" s="315" t="s">
        <v>3981</v>
      </c>
      <c r="N75" s="315" t="s">
        <v>3981</v>
      </c>
      <c r="O75" s="315" t="s">
        <v>3981</v>
      </c>
      <c r="P75" s="315" t="s">
        <v>3981</v>
      </c>
      <c r="Q75" s="315" t="s">
        <v>3981</v>
      </c>
      <c r="R75" s="315" t="s">
        <v>3981</v>
      </c>
      <c r="S75" s="315" t="s">
        <v>3981</v>
      </c>
      <c r="T75" s="315" t="s">
        <v>3981</v>
      </c>
      <c r="U75" s="315" t="s">
        <v>3981</v>
      </c>
      <c r="V75" s="316" t="s">
        <v>3981</v>
      </c>
      <c r="W75" s="316" t="s">
        <v>3981</v>
      </c>
      <c r="X75" s="316" t="s">
        <v>3981</v>
      </c>
      <c r="Y75" s="315" t="s">
        <v>3981</v>
      </c>
      <c r="Z75" s="315" t="s">
        <v>3981</v>
      </c>
      <c r="AA75" s="315" t="s">
        <v>3981</v>
      </c>
      <c r="AB75" s="317" t="s">
        <v>3981</v>
      </c>
      <c r="AC75" s="94"/>
      <c r="AD75" s="94"/>
      <c r="AE75" s="94"/>
      <c r="AF75" s="94"/>
      <c r="AG75" s="94"/>
      <c r="AH75" s="94"/>
      <c r="AI75" s="94"/>
      <c r="AJ75" s="94"/>
      <c r="AK75" s="94"/>
      <c r="AL75" s="94"/>
    </row>
    <row r="76" spans="1:38" ht="12" hidden="1" customHeight="1">
      <c r="A76" s="252" t="s">
        <v>223</v>
      </c>
      <c r="B76" s="315" t="s">
        <v>3981</v>
      </c>
      <c r="C76" s="315" t="s">
        <v>3981</v>
      </c>
      <c r="D76" s="315" t="s">
        <v>3981</v>
      </c>
      <c r="E76" s="315" t="s">
        <v>3981</v>
      </c>
      <c r="F76" s="315" t="s">
        <v>3981</v>
      </c>
      <c r="G76" s="315" t="s">
        <v>3981</v>
      </c>
      <c r="H76" s="315" t="s">
        <v>3981</v>
      </c>
      <c r="I76" s="315" t="s">
        <v>3981</v>
      </c>
      <c r="J76" s="315" t="s">
        <v>3981</v>
      </c>
      <c r="K76" s="315" t="s">
        <v>3981</v>
      </c>
      <c r="L76" s="315" t="s">
        <v>3981</v>
      </c>
      <c r="M76" s="315" t="s">
        <v>3981</v>
      </c>
      <c r="N76" s="315" t="s">
        <v>3981</v>
      </c>
      <c r="O76" s="315" t="s">
        <v>3981</v>
      </c>
      <c r="P76" s="315" t="s">
        <v>3981</v>
      </c>
      <c r="Q76" s="315" t="s">
        <v>3981</v>
      </c>
      <c r="R76" s="315" t="s">
        <v>3981</v>
      </c>
      <c r="S76" s="315" t="s">
        <v>3981</v>
      </c>
      <c r="T76" s="315" t="s">
        <v>3981</v>
      </c>
      <c r="U76" s="315" t="s">
        <v>3981</v>
      </c>
      <c r="V76" s="316" t="s">
        <v>3981</v>
      </c>
      <c r="W76" s="316" t="s">
        <v>3981</v>
      </c>
      <c r="X76" s="316" t="s">
        <v>3981</v>
      </c>
      <c r="Y76" s="315" t="s">
        <v>3981</v>
      </c>
      <c r="Z76" s="315" t="s">
        <v>3981</v>
      </c>
      <c r="AA76" s="315" t="s">
        <v>3981</v>
      </c>
      <c r="AB76" s="317" t="s">
        <v>3981</v>
      </c>
      <c r="AC76" s="94"/>
      <c r="AD76" s="94"/>
      <c r="AE76" s="94"/>
      <c r="AF76" s="94"/>
      <c r="AG76" s="94"/>
      <c r="AH76" s="94"/>
      <c r="AI76" s="94"/>
      <c r="AJ76" s="94"/>
      <c r="AK76" s="94"/>
      <c r="AL76" s="94"/>
    </row>
    <row r="77" spans="1:38" ht="12" hidden="1" customHeight="1">
      <c r="A77" s="252" t="s">
        <v>224</v>
      </c>
      <c r="B77" s="315" t="s">
        <v>3981</v>
      </c>
      <c r="C77" s="315" t="s">
        <v>3981</v>
      </c>
      <c r="D77" s="315" t="s">
        <v>3981</v>
      </c>
      <c r="E77" s="315" t="s">
        <v>3981</v>
      </c>
      <c r="F77" s="315" t="s">
        <v>3981</v>
      </c>
      <c r="G77" s="315" t="s">
        <v>3981</v>
      </c>
      <c r="H77" s="315" t="s">
        <v>3981</v>
      </c>
      <c r="I77" s="315" t="s">
        <v>3981</v>
      </c>
      <c r="J77" s="315" t="s">
        <v>3981</v>
      </c>
      <c r="K77" s="315" t="s">
        <v>3981</v>
      </c>
      <c r="L77" s="315" t="s">
        <v>3981</v>
      </c>
      <c r="M77" s="315" t="s">
        <v>3981</v>
      </c>
      <c r="N77" s="315" t="s">
        <v>3981</v>
      </c>
      <c r="O77" s="315" t="s">
        <v>3981</v>
      </c>
      <c r="P77" s="315" t="s">
        <v>3981</v>
      </c>
      <c r="Q77" s="315" t="s">
        <v>3981</v>
      </c>
      <c r="R77" s="315" t="s">
        <v>3981</v>
      </c>
      <c r="S77" s="315" t="s">
        <v>3981</v>
      </c>
      <c r="T77" s="315" t="s">
        <v>3981</v>
      </c>
      <c r="U77" s="315" t="s">
        <v>3981</v>
      </c>
      <c r="V77" s="316" t="s">
        <v>3981</v>
      </c>
      <c r="W77" s="316" t="s">
        <v>3981</v>
      </c>
      <c r="X77" s="316" t="s">
        <v>3981</v>
      </c>
      <c r="Y77" s="315" t="s">
        <v>3981</v>
      </c>
      <c r="Z77" s="315" t="s">
        <v>3981</v>
      </c>
      <c r="AA77" s="315" t="s">
        <v>3981</v>
      </c>
      <c r="AB77" s="317" t="s">
        <v>3981</v>
      </c>
      <c r="AC77" s="94"/>
      <c r="AD77" s="94"/>
      <c r="AE77" s="94"/>
      <c r="AF77" s="94"/>
      <c r="AG77" s="94"/>
      <c r="AH77" s="94"/>
      <c r="AI77" s="94"/>
      <c r="AJ77" s="94"/>
      <c r="AK77" s="94"/>
      <c r="AL77" s="94"/>
    </row>
    <row r="78" spans="1:38" ht="12" hidden="1" customHeight="1">
      <c r="A78" s="252" t="s">
        <v>226</v>
      </c>
      <c r="B78" s="315" t="s">
        <v>3981</v>
      </c>
      <c r="C78" s="315" t="s">
        <v>3981</v>
      </c>
      <c r="D78" s="315" t="s">
        <v>3981</v>
      </c>
      <c r="E78" s="315" t="s">
        <v>3981</v>
      </c>
      <c r="F78" s="315" t="s">
        <v>3981</v>
      </c>
      <c r="G78" s="315" t="s">
        <v>3981</v>
      </c>
      <c r="H78" s="315" t="s">
        <v>3981</v>
      </c>
      <c r="I78" s="315" t="s">
        <v>3981</v>
      </c>
      <c r="J78" s="315" t="s">
        <v>3981</v>
      </c>
      <c r="K78" s="315" t="s">
        <v>3981</v>
      </c>
      <c r="L78" s="315" t="s">
        <v>3981</v>
      </c>
      <c r="M78" s="315" t="s">
        <v>3981</v>
      </c>
      <c r="N78" s="315" t="s">
        <v>3981</v>
      </c>
      <c r="O78" s="315" t="s">
        <v>3981</v>
      </c>
      <c r="P78" s="315" t="s">
        <v>3981</v>
      </c>
      <c r="Q78" s="315" t="s">
        <v>3981</v>
      </c>
      <c r="R78" s="315" t="s">
        <v>3981</v>
      </c>
      <c r="S78" s="315" t="s">
        <v>3981</v>
      </c>
      <c r="T78" s="315" t="s">
        <v>3981</v>
      </c>
      <c r="U78" s="315" t="s">
        <v>3981</v>
      </c>
      <c r="V78" s="316" t="s">
        <v>3981</v>
      </c>
      <c r="W78" s="316" t="s">
        <v>3981</v>
      </c>
      <c r="X78" s="316" t="s">
        <v>3981</v>
      </c>
      <c r="Y78" s="315" t="s">
        <v>3981</v>
      </c>
      <c r="Z78" s="315" t="s">
        <v>3981</v>
      </c>
      <c r="AA78" s="315" t="s">
        <v>3981</v>
      </c>
      <c r="AB78" s="317" t="s">
        <v>3981</v>
      </c>
      <c r="AC78" s="94"/>
      <c r="AD78" s="94"/>
      <c r="AE78" s="94"/>
      <c r="AF78" s="94"/>
      <c r="AG78" s="94"/>
      <c r="AH78" s="94"/>
      <c r="AI78" s="94"/>
      <c r="AJ78" s="94"/>
      <c r="AK78" s="94"/>
      <c r="AL78" s="94"/>
    </row>
    <row r="79" spans="1:38" ht="12" hidden="1" customHeight="1">
      <c r="A79" s="252" t="s">
        <v>228</v>
      </c>
      <c r="B79" s="315" t="s">
        <v>3981</v>
      </c>
      <c r="C79" s="315" t="s">
        <v>3981</v>
      </c>
      <c r="D79" s="315" t="s">
        <v>3981</v>
      </c>
      <c r="E79" s="315" t="s">
        <v>3981</v>
      </c>
      <c r="F79" s="315" t="s">
        <v>3981</v>
      </c>
      <c r="G79" s="315" t="s">
        <v>3981</v>
      </c>
      <c r="H79" s="315" t="s">
        <v>3981</v>
      </c>
      <c r="I79" s="315" t="s">
        <v>3981</v>
      </c>
      <c r="J79" s="315" t="s">
        <v>3981</v>
      </c>
      <c r="K79" s="315" t="s">
        <v>3981</v>
      </c>
      <c r="L79" s="315" t="s">
        <v>3981</v>
      </c>
      <c r="M79" s="315" t="s">
        <v>3981</v>
      </c>
      <c r="N79" s="315" t="s">
        <v>3981</v>
      </c>
      <c r="O79" s="315" t="s">
        <v>3981</v>
      </c>
      <c r="P79" s="315" t="s">
        <v>3981</v>
      </c>
      <c r="Q79" s="315" t="s">
        <v>3981</v>
      </c>
      <c r="R79" s="315" t="s">
        <v>3981</v>
      </c>
      <c r="S79" s="315" t="s">
        <v>3981</v>
      </c>
      <c r="T79" s="315" t="s">
        <v>3981</v>
      </c>
      <c r="U79" s="315" t="s">
        <v>3981</v>
      </c>
      <c r="V79" s="316" t="s">
        <v>3981</v>
      </c>
      <c r="W79" s="316" t="s">
        <v>3981</v>
      </c>
      <c r="X79" s="316" t="s">
        <v>3981</v>
      </c>
      <c r="Y79" s="315" t="s">
        <v>3981</v>
      </c>
      <c r="Z79" s="315" t="s">
        <v>3981</v>
      </c>
      <c r="AA79" s="315" t="s">
        <v>3981</v>
      </c>
      <c r="AB79" s="317" t="s">
        <v>3981</v>
      </c>
      <c r="AC79" s="94"/>
      <c r="AD79" s="94"/>
      <c r="AE79" s="94"/>
      <c r="AF79" s="94"/>
      <c r="AG79" s="94"/>
      <c r="AH79" s="94"/>
      <c r="AI79" s="94"/>
      <c r="AJ79" s="94"/>
      <c r="AK79" s="94"/>
      <c r="AL79" s="94"/>
    </row>
    <row r="80" spans="1:38" ht="12" hidden="1" customHeight="1">
      <c r="A80" s="252" t="s">
        <v>229</v>
      </c>
      <c r="B80" s="315" t="s">
        <v>3981</v>
      </c>
      <c r="C80" s="315" t="s">
        <v>3981</v>
      </c>
      <c r="D80" s="315" t="s">
        <v>3981</v>
      </c>
      <c r="E80" s="315" t="s">
        <v>3981</v>
      </c>
      <c r="F80" s="315" t="s">
        <v>3981</v>
      </c>
      <c r="G80" s="315" t="s">
        <v>3981</v>
      </c>
      <c r="H80" s="315" t="s">
        <v>3981</v>
      </c>
      <c r="I80" s="315" t="s">
        <v>3981</v>
      </c>
      <c r="J80" s="315" t="s">
        <v>3981</v>
      </c>
      <c r="K80" s="315" t="s">
        <v>3981</v>
      </c>
      <c r="L80" s="315" t="s">
        <v>3981</v>
      </c>
      <c r="M80" s="315" t="s">
        <v>3981</v>
      </c>
      <c r="N80" s="315" t="s">
        <v>3981</v>
      </c>
      <c r="O80" s="315" t="s">
        <v>3981</v>
      </c>
      <c r="P80" s="315" t="s">
        <v>3981</v>
      </c>
      <c r="Q80" s="315" t="s">
        <v>3981</v>
      </c>
      <c r="R80" s="315" t="s">
        <v>3981</v>
      </c>
      <c r="S80" s="315" t="s">
        <v>3981</v>
      </c>
      <c r="T80" s="315" t="s">
        <v>3981</v>
      </c>
      <c r="U80" s="315" t="s">
        <v>3981</v>
      </c>
      <c r="V80" s="316" t="s">
        <v>3981</v>
      </c>
      <c r="W80" s="316" t="s">
        <v>3981</v>
      </c>
      <c r="X80" s="316" t="s">
        <v>3981</v>
      </c>
      <c r="Y80" s="315" t="s">
        <v>3981</v>
      </c>
      <c r="Z80" s="315" t="s">
        <v>3981</v>
      </c>
      <c r="AA80" s="315" t="s">
        <v>3981</v>
      </c>
      <c r="AB80" s="317" t="s">
        <v>3981</v>
      </c>
      <c r="AC80" s="94"/>
      <c r="AD80" s="94"/>
      <c r="AE80" s="94"/>
      <c r="AF80" s="94"/>
      <c r="AG80" s="94"/>
      <c r="AH80" s="94"/>
      <c r="AI80" s="94"/>
      <c r="AJ80" s="94"/>
      <c r="AK80" s="94"/>
      <c r="AL80" s="94"/>
    </row>
    <row r="81" spans="1:38" ht="12" hidden="1" customHeight="1">
      <c r="A81" s="252" t="s">
        <v>232</v>
      </c>
      <c r="B81" s="315" t="s">
        <v>3981</v>
      </c>
      <c r="C81" s="315" t="s">
        <v>3981</v>
      </c>
      <c r="D81" s="315" t="s">
        <v>3981</v>
      </c>
      <c r="E81" s="315" t="s">
        <v>3981</v>
      </c>
      <c r="F81" s="315" t="s">
        <v>3981</v>
      </c>
      <c r="G81" s="315" t="s">
        <v>3981</v>
      </c>
      <c r="H81" s="315" t="s">
        <v>3981</v>
      </c>
      <c r="I81" s="315" t="s">
        <v>3981</v>
      </c>
      <c r="J81" s="315" t="s">
        <v>3981</v>
      </c>
      <c r="K81" s="315" t="s">
        <v>3981</v>
      </c>
      <c r="L81" s="315" t="s">
        <v>3981</v>
      </c>
      <c r="M81" s="315" t="s">
        <v>3981</v>
      </c>
      <c r="N81" s="315" t="s">
        <v>3981</v>
      </c>
      <c r="O81" s="315" t="s">
        <v>3981</v>
      </c>
      <c r="P81" s="315" t="s">
        <v>3981</v>
      </c>
      <c r="Q81" s="315" t="s">
        <v>3981</v>
      </c>
      <c r="R81" s="315" t="s">
        <v>3981</v>
      </c>
      <c r="S81" s="315" t="s">
        <v>3981</v>
      </c>
      <c r="T81" s="315" t="s">
        <v>3981</v>
      </c>
      <c r="U81" s="315" t="s">
        <v>3981</v>
      </c>
      <c r="V81" s="315" t="s">
        <v>3981</v>
      </c>
      <c r="W81" s="315" t="s">
        <v>3981</v>
      </c>
      <c r="X81" s="315" t="s">
        <v>3981</v>
      </c>
      <c r="Y81" s="315" t="s">
        <v>3981</v>
      </c>
      <c r="Z81" s="315" t="s">
        <v>3981</v>
      </c>
      <c r="AA81" s="315" t="s">
        <v>3981</v>
      </c>
      <c r="AB81" s="317" t="s">
        <v>3981</v>
      </c>
      <c r="AC81" s="94"/>
      <c r="AD81" s="94"/>
      <c r="AE81" s="94"/>
      <c r="AF81" s="94"/>
      <c r="AG81" s="94"/>
      <c r="AH81" s="94"/>
      <c r="AI81" s="94"/>
      <c r="AJ81" s="94"/>
      <c r="AK81" s="94"/>
      <c r="AL81" s="94"/>
    </row>
    <row r="82" spans="1:38" ht="12" hidden="1" customHeight="1">
      <c r="A82" s="252" t="s">
        <v>234</v>
      </c>
      <c r="B82" s="315" t="s">
        <v>3981</v>
      </c>
      <c r="C82" s="315" t="s">
        <v>3981</v>
      </c>
      <c r="D82" s="315" t="s">
        <v>3981</v>
      </c>
      <c r="E82" s="315" t="s">
        <v>3981</v>
      </c>
      <c r="F82" s="315" t="s">
        <v>3981</v>
      </c>
      <c r="G82" s="315" t="s">
        <v>3981</v>
      </c>
      <c r="H82" s="315" t="s">
        <v>3981</v>
      </c>
      <c r="I82" s="315" t="s">
        <v>3981</v>
      </c>
      <c r="J82" s="315" t="s">
        <v>3981</v>
      </c>
      <c r="K82" s="315" t="s">
        <v>3981</v>
      </c>
      <c r="L82" s="315" t="s">
        <v>3981</v>
      </c>
      <c r="M82" s="315" t="s">
        <v>3981</v>
      </c>
      <c r="N82" s="315" t="s">
        <v>3981</v>
      </c>
      <c r="O82" s="315" t="s">
        <v>3981</v>
      </c>
      <c r="P82" s="315" t="s">
        <v>3981</v>
      </c>
      <c r="Q82" s="315" t="s">
        <v>3981</v>
      </c>
      <c r="R82" s="315" t="s">
        <v>3981</v>
      </c>
      <c r="S82" s="315" t="s">
        <v>3981</v>
      </c>
      <c r="T82" s="315" t="s">
        <v>3981</v>
      </c>
      <c r="U82" s="315" t="s">
        <v>3981</v>
      </c>
      <c r="V82" s="315" t="s">
        <v>3981</v>
      </c>
      <c r="W82" s="315" t="s">
        <v>3981</v>
      </c>
      <c r="X82" s="315" t="s">
        <v>3981</v>
      </c>
      <c r="Y82" s="315" t="s">
        <v>3981</v>
      </c>
      <c r="Z82" s="315" t="s">
        <v>3981</v>
      </c>
      <c r="AA82" s="315" t="s">
        <v>3981</v>
      </c>
      <c r="AB82" s="317" t="s">
        <v>3981</v>
      </c>
      <c r="AC82" s="94"/>
      <c r="AD82" s="94"/>
      <c r="AE82" s="94"/>
      <c r="AF82" s="94"/>
      <c r="AG82" s="94"/>
      <c r="AH82" s="94"/>
      <c r="AI82" s="94"/>
      <c r="AJ82" s="94"/>
      <c r="AK82" s="94"/>
      <c r="AL82" s="94"/>
    </row>
    <row r="83" spans="1:38" ht="12" hidden="1" customHeight="1">
      <c r="A83" s="252" t="s">
        <v>238</v>
      </c>
      <c r="B83" s="315" t="s">
        <v>3981</v>
      </c>
      <c r="C83" s="315" t="s">
        <v>3981</v>
      </c>
      <c r="D83" s="315" t="s">
        <v>3981</v>
      </c>
      <c r="E83" s="315" t="s">
        <v>3981</v>
      </c>
      <c r="F83" s="315" t="s">
        <v>3981</v>
      </c>
      <c r="G83" s="315" t="s">
        <v>3981</v>
      </c>
      <c r="H83" s="315" t="s">
        <v>3981</v>
      </c>
      <c r="I83" s="315" t="s">
        <v>3981</v>
      </c>
      <c r="J83" s="315" t="s">
        <v>3981</v>
      </c>
      <c r="K83" s="315" t="s">
        <v>3981</v>
      </c>
      <c r="L83" s="315" t="s">
        <v>3981</v>
      </c>
      <c r="M83" s="315" t="s">
        <v>3981</v>
      </c>
      <c r="N83" s="315" t="s">
        <v>3981</v>
      </c>
      <c r="O83" s="315" t="s">
        <v>3981</v>
      </c>
      <c r="P83" s="315" t="s">
        <v>3981</v>
      </c>
      <c r="Q83" s="315" t="s">
        <v>3981</v>
      </c>
      <c r="R83" s="315" t="s">
        <v>3981</v>
      </c>
      <c r="S83" s="315" t="s">
        <v>3981</v>
      </c>
      <c r="T83" s="315" t="s">
        <v>3981</v>
      </c>
      <c r="U83" s="315" t="s">
        <v>3981</v>
      </c>
      <c r="V83" s="315" t="s">
        <v>3981</v>
      </c>
      <c r="W83" s="315" t="s">
        <v>3981</v>
      </c>
      <c r="X83" s="315" t="s">
        <v>3981</v>
      </c>
      <c r="Y83" s="315" t="s">
        <v>3981</v>
      </c>
      <c r="Z83" s="315" t="s">
        <v>3981</v>
      </c>
      <c r="AA83" s="315" t="s">
        <v>3981</v>
      </c>
      <c r="AB83" s="317" t="s">
        <v>3981</v>
      </c>
      <c r="AC83" s="333"/>
      <c r="AD83" s="333"/>
      <c r="AE83" s="333"/>
      <c r="AF83" s="333"/>
      <c r="AG83" s="333"/>
      <c r="AH83" s="333"/>
      <c r="AI83" s="333"/>
      <c r="AJ83" s="333"/>
      <c r="AK83" s="333"/>
      <c r="AL83" s="333"/>
    </row>
    <row r="84" spans="1:38" ht="12" hidden="1" customHeight="1">
      <c r="A84" s="252" t="s">
        <v>239</v>
      </c>
      <c r="B84" s="315" t="s">
        <v>3981</v>
      </c>
      <c r="C84" s="315" t="s">
        <v>3981</v>
      </c>
      <c r="D84" s="315" t="s">
        <v>3981</v>
      </c>
      <c r="E84" s="315" t="s">
        <v>3981</v>
      </c>
      <c r="F84" s="315" t="s">
        <v>3981</v>
      </c>
      <c r="G84" s="315" t="s">
        <v>3981</v>
      </c>
      <c r="H84" s="315" t="s">
        <v>3981</v>
      </c>
      <c r="I84" s="315" t="s">
        <v>3981</v>
      </c>
      <c r="J84" s="315" t="s">
        <v>3981</v>
      </c>
      <c r="K84" s="315" t="s">
        <v>3981</v>
      </c>
      <c r="L84" s="315" t="s">
        <v>3981</v>
      </c>
      <c r="M84" s="315" t="s">
        <v>3981</v>
      </c>
      <c r="N84" s="315" t="s">
        <v>3981</v>
      </c>
      <c r="O84" s="315" t="s">
        <v>3981</v>
      </c>
      <c r="P84" s="315" t="s">
        <v>3981</v>
      </c>
      <c r="Q84" s="315" t="s">
        <v>3981</v>
      </c>
      <c r="R84" s="315" t="s">
        <v>3981</v>
      </c>
      <c r="S84" s="315" t="s">
        <v>3981</v>
      </c>
      <c r="T84" s="315" t="s">
        <v>3981</v>
      </c>
      <c r="U84" s="315" t="s">
        <v>3981</v>
      </c>
      <c r="V84" s="315" t="s">
        <v>3981</v>
      </c>
      <c r="W84" s="315" t="s">
        <v>3981</v>
      </c>
      <c r="X84" s="315" t="s">
        <v>3981</v>
      </c>
      <c r="Y84" s="315" t="s">
        <v>3981</v>
      </c>
      <c r="Z84" s="315" t="s">
        <v>3981</v>
      </c>
      <c r="AA84" s="315" t="s">
        <v>3981</v>
      </c>
      <c r="AB84" s="317" t="s">
        <v>3981</v>
      </c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</row>
    <row r="85" spans="1:38" ht="12" hidden="1" customHeight="1">
      <c r="A85" s="284" t="s">
        <v>712</v>
      </c>
      <c r="B85" s="240" t="s">
        <v>3981</v>
      </c>
      <c r="C85" s="240" t="s">
        <v>3981</v>
      </c>
      <c r="D85" s="240" t="s">
        <v>3981</v>
      </c>
      <c r="E85" s="240" t="s">
        <v>3981</v>
      </c>
      <c r="F85" s="240" t="s">
        <v>3981</v>
      </c>
      <c r="G85" s="240" t="s">
        <v>3981</v>
      </c>
      <c r="H85" s="240" t="s">
        <v>3981</v>
      </c>
      <c r="I85" s="240" t="s">
        <v>3981</v>
      </c>
      <c r="J85" s="240" t="s">
        <v>3981</v>
      </c>
      <c r="K85" s="240" t="s">
        <v>3981</v>
      </c>
      <c r="L85" s="240" t="s">
        <v>3981</v>
      </c>
      <c r="M85" s="240" t="s">
        <v>3981</v>
      </c>
      <c r="N85" s="240" t="s">
        <v>3981</v>
      </c>
      <c r="O85" s="240" t="s">
        <v>3981</v>
      </c>
      <c r="P85" s="240" t="s">
        <v>3981</v>
      </c>
      <c r="Q85" s="240" t="s">
        <v>3981</v>
      </c>
      <c r="R85" s="240" t="s">
        <v>3981</v>
      </c>
      <c r="S85" s="240" t="s">
        <v>3981</v>
      </c>
      <c r="T85" s="240" t="s">
        <v>3981</v>
      </c>
      <c r="U85" s="240" t="s">
        <v>3981</v>
      </c>
      <c r="V85" s="240" t="s">
        <v>3981</v>
      </c>
      <c r="W85" s="240" t="s">
        <v>3981</v>
      </c>
      <c r="X85" s="240" t="s">
        <v>3981</v>
      </c>
      <c r="Y85" s="240" t="s">
        <v>3981</v>
      </c>
      <c r="Z85" s="240" t="s">
        <v>3981</v>
      </c>
      <c r="AA85" s="240" t="s">
        <v>3981</v>
      </c>
      <c r="AB85" s="248" t="s">
        <v>3981</v>
      </c>
      <c r="AC85" s="94"/>
      <c r="AD85" s="94"/>
      <c r="AE85" s="94"/>
      <c r="AF85" s="94"/>
      <c r="AG85" s="94"/>
      <c r="AH85" s="94"/>
      <c r="AI85" s="94"/>
      <c r="AJ85" s="94"/>
      <c r="AK85" s="94"/>
      <c r="AL85" s="94"/>
    </row>
    <row r="86" spans="1:38" ht="12" hidden="1" customHeight="1">
      <c r="A86" s="356"/>
      <c r="B86" s="357"/>
      <c r="C86" s="357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8"/>
      <c r="W86" s="358"/>
      <c r="X86" s="358"/>
      <c r="Y86" s="357"/>
      <c r="Z86" s="357"/>
      <c r="AA86" s="357"/>
      <c r="AB86" s="359"/>
      <c r="AC86" s="94"/>
      <c r="AD86" s="94"/>
      <c r="AE86" s="94"/>
      <c r="AF86" s="94"/>
      <c r="AG86" s="94"/>
      <c r="AH86" s="94"/>
      <c r="AI86" s="94"/>
      <c r="AJ86" s="94"/>
      <c r="AK86" s="94"/>
      <c r="AL86" s="94"/>
    </row>
    <row r="87" spans="1:38" ht="12" hidden="1" customHeight="1">
      <c r="A87" s="396"/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8"/>
      <c r="W87" s="398"/>
      <c r="X87" s="398"/>
      <c r="Y87" s="397"/>
      <c r="Z87" s="397"/>
      <c r="AA87" s="397"/>
      <c r="AB87" s="399"/>
      <c r="AC87" s="94"/>
      <c r="AD87" s="94"/>
      <c r="AE87" s="94"/>
      <c r="AF87" s="94"/>
      <c r="AG87" s="94"/>
      <c r="AH87" s="94"/>
      <c r="AI87" s="94"/>
      <c r="AJ87" s="94"/>
      <c r="AK87" s="94"/>
      <c r="AL87" s="94"/>
    </row>
    <row r="88" spans="1:38" ht="12" hidden="1" customHeight="1">
      <c r="A88" s="360" t="s">
        <v>240</v>
      </c>
      <c r="B88" s="361">
        <f t="shared" ref="B88:AB88" si="3">SUM(B68:B87)</f>
        <v>0</v>
      </c>
      <c r="C88" s="361">
        <f t="shared" si="3"/>
        <v>0</v>
      </c>
      <c r="D88" s="361">
        <f t="shared" si="3"/>
        <v>0</v>
      </c>
      <c r="E88" s="361">
        <f t="shared" si="3"/>
        <v>0</v>
      </c>
      <c r="F88" s="361">
        <f t="shared" si="3"/>
        <v>0</v>
      </c>
      <c r="G88" s="361">
        <f t="shared" si="3"/>
        <v>0</v>
      </c>
      <c r="H88" s="361">
        <f t="shared" si="3"/>
        <v>0</v>
      </c>
      <c r="I88" s="361">
        <f t="shared" si="3"/>
        <v>0</v>
      </c>
      <c r="J88" s="361">
        <f t="shared" si="3"/>
        <v>0</v>
      </c>
      <c r="K88" s="361">
        <f t="shared" si="3"/>
        <v>0</v>
      </c>
      <c r="L88" s="361">
        <f t="shared" si="3"/>
        <v>0</v>
      </c>
      <c r="M88" s="361">
        <f t="shared" si="3"/>
        <v>0</v>
      </c>
      <c r="N88" s="361">
        <f t="shared" si="3"/>
        <v>0</v>
      </c>
      <c r="O88" s="361">
        <f t="shared" si="3"/>
        <v>0</v>
      </c>
      <c r="P88" s="361">
        <f t="shared" si="3"/>
        <v>0</v>
      </c>
      <c r="Q88" s="361">
        <f t="shared" si="3"/>
        <v>0</v>
      </c>
      <c r="R88" s="361">
        <f t="shared" si="3"/>
        <v>0</v>
      </c>
      <c r="S88" s="361">
        <f t="shared" si="3"/>
        <v>0</v>
      </c>
      <c r="T88" s="361">
        <f t="shared" si="3"/>
        <v>0</v>
      </c>
      <c r="U88" s="361">
        <f t="shared" si="3"/>
        <v>0</v>
      </c>
      <c r="V88" s="362">
        <f t="shared" si="3"/>
        <v>0</v>
      </c>
      <c r="W88" s="362">
        <f t="shared" si="3"/>
        <v>0</v>
      </c>
      <c r="X88" s="362">
        <f t="shared" si="3"/>
        <v>0</v>
      </c>
      <c r="Y88" s="361">
        <f t="shared" si="3"/>
        <v>0</v>
      </c>
      <c r="Z88" s="361">
        <f t="shared" si="3"/>
        <v>0</v>
      </c>
      <c r="AA88" s="361">
        <f t="shared" si="3"/>
        <v>0</v>
      </c>
      <c r="AB88" s="363">
        <f t="shared" si="3"/>
        <v>0</v>
      </c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</row>
    <row r="89" spans="1:38" ht="12" hidden="1" customHeight="1">
      <c r="A89" s="149" t="s">
        <v>241</v>
      </c>
      <c r="B89" s="280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90"/>
      <c r="W89" s="190"/>
      <c r="X89" s="190"/>
      <c r="Y89" s="189"/>
      <c r="Z89" s="189"/>
      <c r="AA89" s="189"/>
      <c r="AB89" s="1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</row>
    <row r="90" spans="1:38" ht="12" hidden="1" customHeight="1">
      <c r="A90" s="208" t="s">
        <v>242</v>
      </c>
      <c r="B90" s="197" t="s">
        <v>3981</v>
      </c>
      <c r="C90" s="197" t="s">
        <v>3981</v>
      </c>
      <c r="D90" s="197" t="s">
        <v>3981</v>
      </c>
      <c r="E90" s="197" t="s">
        <v>3981</v>
      </c>
      <c r="F90" s="197" t="s">
        <v>3981</v>
      </c>
      <c r="G90" s="197" t="s">
        <v>3981</v>
      </c>
      <c r="H90" s="197" t="s">
        <v>3981</v>
      </c>
      <c r="I90" s="197" t="s">
        <v>3981</v>
      </c>
      <c r="J90" s="197" t="s">
        <v>3981</v>
      </c>
      <c r="K90" s="197" t="s">
        <v>3981</v>
      </c>
      <c r="L90" s="197" t="s">
        <v>3981</v>
      </c>
      <c r="M90" s="197" t="s">
        <v>3981</v>
      </c>
      <c r="N90" s="197" t="s">
        <v>3981</v>
      </c>
      <c r="O90" s="197" t="s">
        <v>3981</v>
      </c>
      <c r="P90" s="197" t="s">
        <v>3981</v>
      </c>
      <c r="Q90" s="197" t="s">
        <v>3981</v>
      </c>
      <c r="R90" s="197" t="s">
        <v>3981</v>
      </c>
      <c r="S90" s="197" t="s">
        <v>3981</v>
      </c>
      <c r="T90" s="197" t="s">
        <v>3981</v>
      </c>
      <c r="U90" s="197" t="s">
        <v>3981</v>
      </c>
      <c r="V90" s="217" t="s">
        <v>3981</v>
      </c>
      <c r="W90" s="217" t="s">
        <v>3981</v>
      </c>
      <c r="X90" s="217" t="s">
        <v>3981</v>
      </c>
      <c r="Y90" s="197" t="s">
        <v>3981</v>
      </c>
      <c r="Z90" s="197" t="s">
        <v>3981</v>
      </c>
      <c r="AA90" s="197" t="s">
        <v>3981</v>
      </c>
      <c r="AB90" s="220" t="s">
        <v>3981</v>
      </c>
      <c r="AC90" s="94"/>
      <c r="AD90" s="94"/>
      <c r="AE90" s="94"/>
      <c r="AF90" s="94"/>
      <c r="AG90" s="94"/>
      <c r="AH90" s="94"/>
      <c r="AI90" s="94"/>
      <c r="AJ90" s="94"/>
      <c r="AK90" s="94"/>
      <c r="AL90" s="94"/>
    </row>
    <row r="91" spans="1:38" ht="12" hidden="1" customHeight="1">
      <c r="A91" s="208" t="s">
        <v>243</v>
      </c>
      <c r="B91" s="197" t="s">
        <v>3981</v>
      </c>
      <c r="C91" s="197" t="s">
        <v>3981</v>
      </c>
      <c r="D91" s="197" t="s">
        <v>3981</v>
      </c>
      <c r="E91" s="197" t="s">
        <v>3981</v>
      </c>
      <c r="F91" s="197" t="s">
        <v>3981</v>
      </c>
      <c r="G91" s="197" t="s">
        <v>3981</v>
      </c>
      <c r="H91" s="197" t="s">
        <v>3981</v>
      </c>
      <c r="I91" s="197" t="s">
        <v>3981</v>
      </c>
      <c r="J91" s="197" t="s">
        <v>3981</v>
      </c>
      <c r="K91" s="197" t="s">
        <v>3981</v>
      </c>
      <c r="L91" s="197" t="s">
        <v>3981</v>
      </c>
      <c r="M91" s="197" t="s">
        <v>3981</v>
      </c>
      <c r="N91" s="197" t="s">
        <v>3981</v>
      </c>
      <c r="O91" s="197" t="s">
        <v>3981</v>
      </c>
      <c r="P91" s="197" t="s">
        <v>3981</v>
      </c>
      <c r="Q91" s="197" t="s">
        <v>3981</v>
      </c>
      <c r="R91" s="197" t="s">
        <v>3981</v>
      </c>
      <c r="S91" s="197" t="s">
        <v>3981</v>
      </c>
      <c r="T91" s="197" t="s">
        <v>3981</v>
      </c>
      <c r="U91" s="197" t="s">
        <v>3981</v>
      </c>
      <c r="V91" s="217" t="s">
        <v>3981</v>
      </c>
      <c r="W91" s="217" t="s">
        <v>3981</v>
      </c>
      <c r="X91" s="217" t="s">
        <v>3981</v>
      </c>
      <c r="Y91" s="197" t="s">
        <v>3981</v>
      </c>
      <c r="Z91" s="197" t="s">
        <v>3981</v>
      </c>
      <c r="AA91" s="197" t="s">
        <v>3981</v>
      </c>
      <c r="AB91" s="220" t="s">
        <v>3981</v>
      </c>
      <c r="AC91" s="94"/>
      <c r="AD91" s="94"/>
      <c r="AE91" s="94"/>
      <c r="AF91" s="94"/>
      <c r="AG91" s="94"/>
      <c r="AH91" s="94"/>
      <c r="AI91" s="94"/>
      <c r="AJ91" s="94"/>
      <c r="AK91" s="94"/>
      <c r="AL91" s="94"/>
    </row>
    <row r="92" spans="1:38" ht="12" hidden="1" customHeight="1">
      <c r="A92" s="208" t="s">
        <v>244</v>
      </c>
      <c r="B92" s="197" t="s">
        <v>3981</v>
      </c>
      <c r="C92" s="197" t="s">
        <v>3981</v>
      </c>
      <c r="D92" s="197" t="s">
        <v>3981</v>
      </c>
      <c r="E92" s="197" t="s">
        <v>3981</v>
      </c>
      <c r="F92" s="197" t="s">
        <v>3981</v>
      </c>
      <c r="G92" s="197" t="s">
        <v>3981</v>
      </c>
      <c r="H92" s="197" t="s">
        <v>3981</v>
      </c>
      <c r="I92" s="197" t="s">
        <v>3981</v>
      </c>
      <c r="J92" s="197" t="s">
        <v>3981</v>
      </c>
      <c r="K92" s="197" t="s">
        <v>3981</v>
      </c>
      <c r="L92" s="197" t="s">
        <v>3981</v>
      </c>
      <c r="M92" s="197" t="s">
        <v>3981</v>
      </c>
      <c r="N92" s="197" t="s">
        <v>3981</v>
      </c>
      <c r="O92" s="197" t="s">
        <v>3981</v>
      </c>
      <c r="P92" s="197" t="s">
        <v>3981</v>
      </c>
      <c r="Q92" s="197" t="s">
        <v>3981</v>
      </c>
      <c r="R92" s="197" t="s">
        <v>3981</v>
      </c>
      <c r="S92" s="197" t="s">
        <v>3981</v>
      </c>
      <c r="T92" s="197" t="s">
        <v>3981</v>
      </c>
      <c r="U92" s="197" t="s">
        <v>3981</v>
      </c>
      <c r="V92" s="217" t="s">
        <v>3981</v>
      </c>
      <c r="W92" s="217" t="s">
        <v>3981</v>
      </c>
      <c r="X92" s="217" t="s">
        <v>3981</v>
      </c>
      <c r="Y92" s="197" t="s">
        <v>3981</v>
      </c>
      <c r="Z92" s="197" t="s">
        <v>3981</v>
      </c>
      <c r="AA92" s="197" t="s">
        <v>3981</v>
      </c>
      <c r="AB92" s="220" t="s">
        <v>3981</v>
      </c>
      <c r="AC92" s="94"/>
      <c r="AD92" s="94"/>
      <c r="AE92" s="94"/>
      <c r="AF92" s="94"/>
      <c r="AG92" s="94"/>
      <c r="AH92" s="94"/>
      <c r="AI92" s="94"/>
      <c r="AJ92" s="94"/>
      <c r="AK92" s="94"/>
      <c r="AL92" s="94"/>
    </row>
    <row r="93" spans="1:38" ht="34.5" hidden="1" customHeight="1">
      <c r="A93" s="208" t="s">
        <v>245</v>
      </c>
      <c r="B93" s="197" t="s">
        <v>3981</v>
      </c>
      <c r="C93" s="197" t="s">
        <v>3981</v>
      </c>
      <c r="D93" s="197" t="s">
        <v>3981</v>
      </c>
      <c r="E93" s="197" t="s">
        <v>3981</v>
      </c>
      <c r="F93" s="197" t="s">
        <v>3981</v>
      </c>
      <c r="G93" s="197" t="s">
        <v>3981</v>
      </c>
      <c r="H93" s="197" t="s">
        <v>3981</v>
      </c>
      <c r="I93" s="197" t="s">
        <v>3981</v>
      </c>
      <c r="J93" s="197" t="s">
        <v>3981</v>
      </c>
      <c r="K93" s="197" t="s">
        <v>3981</v>
      </c>
      <c r="L93" s="197" t="s">
        <v>3981</v>
      </c>
      <c r="M93" s="197" t="s">
        <v>3981</v>
      </c>
      <c r="N93" s="197" t="s">
        <v>3981</v>
      </c>
      <c r="O93" s="197" t="s">
        <v>3981</v>
      </c>
      <c r="P93" s="197" t="s">
        <v>3981</v>
      </c>
      <c r="Q93" s="197" t="s">
        <v>3981</v>
      </c>
      <c r="R93" s="197" t="s">
        <v>3981</v>
      </c>
      <c r="S93" s="197" t="s">
        <v>3981</v>
      </c>
      <c r="T93" s="197" t="s">
        <v>3981</v>
      </c>
      <c r="U93" s="197" t="s">
        <v>3981</v>
      </c>
      <c r="V93" s="217" t="s">
        <v>3981</v>
      </c>
      <c r="W93" s="217" t="s">
        <v>3981</v>
      </c>
      <c r="X93" s="217" t="s">
        <v>3981</v>
      </c>
      <c r="Y93" s="197" t="s">
        <v>3981</v>
      </c>
      <c r="Z93" s="197" t="s">
        <v>3981</v>
      </c>
      <c r="AA93" s="197" t="s">
        <v>3981</v>
      </c>
      <c r="AB93" s="220" t="s">
        <v>3981</v>
      </c>
      <c r="AC93" s="94"/>
      <c r="AD93" s="94"/>
      <c r="AE93" s="94"/>
      <c r="AF93" s="94"/>
      <c r="AG93" s="94"/>
      <c r="AH93" s="94"/>
      <c r="AI93" s="94"/>
      <c r="AJ93" s="94"/>
      <c r="AK93" s="94"/>
      <c r="AL93" s="94"/>
    </row>
    <row r="94" spans="1:38" ht="12" hidden="1" customHeight="1">
      <c r="A94" s="208" t="s">
        <v>246</v>
      </c>
      <c r="B94" s="197" t="s">
        <v>3981</v>
      </c>
      <c r="C94" s="197" t="s">
        <v>3981</v>
      </c>
      <c r="D94" s="197" t="s">
        <v>3981</v>
      </c>
      <c r="E94" s="197" t="s">
        <v>3981</v>
      </c>
      <c r="F94" s="197" t="s">
        <v>3981</v>
      </c>
      <c r="G94" s="197" t="s">
        <v>3981</v>
      </c>
      <c r="H94" s="197" t="s">
        <v>3981</v>
      </c>
      <c r="I94" s="197" t="s">
        <v>3981</v>
      </c>
      <c r="J94" s="197" t="s">
        <v>3981</v>
      </c>
      <c r="K94" s="197" t="s">
        <v>3981</v>
      </c>
      <c r="L94" s="197" t="s">
        <v>3981</v>
      </c>
      <c r="M94" s="197" t="s">
        <v>3981</v>
      </c>
      <c r="N94" s="197" t="s">
        <v>3981</v>
      </c>
      <c r="O94" s="197" t="s">
        <v>3981</v>
      </c>
      <c r="P94" s="197" t="s">
        <v>3981</v>
      </c>
      <c r="Q94" s="197" t="s">
        <v>3981</v>
      </c>
      <c r="R94" s="197" t="s">
        <v>3981</v>
      </c>
      <c r="S94" s="197" t="s">
        <v>3981</v>
      </c>
      <c r="T94" s="197" t="s">
        <v>3981</v>
      </c>
      <c r="U94" s="197" t="s">
        <v>3981</v>
      </c>
      <c r="V94" s="217" t="s">
        <v>3981</v>
      </c>
      <c r="W94" s="217" t="s">
        <v>3981</v>
      </c>
      <c r="X94" s="217" t="s">
        <v>3981</v>
      </c>
      <c r="Y94" s="197" t="s">
        <v>3981</v>
      </c>
      <c r="Z94" s="197" t="s">
        <v>3981</v>
      </c>
      <c r="AA94" s="197" t="s">
        <v>3981</v>
      </c>
      <c r="AB94" s="220" t="s">
        <v>3981</v>
      </c>
      <c r="AC94" s="94"/>
      <c r="AD94" s="94"/>
      <c r="AE94" s="94"/>
      <c r="AF94" s="94"/>
      <c r="AG94" s="94"/>
      <c r="AH94" s="94"/>
      <c r="AI94" s="94"/>
      <c r="AJ94" s="94"/>
      <c r="AK94" s="94"/>
      <c r="AL94" s="94"/>
    </row>
    <row r="95" spans="1:38" ht="34.5" hidden="1" customHeight="1">
      <c r="A95" s="208" t="s">
        <v>248</v>
      </c>
      <c r="B95" s="197" t="s">
        <v>3981</v>
      </c>
      <c r="C95" s="197" t="s">
        <v>3981</v>
      </c>
      <c r="D95" s="197" t="s">
        <v>3981</v>
      </c>
      <c r="E95" s="197" t="s">
        <v>3981</v>
      </c>
      <c r="F95" s="197" t="s">
        <v>3981</v>
      </c>
      <c r="G95" s="197" t="s">
        <v>3981</v>
      </c>
      <c r="H95" s="197" t="s">
        <v>3981</v>
      </c>
      <c r="I95" s="197" t="s">
        <v>3981</v>
      </c>
      <c r="J95" s="197" t="s">
        <v>3981</v>
      </c>
      <c r="K95" s="197" t="s">
        <v>3981</v>
      </c>
      <c r="L95" s="197" t="s">
        <v>3981</v>
      </c>
      <c r="M95" s="197" t="s">
        <v>3981</v>
      </c>
      <c r="N95" s="197" t="s">
        <v>3981</v>
      </c>
      <c r="O95" s="197" t="s">
        <v>3981</v>
      </c>
      <c r="P95" s="197" t="s">
        <v>3981</v>
      </c>
      <c r="Q95" s="197" t="s">
        <v>3981</v>
      </c>
      <c r="R95" s="197" t="s">
        <v>3981</v>
      </c>
      <c r="S95" s="197" t="s">
        <v>3981</v>
      </c>
      <c r="T95" s="197" t="s">
        <v>3981</v>
      </c>
      <c r="U95" s="197" t="s">
        <v>3981</v>
      </c>
      <c r="V95" s="217" t="s">
        <v>3981</v>
      </c>
      <c r="W95" s="217" t="s">
        <v>3981</v>
      </c>
      <c r="X95" s="217" t="s">
        <v>3981</v>
      </c>
      <c r="Y95" s="197" t="s">
        <v>3981</v>
      </c>
      <c r="Z95" s="197" t="s">
        <v>3981</v>
      </c>
      <c r="AA95" s="197" t="s">
        <v>3981</v>
      </c>
      <c r="AB95" s="220" t="s">
        <v>3981</v>
      </c>
      <c r="AC95" s="94"/>
      <c r="AD95" s="94"/>
      <c r="AE95" s="94"/>
      <c r="AF95" s="94"/>
      <c r="AG95" s="94"/>
      <c r="AH95" s="94"/>
      <c r="AI95" s="94"/>
      <c r="AJ95" s="94"/>
      <c r="AK95" s="94"/>
      <c r="AL95" s="94"/>
    </row>
    <row r="96" spans="1:38" ht="23.25" hidden="1" customHeight="1">
      <c r="A96" s="250" t="s">
        <v>249</v>
      </c>
      <c r="B96" s="197" t="s">
        <v>3981</v>
      </c>
      <c r="C96" s="197" t="s">
        <v>3981</v>
      </c>
      <c r="D96" s="197" t="s">
        <v>3981</v>
      </c>
      <c r="E96" s="197" t="s">
        <v>3981</v>
      </c>
      <c r="F96" s="197" t="s">
        <v>3981</v>
      </c>
      <c r="G96" s="197" t="s">
        <v>3981</v>
      </c>
      <c r="H96" s="197" t="s">
        <v>3981</v>
      </c>
      <c r="I96" s="197" t="s">
        <v>3981</v>
      </c>
      <c r="J96" s="197" t="s">
        <v>3981</v>
      </c>
      <c r="K96" s="197" t="s">
        <v>3981</v>
      </c>
      <c r="L96" s="197" t="s">
        <v>3981</v>
      </c>
      <c r="M96" s="197" t="s">
        <v>3981</v>
      </c>
      <c r="N96" s="197" t="s">
        <v>3981</v>
      </c>
      <c r="O96" s="197" t="s">
        <v>3981</v>
      </c>
      <c r="P96" s="197" t="s">
        <v>3981</v>
      </c>
      <c r="Q96" s="197" t="s">
        <v>3981</v>
      </c>
      <c r="R96" s="197" t="s">
        <v>3981</v>
      </c>
      <c r="S96" s="197" t="s">
        <v>3981</v>
      </c>
      <c r="T96" s="197" t="s">
        <v>3981</v>
      </c>
      <c r="U96" s="197" t="s">
        <v>3981</v>
      </c>
      <c r="V96" s="217" t="s">
        <v>3981</v>
      </c>
      <c r="W96" s="217" t="s">
        <v>3981</v>
      </c>
      <c r="X96" s="217" t="s">
        <v>3981</v>
      </c>
      <c r="Y96" s="197" t="s">
        <v>3981</v>
      </c>
      <c r="Z96" s="197" t="s">
        <v>3981</v>
      </c>
      <c r="AA96" s="197" t="s">
        <v>3981</v>
      </c>
      <c r="AB96" s="220" t="s">
        <v>3981</v>
      </c>
      <c r="AC96" s="94"/>
      <c r="AD96" s="94"/>
      <c r="AE96" s="94"/>
      <c r="AF96" s="94"/>
      <c r="AG96" s="94"/>
      <c r="AH96" s="94"/>
      <c r="AI96" s="94"/>
      <c r="AJ96" s="94"/>
      <c r="AK96" s="94"/>
      <c r="AL96" s="94"/>
    </row>
    <row r="97" spans="1:38" ht="12" hidden="1" customHeight="1">
      <c r="A97" s="250" t="s">
        <v>251</v>
      </c>
      <c r="B97" s="197" t="s">
        <v>3981</v>
      </c>
      <c r="C97" s="197" t="s">
        <v>3981</v>
      </c>
      <c r="D97" s="197" t="s">
        <v>3981</v>
      </c>
      <c r="E97" s="197" t="s">
        <v>3981</v>
      </c>
      <c r="F97" s="197" t="s">
        <v>3981</v>
      </c>
      <c r="G97" s="197" t="s">
        <v>3981</v>
      </c>
      <c r="H97" s="197" t="s">
        <v>3981</v>
      </c>
      <c r="I97" s="197" t="s">
        <v>3981</v>
      </c>
      <c r="J97" s="197" t="s">
        <v>3981</v>
      </c>
      <c r="K97" s="197" t="s">
        <v>3981</v>
      </c>
      <c r="L97" s="197" t="s">
        <v>3981</v>
      </c>
      <c r="M97" s="197" t="s">
        <v>3981</v>
      </c>
      <c r="N97" s="197" t="s">
        <v>3981</v>
      </c>
      <c r="O97" s="197" t="s">
        <v>3981</v>
      </c>
      <c r="P97" s="197" t="s">
        <v>3981</v>
      </c>
      <c r="Q97" s="197" t="s">
        <v>3981</v>
      </c>
      <c r="R97" s="197" t="s">
        <v>3981</v>
      </c>
      <c r="S97" s="197" t="s">
        <v>3981</v>
      </c>
      <c r="T97" s="197" t="s">
        <v>3981</v>
      </c>
      <c r="U97" s="197" t="s">
        <v>3981</v>
      </c>
      <c r="V97" s="217" t="s">
        <v>3981</v>
      </c>
      <c r="W97" s="217" t="s">
        <v>3981</v>
      </c>
      <c r="X97" s="217" t="s">
        <v>3981</v>
      </c>
      <c r="Y97" s="197" t="s">
        <v>3981</v>
      </c>
      <c r="Z97" s="197" t="s">
        <v>3981</v>
      </c>
      <c r="AA97" s="197" t="s">
        <v>3981</v>
      </c>
      <c r="AB97" s="220" t="s">
        <v>3981</v>
      </c>
      <c r="AC97" s="94"/>
      <c r="AD97" s="94"/>
      <c r="AE97" s="94"/>
      <c r="AF97" s="94"/>
      <c r="AG97" s="94"/>
      <c r="AH97" s="94"/>
      <c r="AI97" s="94"/>
      <c r="AJ97" s="94"/>
      <c r="AK97" s="94"/>
      <c r="AL97" s="94"/>
    </row>
    <row r="98" spans="1:38" ht="12" hidden="1" customHeight="1">
      <c r="A98" s="282" t="s">
        <v>253</v>
      </c>
      <c r="B98" s="197" t="s">
        <v>3981</v>
      </c>
      <c r="C98" s="197" t="s">
        <v>3981</v>
      </c>
      <c r="D98" s="197" t="s">
        <v>3981</v>
      </c>
      <c r="E98" s="197" t="s">
        <v>3981</v>
      </c>
      <c r="F98" s="197" t="s">
        <v>3981</v>
      </c>
      <c r="G98" s="197" t="s">
        <v>3981</v>
      </c>
      <c r="H98" s="197" t="s">
        <v>3981</v>
      </c>
      <c r="I98" s="197" t="s">
        <v>3981</v>
      </c>
      <c r="J98" s="197" t="s">
        <v>3981</v>
      </c>
      <c r="K98" s="197" t="s">
        <v>3981</v>
      </c>
      <c r="L98" s="197" t="s">
        <v>3981</v>
      </c>
      <c r="M98" s="197" t="s">
        <v>3981</v>
      </c>
      <c r="N98" s="197" t="s">
        <v>3981</v>
      </c>
      <c r="O98" s="197" t="s">
        <v>3981</v>
      </c>
      <c r="P98" s="197" t="s">
        <v>3981</v>
      </c>
      <c r="Q98" s="197" t="s">
        <v>3981</v>
      </c>
      <c r="R98" s="197" t="s">
        <v>3981</v>
      </c>
      <c r="S98" s="197" t="s">
        <v>3981</v>
      </c>
      <c r="T98" s="197" t="s">
        <v>3981</v>
      </c>
      <c r="U98" s="197" t="s">
        <v>3981</v>
      </c>
      <c r="V98" s="217" t="s">
        <v>3981</v>
      </c>
      <c r="W98" s="217" t="s">
        <v>3981</v>
      </c>
      <c r="X98" s="217" t="s">
        <v>3981</v>
      </c>
      <c r="Y98" s="197" t="s">
        <v>3981</v>
      </c>
      <c r="Z98" s="197" t="s">
        <v>3981</v>
      </c>
      <c r="AA98" s="197" t="s">
        <v>3981</v>
      </c>
      <c r="AB98" s="220" t="s">
        <v>3981</v>
      </c>
      <c r="AC98" s="94"/>
      <c r="AD98" s="94"/>
      <c r="AE98" s="94"/>
      <c r="AF98" s="94"/>
      <c r="AG98" s="94"/>
      <c r="AH98" s="94"/>
      <c r="AI98" s="94"/>
      <c r="AJ98" s="94"/>
      <c r="AK98" s="94"/>
      <c r="AL98" s="94"/>
    </row>
    <row r="99" spans="1:38" ht="23.25" hidden="1" customHeight="1">
      <c r="A99" s="252" t="s">
        <v>254</v>
      </c>
      <c r="B99" s="197" t="s">
        <v>3981</v>
      </c>
      <c r="C99" s="197" t="s">
        <v>3981</v>
      </c>
      <c r="D99" s="197" t="s">
        <v>3981</v>
      </c>
      <c r="E99" s="197" t="s">
        <v>3981</v>
      </c>
      <c r="F99" s="197" t="s">
        <v>3981</v>
      </c>
      <c r="G99" s="197" t="s">
        <v>3981</v>
      </c>
      <c r="H99" s="197" t="s">
        <v>3981</v>
      </c>
      <c r="I99" s="197" t="s">
        <v>3981</v>
      </c>
      <c r="J99" s="197" t="s">
        <v>3981</v>
      </c>
      <c r="K99" s="197" t="s">
        <v>3981</v>
      </c>
      <c r="L99" s="197" t="s">
        <v>3981</v>
      </c>
      <c r="M99" s="197" t="s">
        <v>3981</v>
      </c>
      <c r="N99" s="197" t="s">
        <v>3981</v>
      </c>
      <c r="O99" s="197" t="s">
        <v>3981</v>
      </c>
      <c r="P99" s="197" t="s">
        <v>3981</v>
      </c>
      <c r="Q99" s="197" t="s">
        <v>3981</v>
      </c>
      <c r="R99" s="197" t="s">
        <v>3981</v>
      </c>
      <c r="S99" s="197" t="s">
        <v>3981</v>
      </c>
      <c r="T99" s="197" t="s">
        <v>3981</v>
      </c>
      <c r="U99" s="197" t="s">
        <v>3981</v>
      </c>
      <c r="V99" s="217" t="s">
        <v>3981</v>
      </c>
      <c r="W99" s="217" t="s">
        <v>3981</v>
      </c>
      <c r="X99" s="217" t="s">
        <v>3981</v>
      </c>
      <c r="Y99" s="197" t="s">
        <v>3981</v>
      </c>
      <c r="Z99" s="197" t="s">
        <v>3981</v>
      </c>
      <c r="AA99" s="197" t="s">
        <v>3981</v>
      </c>
      <c r="AB99" s="220" t="s">
        <v>3981</v>
      </c>
      <c r="AC99" s="94"/>
      <c r="AD99" s="94"/>
      <c r="AE99" s="94"/>
      <c r="AF99" s="94"/>
      <c r="AG99" s="94"/>
      <c r="AH99" s="94"/>
      <c r="AI99" s="94"/>
      <c r="AJ99" s="94"/>
      <c r="AK99" s="94"/>
      <c r="AL99" s="94"/>
    </row>
    <row r="100" spans="1:38" ht="12" hidden="1" customHeight="1">
      <c r="A100" s="282" t="s">
        <v>255</v>
      </c>
      <c r="B100" s="197" t="s">
        <v>3981</v>
      </c>
      <c r="C100" s="197" t="s">
        <v>3981</v>
      </c>
      <c r="D100" s="197" t="s">
        <v>3981</v>
      </c>
      <c r="E100" s="197" t="s">
        <v>3981</v>
      </c>
      <c r="F100" s="197" t="s">
        <v>3981</v>
      </c>
      <c r="G100" s="197" t="s">
        <v>3981</v>
      </c>
      <c r="H100" s="197" t="s">
        <v>3981</v>
      </c>
      <c r="I100" s="197" t="s">
        <v>3981</v>
      </c>
      <c r="J100" s="197" t="s">
        <v>3981</v>
      </c>
      <c r="K100" s="197" t="s">
        <v>3981</v>
      </c>
      <c r="L100" s="197" t="s">
        <v>3981</v>
      </c>
      <c r="M100" s="197" t="s">
        <v>3981</v>
      </c>
      <c r="N100" s="197" t="s">
        <v>3981</v>
      </c>
      <c r="O100" s="197" t="s">
        <v>3981</v>
      </c>
      <c r="P100" s="197" t="s">
        <v>3981</v>
      </c>
      <c r="Q100" s="197" t="s">
        <v>3981</v>
      </c>
      <c r="R100" s="197" t="s">
        <v>3981</v>
      </c>
      <c r="S100" s="197" t="s">
        <v>3981</v>
      </c>
      <c r="T100" s="197" t="s">
        <v>3981</v>
      </c>
      <c r="U100" s="197" t="s">
        <v>3981</v>
      </c>
      <c r="V100" s="217" t="s">
        <v>3981</v>
      </c>
      <c r="W100" s="217" t="s">
        <v>3981</v>
      </c>
      <c r="X100" s="217" t="s">
        <v>3981</v>
      </c>
      <c r="Y100" s="197" t="s">
        <v>3981</v>
      </c>
      <c r="Z100" s="197" t="s">
        <v>3981</v>
      </c>
      <c r="AA100" s="197" t="s">
        <v>3981</v>
      </c>
      <c r="AB100" s="220" t="s">
        <v>3981</v>
      </c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</row>
    <row r="101" spans="1:38" ht="23.25" hidden="1" customHeight="1">
      <c r="A101" s="252" t="s">
        <v>256</v>
      </c>
      <c r="B101" s="197" t="s">
        <v>3981</v>
      </c>
      <c r="C101" s="197" t="s">
        <v>3981</v>
      </c>
      <c r="D101" s="197" t="s">
        <v>3981</v>
      </c>
      <c r="E101" s="197" t="s">
        <v>3981</v>
      </c>
      <c r="F101" s="197" t="s">
        <v>3981</v>
      </c>
      <c r="G101" s="197" t="s">
        <v>3981</v>
      </c>
      <c r="H101" s="197" t="s">
        <v>3981</v>
      </c>
      <c r="I101" s="197" t="s">
        <v>3981</v>
      </c>
      <c r="J101" s="197" t="s">
        <v>3981</v>
      </c>
      <c r="K101" s="197" t="s">
        <v>3981</v>
      </c>
      <c r="L101" s="197" t="s">
        <v>3981</v>
      </c>
      <c r="M101" s="197" t="s">
        <v>3981</v>
      </c>
      <c r="N101" s="197" t="s">
        <v>3981</v>
      </c>
      <c r="O101" s="197" t="s">
        <v>3981</v>
      </c>
      <c r="P101" s="197" t="s">
        <v>3981</v>
      </c>
      <c r="Q101" s="197" t="s">
        <v>3981</v>
      </c>
      <c r="R101" s="197" t="s">
        <v>3981</v>
      </c>
      <c r="S101" s="197" t="s">
        <v>3981</v>
      </c>
      <c r="T101" s="197" t="s">
        <v>3981</v>
      </c>
      <c r="U101" s="197" t="s">
        <v>3981</v>
      </c>
      <c r="V101" s="217" t="s">
        <v>3981</v>
      </c>
      <c r="W101" s="217" t="s">
        <v>3981</v>
      </c>
      <c r="X101" s="217" t="s">
        <v>3981</v>
      </c>
      <c r="Y101" s="197" t="s">
        <v>3981</v>
      </c>
      <c r="Z101" s="197" t="s">
        <v>3981</v>
      </c>
      <c r="AA101" s="197" t="s">
        <v>3981</v>
      </c>
      <c r="AB101" s="220" t="s">
        <v>3981</v>
      </c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</row>
    <row r="102" spans="1:38" ht="23.25" hidden="1" customHeight="1">
      <c r="A102" s="252" t="s">
        <v>257</v>
      </c>
      <c r="B102" s="197" t="s">
        <v>3981</v>
      </c>
      <c r="C102" s="197" t="s">
        <v>3981</v>
      </c>
      <c r="D102" s="197" t="s">
        <v>3981</v>
      </c>
      <c r="E102" s="197" t="s">
        <v>3981</v>
      </c>
      <c r="F102" s="197" t="s">
        <v>3981</v>
      </c>
      <c r="G102" s="197" t="s">
        <v>3981</v>
      </c>
      <c r="H102" s="197" t="s">
        <v>3981</v>
      </c>
      <c r="I102" s="197" t="s">
        <v>3981</v>
      </c>
      <c r="J102" s="197" t="s">
        <v>3981</v>
      </c>
      <c r="K102" s="197" t="s">
        <v>3981</v>
      </c>
      <c r="L102" s="197" t="s">
        <v>3981</v>
      </c>
      <c r="M102" s="197" t="s">
        <v>3981</v>
      </c>
      <c r="N102" s="197" t="s">
        <v>3981</v>
      </c>
      <c r="O102" s="197" t="s">
        <v>3981</v>
      </c>
      <c r="P102" s="197" t="s">
        <v>3981</v>
      </c>
      <c r="Q102" s="197" t="s">
        <v>3981</v>
      </c>
      <c r="R102" s="197" t="s">
        <v>3981</v>
      </c>
      <c r="S102" s="197" t="s">
        <v>3981</v>
      </c>
      <c r="T102" s="197" t="s">
        <v>3981</v>
      </c>
      <c r="U102" s="197" t="s">
        <v>3981</v>
      </c>
      <c r="V102" s="217" t="s">
        <v>3981</v>
      </c>
      <c r="W102" s="217" t="s">
        <v>3981</v>
      </c>
      <c r="X102" s="217" t="s">
        <v>3981</v>
      </c>
      <c r="Y102" s="197" t="s">
        <v>3981</v>
      </c>
      <c r="Z102" s="197" t="s">
        <v>3981</v>
      </c>
      <c r="AA102" s="197" t="s">
        <v>3981</v>
      </c>
      <c r="AB102" s="220" t="s">
        <v>3981</v>
      </c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</row>
    <row r="103" spans="1:38" ht="23.25" hidden="1" customHeight="1">
      <c r="A103" s="252" t="s">
        <v>260</v>
      </c>
      <c r="B103" s="197" t="s">
        <v>3981</v>
      </c>
      <c r="C103" s="197" t="s">
        <v>3981</v>
      </c>
      <c r="D103" s="197" t="s">
        <v>3981</v>
      </c>
      <c r="E103" s="197" t="s">
        <v>3981</v>
      </c>
      <c r="F103" s="197" t="s">
        <v>3981</v>
      </c>
      <c r="G103" s="197" t="s">
        <v>3981</v>
      </c>
      <c r="H103" s="197" t="s">
        <v>3981</v>
      </c>
      <c r="I103" s="197" t="s">
        <v>3981</v>
      </c>
      <c r="J103" s="197" t="s">
        <v>3981</v>
      </c>
      <c r="K103" s="197" t="s">
        <v>3981</v>
      </c>
      <c r="L103" s="197" t="s">
        <v>3981</v>
      </c>
      <c r="M103" s="197" t="s">
        <v>3981</v>
      </c>
      <c r="N103" s="197" t="s">
        <v>3981</v>
      </c>
      <c r="O103" s="197" t="s">
        <v>3981</v>
      </c>
      <c r="P103" s="197" t="s">
        <v>3981</v>
      </c>
      <c r="Q103" s="197" t="s">
        <v>3981</v>
      </c>
      <c r="R103" s="197" t="s">
        <v>3981</v>
      </c>
      <c r="S103" s="197" t="s">
        <v>3981</v>
      </c>
      <c r="T103" s="197" t="s">
        <v>3981</v>
      </c>
      <c r="U103" s="197" t="s">
        <v>3981</v>
      </c>
      <c r="V103" s="217" t="s">
        <v>3981</v>
      </c>
      <c r="W103" s="217" t="s">
        <v>3981</v>
      </c>
      <c r="X103" s="217" t="s">
        <v>3981</v>
      </c>
      <c r="Y103" s="197" t="s">
        <v>3981</v>
      </c>
      <c r="Z103" s="197" t="s">
        <v>3981</v>
      </c>
      <c r="AA103" s="197" t="s">
        <v>3981</v>
      </c>
      <c r="AB103" s="220" t="s">
        <v>3981</v>
      </c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</row>
    <row r="104" spans="1:38" ht="23.25" hidden="1" customHeight="1">
      <c r="A104" s="252" t="s">
        <v>262</v>
      </c>
      <c r="B104" s="197" t="s">
        <v>3981</v>
      </c>
      <c r="C104" s="197" t="s">
        <v>3981</v>
      </c>
      <c r="D104" s="197" t="s">
        <v>3981</v>
      </c>
      <c r="E104" s="197" t="s">
        <v>3981</v>
      </c>
      <c r="F104" s="197" t="s">
        <v>3981</v>
      </c>
      <c r="G104" s="197" t="s">
        <v>3981</v>
      </c>
      <c r="H104" s="197" t="s">
        <v>3981</v>
      </c>
      <c r="I104" s="197" t="s">
        <v>3981</v>
      </c>
      <c r="J104" s="197" t="s">
        <v>3981</v>
      </c>
      <c r="K104" s="197" t="s">
        <v>3981</v>
      </c>
      <c r="L104" s="197" t="s">
        <v>3981</v>
      </c>
      <c r="M104" s="197" t="s">
        <v>3981</v>
      </c>
      <c r="N104" s="197" t="s">
        <v>3981</v>
      </c>
      <c r="O104" s="197" t="s">
        <v>3981</v>
      </c>
      <c r="P104" s="197" t="s">
        <v>3981</v>
      </c>
      <c r="Q104" s="197" t="s">
        <v>3981</v>
      </c>
      <c r="R104" s="197" t="s">
        <v>3981</v>
      </c>
      <c r="S104" s="197" t="s">
        <v>3981</v>
      </c>
      <c r="T104" s="197" t="s">
        <v>3981</v>
      </c>
      <c r="U104" s="197" t="s">
        <v>3981</v>
      </c>
      <c r="V104" s="217" t="s">
        <v>3981</v>
      </c>
      <c r="W104" s="217" t="s">
        <v>3981</v>
      </c>
      <c r="X104" s="217" t="s">
        <v>3981</v>
      </c>
      <c r="Y104" s="197" t="s">
        <v>3981</v>
      </c>
      <c r="Z104" s="197" t="s">
        <v>3981</v>
      </c>
      <c r="AA104" s="197" t="s">
        <v>3981</v>
      </c>
      <c r="AB104" s="220" t="s">
        <v>3981</v>
      </c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</row>
    <row r="105" spans="1:38" ht="12" hidden="1" customHeight="1">
      <c r="A105" s="437" t="s">
        <v>263</v>
      </c>
      <c r="B105" s="197" t="s">
        <v>3981</v>
      </c>
      <c r="C105" s="197" t="s">
        <v>3981</v>
      </c>
      <c r="D105" s="197" t="s">
        <v>3981</v>
      </c>
      <c r="E105" s="197" t="s">
        <v>3981</v>
      </c>
      <c r="F105" s="197" t="s">
        <v>3981</v>
      </c>
      <c r="G105" s="197" t="s">
        <v>3981</v>
      </c>
      <c r="H105" s="197" t="s">
        <v>3981</v>
      </c>
      <c r="I105" s="197" t="s">
        <v>3981</v>
      </c>
      <c r="J105" s="197" t="s">
        <v>3981</v>
      </c>
      <c r="K105" s="197" t="s">
        <v>3981</v>
      </c>
      <c r="L105" s="197" t="s">
        <v>3981</v>
      </c>
      <c r="M105" s="197" t="s">
        <v>3981</v>
      </c>
      <c r="N105" s="197" t="s">
        <v>3981</v>
      </c>
      <c r="O105" s="197" t="s">
        <v>3981</v>
      </c>
      <c r="P105" s="197" t="s">
        <v>3981</v>
      </c>
      <c r="Q105" s="197" t="s">
        <v>3981</v>
      </c>
      <c r="R105" s="197" t="s">
        <v>3981</v>
      </c>
      <c r="S105" s="197" t="s">
        <v>3981</v>
      </c>
      <c r="T105" s="197" t="s">
        <v>3981</v>
      </c>
      <c r="U105" s="197" t="s">
        <v>3981</v>
      </c>
      <c r="V105" s="217" t="s">
        <v>3981</v>
      </c>
      <c r="W105" s="217" t="s">
        <v>3981</v>
      </c>
      <c r="X105" s="217" t="s">
        <v>3981</v>
      </c>
      <c r="Y105" s="197" t="s">
        <v>3981</v>
      </c>
      <c r="Z105" s="197" t="s">
        <v>3981</v>
      </c>
      <c r="AA105" s="197" t="s">
        <v>3981</v>
      </c>
      <c r="AB105" s="220" t="s">
        <v>3981</v>
      </c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</row>
    <row r="106" spans="1:38" ht="12" hidden="1" customHeight="1">
      <c r="A106" s="437" t="s">
        <v>263</v>
      </c>
      <c r="B106" s="197" t="s">
        <v>3981</v>
      </c>
      <c r="C106" s="197" t="s">
        <v>3981</v>
      </c>
      <c r="D106" s="197" t="s">
        <v>3981</v>
      </c>
      <c r="E106" s="197" t="s">
        <v>3981</v>
      </c>
      <c r="F106" s="197" t="s">
        <v>3981</v>
      </c>
      <c r="G106" s="197" t="s">
        <v>3981</v>
      </c>
      <c r="H106" s="197" t="s">
        <v>3981</v>
      </c>
      <c r="I106" s="197" t="s">
        <v>3981</v>
      </c>
      <c r="J106" s="197" t="s">
        <v>3981</v>
      </c>
      <c r="K106" s="197" t="s">
        <v>3981</v>
      </c>
      <c r="L106" s="197" t="s">
        <v>3981</v>
      </c>
      <c r="M106" s="197" t="s">
        <v>3981</v>
      </c>
      <c r="N106" s="197" t="s">
        <v>3981</v>
      </c>
      <c r="O106" s="197" t="s">
        <v>3981</v>
      </c>
      <c r="P106" s="197" t="s">
        <v>3981</v>
      </c>
      <c r="Q106" s="197" t="s">
        <v>3981</v>
      </c>
      <c r="R106" s="197" t="s">
        <v>3981</v>
      </c>
      <c r="S106" s="197" t="s">
        <v>3981</v>
      </c>
      <c r="T106" s="197" t="s">
        <v>3981</v>
      </c>
      <c r="U106" s="197" t="s">
        <v>3981</v>
      </c>
      <c r="V106" s="217" t="s">
        <v>3981</v>
      </c>
      <c r="W106" s="217" t="s">
        <v>3981</v>
      </c>
      <c r="X106" s="217" t="s">
        <v>3981</v>
      </c>
      <c r="Y106" s="197" t="s">
        <v>3981</v>
      </c>
      <c r="Z106" s="197" t="s">
        <v>3981</v>
      </c>
      <c r="AA106" s="197" t="s">
        <v>3981</v>
      </c>
      <c r="AB106" s="220" t="s">
        <v>3981</v>
      </c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</row>
    <row r="107" spans="1:38" ht="12" hidden="1" customHeight="1">
      <c r="A107" s="447" t="s">
        <v>266</v>
      </c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217"/>
      <c r="W107" s="217"/>
      <c r="X107" s="217"/>
      <c r="Y107" s="197"/>
      <c r="Z107" s="197"/>
      <c r="AA107" s="197"/>
      <c r="AB107" s="220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</row>
    <row r="108" spans="1:38" ht="12" hidden="1" customHeight="1">
      <c r="A108" s="437" t="s">
        <v>268</v>
      </c>
      <c r="B108" s="197"/>
      <c r="C108" s="197"/>
      <c r="D108" s="197"/>
      <c r="E108" s="197"/>
      <c r="F108" s="197"/>
      <c r="G108" s="197"/>
      <c r="H108" s="197" t="s">
        <v>3981</v>
      </c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 t="s">
        <v>3981</v>
      </c>
      <c r="V108" s="217"/>
      <c r="W108" s="217"/>
      <c r="X108" s="217"/>
      <c r="Y108" s="197"/>
      <c r="Z108" s="197"/>
      <c r="AA108" s="197"/>
      <c r="AB108" s="220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</row>
    <row r="109" spans="1:38" ht="12" hidden="1" customHeight="1">
      <c r="A109" s="449" t="s">
        <v>269</v>
      </c>
      <c r="B109" s="197"/>
      <c r="C109" s="197"/>
      <c r="D109" s="197"/>
      <c r="E109" s="197"/>
      <c r="F109" s="197"/>
      <c r="G109" s="197"/>
      <c r="H109" s="197" t="s">
        <v>3981</v>
      </c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 t="s">
        <v>3981</v>
      </c>
      <c r="V109" s="217"/>
      <c r="W109" s="217"/>
      <c r="X109" s="217"/>
      <c r="Y109" s="197"/>
      <c r="Z109" s="197"/>
      <c r="AA109" s="197"/>
      <c r="AB109" s="220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</row>
    <row r="110" spans="1:38" ht="12" hidden="1" customHeight="1">
      <c r="A110" s="450" t="s">
        <v>270</v>
      </c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217"/>
      <c r="W110" s="217"/>
      <c r="X110" s="217"/>
      <c r="Y110" s="197"/>
      <c r="Z110" s="197"/>
      <c r="AA110" s="197"/>
      <c r="AB110" s="220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</row>
    <row r="111" spans="1:38" ht="12" hidden="1" customHeight="1">
      <c r="A111" s="449" t="s">
        <v>271</v>
      </c>
      <c r="B111" s="197"/>
      <c r="C111" s="197"/>
      <c r="D111" s="197"/>
      <c r="E111" s="197"/>
      <c r="F111" s="197"/>
      <c r="G111" s="197"/>
      <c r="H111" s="197">
        <v>-197266</v>
      </c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>
        <v>197266</v>
      </c>
      <c r="V111" s="217"/>
      <c r="W111" s="217"/>
      <c r="X111" s="217"/>
      <c r="Y111" s="197"/>
      <c r="Z111" s="197"/>
      <c r="AA111" s="197"/>
      <c r="AB111" s="220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</row>
    <row r="112" spans="1:38" ht="12" hidden="1" customHeight="1">
      <c r="A112" s="449" t="s">
        <v>273</v>
      </c>
      <c r="B112" s="197"/>
      <c r="C112" s="197"/>
      <c r="D112" s="197"/>
      <c r="E112" s="197"/>
      <c r="F112" s="197"/>
      <c r="G112" s="197"/>
      <c r="H112" s="197" t="s">
        <v>3981</v>
      </c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 t="s">
        <v>3981</v>
      </c>
      <c r="V112" s="217"/>
      <c r="W112" s="217"/>
      <c r="X112" s="217"/>
      <c r="Y112" s="197"/>
      <c r="Z112" s="197"/>
      <c r="AA112" s="197"/>
      <c r="AB112" s="220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</row>
    <row r="113" spans="1:38" ht="12" hidden="1" customHeight="1">
      <c r="A113" s="252"/>
      <c r="B113" s="199"/>
      <c r="C113" s="199"/>
      <c r="D113" s="199"/>
      <c r="E113" s="199"/>
      <c r="F113" s="199"/>
      <c r="G113" s="199"/>
      <c r="H113" s="197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7"/>
      <c r="V113" s="217"/>
      <c r="W113" s="217"/>
      <c r="X113" s="217"/>
      <c r="Y113" s="197"/>
      <c r="Z113" s="197"/>
      <c r="AA113" s="197"/>
      <c r="AB113" s="220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</row>
    <row r="114" spans="1:38" ht="12" hidden="1" customHeight="1">
      <c r="A114" s="303" t="s">
        <v>274</v>
      </c>
      <c r="B114" s="304">
        <f t="shared" ref="B114:AB114" si="4">SUM(B90:B113)</f>
        <v>0</v>
      </c>
      <c r="C114" s="304">
        <f t="shared" si="4"/>
        <v>0</v>
      </c>
      <c r="D114" s="304">
        <f t="shared" si="4"/>
        <v>0</v>
      </c>
      <c r="E114" s="304">
        <f t="shared" si="4"/>
        <v>0</v>
      </c>
      <c r="F114" s="304">
        <f t="shared" si="4"/>
        <v>0</v>
      </c>
      <c r="G114" s="304">
        <f t="shared" si="4"/>
        <v>0</v>
      </c>
      <c r="H114" s="304">
        <f t="shared" si="4"/>
        <v>-197266</v>
      </c>
      <c r="I114" s="304">
        <f t="shared" si="4"/>
        <v>0</v>
      </c>
      <c r="J114" s="304">
        <f t="shared" si="4"/>
        <v>0</v>
      </c>
      <c r="K114" s="304">
        <f t="shared" si="4"/>
        <v>0</v>
      </c>
      <c r="L114" s="304">
        <f t="shared" si="4"/>
        <v>0</v>
      </c>
      <c r="M114" s="304">
        <f t="shared" si="4"/>
        <v>0</v>
      </c>
      <c r="N114" s="304">
        <f t="shared" si="4"/>
        <v>0</v>
      </c>
      <c r="O114" s="304">
        <f t="shared" si="4"/>
        <v>0</v>
      </c>
      <c r="P114" s="304">
        <f t="shared" si="4"/>
        <v>0</v>
      </c>
      <c r="Q114" s="304">
        <f t="shared" si="4"/>
        <v>0</v>
      </c>
      <c r="R114" s="304">
        <f t="shared" si="4"/>
        <v>0</v>
      </c>
      <c r="S114" s="304">
        <f t="shared" si="4"/>
        <v>0</v>
      </c>
      <c r="T114" s="304">
        <f t="shared" si="4"/>
        <v>0</v>
      </c>
      <c r="U114" s="304">
        <f t="shared" si="4"/>
        <v>197266</v>
      </c>
      <c r="V114" s="312">
        <f t="shared" si="4"/>
        <v>0</v>
      </c>
      <c r="W114" s="312">
        <f t="shared" si="4"/>
        <v>0</v>
      </c>
      <c r="X114" s="312">
        <f t="shared" si="4"/>
        <v>0</v>
      </c>
      <c r="Y114" s="304">
        <f t="shared" si="4"/>
        <v>0</v>
      </c>
      <c r="Z114" s="304">
        <f t="shared" si="4"/>
        <v>0</v>
      </c>
      <c r="AA114" s="304">
        <f t="shared" si="4"/>
        <v>0</v>
      </c>
      <c r="AB114" s="313">
        <f t="shared" si="4"/>
        <v>0</v>
      </c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</row>
    <row r="115" spans="1:38" ht="12" customHeight="1">
      <c r="A115" s="451" t="s">
        <v>276</v>
      </c>
      <c r="B115" s="452">
        <f t="shared" ref="B115:AB115" si="5">+B64+B88+B114</f>
        <v>0</v>
      </c>
      <c r="C115" s="452">
        <f t="shared" si="5"/>
        <v>0</v>
      </c>
      <c r="D115" s="452">
        <f t="shared" si="5"/>
        <v>0</v>
      </c>
      <c r="E115" s="452">
        <f t="shared" si="5"/>
        <v>0</v>
      </c>
      <c r="F115" s="452">
        <f t="shared" si="5"/>
        <v>0</v>
      </c>
      <c r="G115" s="452">
        <f t="shared" si="5"/>
        <v>0</v>
      </c>
      <c r="H115" s="452">
        <f t="shared" si="5"/>
        <v>-22437784043</v>
      </c>
      <c r="I115" s="452">
        <f t="shared" si="5"/>
        <v>0</v>
      </c>
      <c r="J115" s="452">
        <f t="shared" si="5"/>
        <v>0</v>
      </c>
      <c r="K115" s="452">
        <f t="shared" si="5"/>
        <v>0</v>
      </c>
      <c r="L115" s="452">
        <f t="shared" si="5"/>
        <v>0</v>
      </c>
      <c r="M115" s="452">
        <f t="shared" si="5"/>
        <v>0</v>
      </c>
      <c r="N115" s="452">
        <f t="shared" si="5"/>
        <v>0</v>
      </c>
      <c r="O115" s="452">
        <f t="shared" si="5"/>
        <v>0</v>
      </c>
      <c r="P115" s="452">
        <f t="shared" si="5"/>
        <v>0</v>
      </c>
      <c r="Q115" s="452">
        <f t="shared" si="5"/>
        <v>0</v>
      </c>
      <c r="R115" s="452">
        <f t="shared" si="5"/>
        <v>0</v>
      </c>
      <c r="S115" s="452">
        <f t="shared" si="5"/>
        <v>0</v>
      </c>
      <c r="T115" s="452">
        <f t="shared" si="5"/>
        <v>0</v>
      </c>
      <c r="U115" s="452">
        <f t="shared" si="5"/>
        <v>197266</v>
      </c>
      <c r="V115" s="453">
        <f t="shared" si="5"/>
        <v>0</v>
      </c>
      <c r="W115" s="453">
        <f t="shared" si="5"/>
        <v>0</v>
      </c>
      <c r="X115" s="453">
        <f t="shared" si="5"/>
        <v>0</v>
      </c>
      <c r="Y115" s="454">
        <f t="shared" si="5"/>
        <v>0</v>
      </c>
      <c r="Z115" s="454">
        <f t="shared" si="5"/>
        <v>0</v>
      </c>
      <c r="AA115" s="454">
        <f t="shared" si="5"/>
        <v>0</v>
      </c>
      <c r="AB115" s="455">
        <f t="shared" si="5"/>
        <v>0</v>
      </c>
      <c r="AC115" s="364"/>
      <c r="AD115" s="364"/>
      <c r="AE115" s="364"/>
      <c r="AF115" s="364"/>
      <c r="AG115" s="364"/>
      <c r="AH115" s="364"/>
      <c r="AI115" s="364"/>
      <c r="AJ115" s="364"/>
      <c r="AK115" s="364"/>
      <c r="AL115" s="364"/>
    </row>
    <row r="116" spans="1:38" ht="11.25" hidden="1" customHeight="1">
      <c r="A116" s="331" t="s">
        <v>277</v>
      </c>
      <c r="B116" s="162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90"/>
      <c r="W116" s="190"/>
      <c r="X116" s="190"/>
      <c r="Y116" s="189"/>
      <c r="Z116" s="189"/>
      <c r="AA116" s="189"/>
      <c r="AB116" s="1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</row>
    <row r="117" spans="1:38" ht="11.25" hidden="1" customHeight="1">
      <c r="A117" s="252" t="s">
        <v>278</v>
      </c>
      <c r="B117" s="197" t="s">
        <v>3981</v>
      </c>
      <c r="C117" s="197" t="s">
        <v>3981</v>
      </c>
      <c r="D117" s="197" t="s">
        <v>3981</v>
      </c>
      <c r="E117" s="197" t="s">
        <v>3981</v>
      </c>
      <c r="F117" s="197" t="s">
        <v>3981</v>
      </c>
      <c r="G117" s="197" t="s">
        <v>3981</v>
      </c>
      <c r="H117" s="197" t="s">
        <v>3981</v>
      </c>
      <c r="I117" s="197" t="s">
        <v>3981</v>
      </c>
      <c r="J117" s="197" t="s">
        <v>3981</v>
      </c>
      <c r="K117" s="197" t="s">
        <v>3981</v>
      </c>
      <c r="L117" s="197" t="s">
        <v>3981</v>
      </c>
      <c r="M117" s="197" t="s">
        <v>3981</v>
      </c>
      <c r="N117" s="197" t="s">
        <v>3981</v>
      </c>
      <c r="O117" s="197" t="s">
        <v>3981</v>
      </c>
      <c r="P117" s="197" t="s">
        <v>3981</v>
      </c>
      <c r="Q117" s="197" t="s">
        <v>3981</v>
      </c>
      <c r="R117" s="197" t="s">
        <v>3981</v>
      </c>
      <c r="S117" s="197" t="s">
        <v>3981</v>
      </c>
      <c r="T117" s="197" t="s">
        <v>3981</v>
      </c>
      <c r="U117" s="197" t="s">
        <v>3981</v>
      </c>
      <c r="V117" s="217" t="s">
        <v>3981</v>
      </c>
      <c r="W117" s="217" t="s">
        <v>3981</v>
      </c>
      <c r="X117" s="217" t="s">
        <v>3981</v>
      </c>
      <c r="Y117" s="197" t="s">
        <v>3981</v>
      </c>
      <c r="Z117" s="197" t="s">
        <v>3981</v>
      </c>
      <c r="AA117" s="197" t="s">
        <v>3981</v>
      </c>
      <c r="AB117" s="220" t="s">
        <v>3981</v>
      </c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</row>
    <row r="118" spans="1:38" ht="11.25" hidden="1" customHeight="1">
      <c r="A118" s="252" t="s">
        <v>279</v>
      </c>
      <c r="B118" s="197" t="s">
        <v>3981</v>
      </c>
      <c r="C118" s="197" t="s">
        <v>3981</v>
      </c>
      <c r="D118" s="197" t="s">
        <v>3981</v>
      </c>
      <c r="E118" s="197" t="s">
        <v>3981</v>
      </c>
      <c r="F118" s="197" t="s">
        <v>3981</v>
      </c>
      <c r="G118" s="197" t="s">
        <v>3981</v>
      </c>
      <c r="H118" s="197" t="s">
        <v>3981</v>
      </c>
      <c r="I118" s="197" t="s">
        <v>3981</v>
      </c>
      <c r="J118" s="197" t="s">
        <v>3981</v>
      </c>
      <c r="K118" s="197" t="s">
        <v>3981</v>
      </c>
      <c r="L118" s="197" t="s">
        <v>3981</v>
      </c>
      <c r="M118" s="197" t="s">
        <v>3981</v>
      </c>
      <c r="N118" s="197" t="s">
        <v>3981</v>
      </c>
      <c r="O118" s="197" t="s">
        <v>3981</v>
      </c>
      <c r="P118" s="197" t="s">
        <v>3981</v>
      </c>
      <c r="Q118" s="197" t="s">
        <v>3981</v>
      </c>
      <c r="R118" s="197" t="s">
        <v>3981</v>
      </c>
      <c r="S118" s="197" t="s">
        <v>3981</v>
      </c>
      <c r="T118" s="197" t="s">
        <v>3981</v>
      </c>
      <c r="U118" s="197" t="s">
        <v>3981</v>
      </c>
      <c r="V118" s="217" t="s">
        <v>3981</v>
      </c>
      <c r="W118" s="217" t="s">
        <v>3981</v>
      </c>
      <c r="X118" s="217" t="s">
        <v>3981</v>
      </c>
      <c r="Y118" s="197" t="s">
        <v>3981</v>
      </c>
      <c r="Z118" s="197" t="s">
        <v>3981</v>
      </c>
      <c r="AA118" s="197" t="s">
        <v>3981</v>
      </c>
      <c r="AB118" s="220" t="s">
        <v>3981</v>
      </c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</row>
    <row r="119" spans="1:38" ht="11.25" hidden="1" customHeight="1">
      <c r="A119" s="252" t="s">
        <v>280</v>
      </c>
      <c r="B119" s="197" t="s">
        <v>3981</v>
      </c>
      <c r="C119" s="197" t="s">
        <v>3981</v>
      </c>
      <c r="D119" s="197" t="s">
        <v>3981</v>
      </c>
      <c r="E119" s="197" t="s">
        <v>3981</v>
      </c>
      <c r="F119" s="197" t="s">
        <v>3981</v>
      </c>
      <c r="G119" s="197" t="s">
        <v>3981</v>
      </c>
      <c r="H119" s="197" t="s">
        <v>3981</v>
      </c>
      <c r="I119" s="197" t="s">
        <v>3981</v>
      </c>
      <c r="J119" s="197" t="s">
        <v>3981</v>
      </c>
      <c r="K119" s="197" t="s">
        <v>3981</v>
      </c>
      <c r="L119" s="197" t="s">
        <v>3981</v>
      </c>
      <c r="M119" s="197" t="s">
        <v>3981</v>
      </c>
      <c r="N119" s="197" t="s">
        <v>3981</v>
      </c>
      <c r="O119" s="197" t="s">
        <v>3981</v>
      </c>
      <c r="P119" s="197" t="s">
        <v>3981</v>
      </c>
      <c r="Q119" s="197" t="s">
        <v>3981</v>
      </c>
      <c r="R119" s="197" t="s">
        <v>3981</v>
      </c>
      <c r="S119" s="197" t="s">
        <v>3981</v>
      </c>
      <c r="T119" s="197" t="s">
        <v>3981</v>
      </c>
      <c r="U119" s="197" t="s">
        <v>3981</v>
      </c>
      <c r="V119" s="217" t="s">
        <v>3981</v>
      </c>
      <c r="W119" s="217" t="s">
        <v>3981</v>
      </c>
      <c r="X119" s="217" t="s">
        <v>3981</v>
      </c>
      <c r="Y119" s="197" t="s">
        <v>3981</v>
      </c>
      <c r="Z119" s="197" t="s">
        <v>3981</v>
      </c>
      <c r="AA119" s="197" t="s">
        <v>3981</v>
      </c>
      <c r="AB119" s="220" t="s">
        <v>3981</v>
      </c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</row>
    <row r="120" spans="1:38" ht="11.25" hidden="1" customHeight="1">
      <c r="A120" s="252" t="s">
        <v>200</v>
      </c>
      <c r="B120" s="197" t="s">
        <v>3981</v>
      </c>
      <c r="C120" s="197" t="s">
        <v>3981</v>
      </c>
      <c r="D120" s="197" t="s">
        <v>3981</v>
      </c>
      <c r="E120" s="197" t="s">
        <v>3981</v>
      </c>
      <c r="F120" s="197" t="s">
        <v>3981</v>
      </c>
      <c r="G120" s="197" t="s">
        <v>3981</v>
      </c>
      <c r="H120" s="197" t="s">
        <v>3981</v>
      </c>
      <c r="I120" s="197" t="s">
        <v>3981</v>
      </c>
      <c r="J120" s="197" t="s">
        <v>3981</v>
      </c>
      <c r="K120" s="197" t="s">
        <v>3981</v>
      </c>
      <c r="L120" s="197" t="s">
        <v>3981</v>
      </c>
      <c r="M120" s="197" t="s">
        <v>3981</v>
      </c>
      <c r="N120" s="197" t="s">
        <v>3981</v>
      </c>
      <c r="O120" s="197" t="s">
        <v>3981</v>
      </c>
      <c r="P120" s="197" t="s">
        <v>3981</v>
      </c>
      <c r="Q120" s="197" t="s">
        <v>3981</v>
      </c>
      <c r="R120" s="197" t="s">
        <v>3981</v>
      </c>
      <c r="S120" s="197" t="s">
        <v>3981</v>
      </c>
      <c r="T120" s="197" t="s">
        <v>3981</v>
      </c>
      <c r="U120" s="197" t="s">
        <v>3981</v>
      </c>
      <c r="V120" s="217" t="s">
        <v>3981</v>
      </c>
      <c r="W120" s="217" t="s">
        <v>3981</v>
      </c>
      <c r="X120" s="217" t="s">
        <v>3981</v>
      </c>
      <c r="Y120" s="197" t="s">
        <v>3981</v>
      </c>
      <c r="Z120" s="197" t="s">
        <v>3981</v>
      </c>
      <c r="AA120" s="197" t="s">
        <v>3981</v>
      </c>
      <c r="AB120" s="220" t="s">
        <v>3981</v>
      </c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</row>
    <row r="121" spans="1:38" ht="11.25" hidden="1" customHeight="1">
      <c r="A121" s="252" t="s">
        <v>201</v>
      </c>
      <c r="B121" s="197" t="s">
        <v>3981</v>
      </c>
      <c r="C121" s="197" t="s">
        <v>3981</v>
      </c>
      <c r="D121" s="197" t="s">
        <v>3981</v>
      </c>
      <c r="E121" s="197" t="s">
        <v>3981</v>
      </c>
      <c r="F121" s="197" t="s">
        <v>3981</v>
      </c>
      <c r="G121" s="197" t="s">
        <v>3981</v>
      </c>
      <c r="H121" s="197" t="s">
        <v>3981</v>
      </c>
      <c r="I121" s="197" t="s">
        <v>3981</v>
      </c>
      <c r="J121" s="197" t="s">
        <v>3981</v>
      </c>
      <c r="K121" s="197" t="s">
        <v>3981</v>
      </c>
      <c r="L121" s="197" t="s">
        <v>3981</v>
      </c>
      <c r="M121" s="197" t="s">
        <v>3981</v>
      </c>
      <c r="N121" s="197" t="s">
        <v>3981</v>
      </c>
      <c r="O121" s="197" t="s">
        <v>3981</v>
      </c>
      <c r="P121" s="197" t="s">
        <v>3981</v>
      </c>
      <c r="Q121" s="197" t="s">
        <v>3981</v>
      </c>
      <c r="R121" s="197" t="s">
        <v>3981</v>
      </c>
      <c r="S121" s="197" t="s">
        <v>3981</v>
      </c>
      <c r="T121" s="197" t="s">
        <v>3981</v>
      </c>
      <c r="U121" s="197" t="s">
        <v>3981</v>
      </c>
      <c r="V121" s="217" t="s">
        <v>3981</v>
      </c>
      <c r="W121" s="217" t="s">
        <v>3981</v>
      </c>
      <c r="X121" s="217" t="s">
        <v>3981</v>
      </c>
      <c r="Y121" s="197" t="s">
        <v>3981</v>
      </c>
      <c r="Z121" s="197" t="s">
        <v>3981</v>
      </c>
      <c r="AA121" s="197" t="s">
        <v>3981</v>
      </c>
      <c r="AB121" s="220" t="s">
        <v>3981</v>
      </c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</row>
    <row r="122" spans="1:38" ht="11.25" hidden="1" customHeight="1">
      <c r="A122" s="252" t="s">
        <v>202</v>
      </c>
      <c r="B122" s="197" t="s">
        <v>3981</v>
      </c>
      <c r="C122" s="197" t="s">
        <v>3981</v>
      </c>
      <c r="D122" s="197" t="s">
        <v>3981</v>
      </c>
      <c r="E122" s="197" t="s">
        <v>3981</v>
      </c>
      <c r="F122" s="197" t="s">
        <v>3981</v>
      </c>
      <c r="G122" s="197" t="s">
        <v>3981</v>
      </c>
      <c r="H122" s="197" t="s">
        <v>3981</v>
      </c>
      <c r="I122" s="197" t="s">
        <v>3981</v>
      </c>
      <c r="J122" s="197" t="s">
        <v>3981</v>
      </c>
      <c r="K122" s="197" t="s">
        <v>3981</v>
      </c>
      <c r="L122" s="197" t="s">
        <v>3981</v>
      </c>
      <c r="M122" s="197" t="s">
        <v>3981</v>
      </c>
      <c r="N122" s="197" t="s">
        <v>3981</v>
      </c>
      <c r="O122" s="197" t="s">
        <v>3981</v>
      </c>
      <c r="P122" s="197" t="s">
        <v>3981</v>
      </c>
      <c r="Q122" s="197" t="s">
        <v>3981</v>
      </c>
      <c r="R122" s="197" t="s">
        <v>3981</v>
      </c>
      <c r="S122" s="197" t="s">
        <v>3981</v>
      </c>
      <c r="T122" s="197" t="s">
        <v>3981</v>
      </c>
      <c r="U122" s="197" t="s">
        <v>3981</v>
      </c>
      <c r="V122" s="217" t="s">
        <v>3981</v>
      </c>
      <c r="W122" s="217" t="s">
        <v>3981</v>
      </c>
      <c r="X122" s="217" t="s">
        <v>3981</v>
      </c>
      <c r="Y122" s="197" t="s">
        <v>3981</v>
      </c>
      <c r="Z122" s="197" t="s">
        <v>3981</v>
      </c>
      <c r="AA122" s="197" t="s">
        <v>3981</v>
      </c>
      <c r="AB122" s="220" t="s">
        <v>3981</v>
      </c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</row>
    <row r="123" spans="1:38" ht="11.25" hidden="1" customHeight="1">
      <c r="A123" s="252" t="s">
        <v>203</v>
      </c>
      <c r="B123" s="197" t="s">
        <v>3981</v>
      </c>
      <c r="C123" s="197" t="s">
        <v>3981</v>
      </c>
      <c r="D123" s="197" t="s">
        <v>3981</v>
      </c>
      <c r="E123" s="197" t="s">
        <v>3981</v>
      </c>
      <c r="F123" s="197" t="s">
        <v>3981</v>
      </c>
      <c r="G123" s="197" t="s">
        <v>3981</v>
      </c>
      <c r="H123" s="197" t="s">
        <v>3981</v>
      </c>
      <c r="I123" s="197" t="s">
        <v>3981</v>
      </c>
      <c r="J123" s="197" t="s">
        <v>3981</v>
      </c>
      <c r="K123" s="197" t="s">
        <v>3981</v>
      </c>
      <c r="L123" s="197" t="s">
        <v>3981</v>
      </c>
      <c r="M123" s="197" t="s">
        <v>3981</v>
      </c>
      <c r="N123" s="197" t="s">
        <v>3981</v>
      </c>
      <c r="O123" s="197" t="s">
        <v>3981</v>
      </c>
      <c r="P123" s="197" t="s">
        <v>3981</v>
      </c>
      <c r="Q123" s="197" t="s">
        <v>3981</v>
      </c>
      <c r="R123" s="197" t="s">
        <v>3981</v>
      </c>
      <c r="S123" s="197" t="s">
        <v>3981</v>
      </c>
      <c r="T123" s="197" t="s">
        <v>3981</v>
      </c>
      <c r="U123" s="197" t="s">
        <v>3981</v>
      </c>
      <c r="V123" s="217" t="s">
        <v>3981</v>
      </c>
      <c r="W123" s="217" t="s">
        <v>3981</v>
      </c>
      <c r="X123" s="217" t="s">
        <v>3981</v>
      </c>
      <c r="Y123" s="197" t="s">
        <v>3981</v>
      </c>
      <c r="Z123" s="197" t="s">
        <v>3981</v>
      </c>
      <c r="AA123" s="197" t="s">
        <v>3981</v>
      </c>
      <c r="AB123" s="220" t="s">
        <v>3981</v>
      </c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</row>
    <row r="124" spans="1:38" ht="11.25" hidden="1" customHeight="1">
      <c r="A124" s="252" t="s">
        <v>204</v>
      </c>
      <c r="B124" s="197" t="s">
        <v>3981</v>
      </c>
      <c r="C124" s="197" t="s">
        <v>3981</v>
      </c>
      <c r="D124" s="197" t="s">
        <v>3981</v>
      </c>
      <c r="E124" s="197" t="s">
        <v>3981</v>
      </c>
      <c r="F124" s="197" t="s">
        <v>3981</v>
      </c>
      <c r="G124" s="197" t="s">
        <v>3981</v>
      </c>
      <c r="H124" s="197" t="s">
        <v>3981</v>
      </c>
      <c r="I124" s="197" t="s">
        <v>3981</v>
      </c>
      <c r="J124" s="197" t="s">
        <v>3981</v>
      </c>
      <c r="K124" s="197" t="s">
        <v>3981</v>
      </c>
      <c r="L124" s="197" t="s">
        <v>3981</v>
      </c>
      <c r="M124" s="197" t="s">
        <v>3981</v>
      </c>
      <c r="N124" s="197" t="s">
        <v>3981</v>
      </c>
      <c r="O124" s="197" t="s">
        <v>3981</v>
      </c>
      <c r="P124" s="197" t="s">
        <v>3981</v>
      </c>
      <c r="Q124" s="197" t="s">
        <v>3981</v>
      </c>
      <c r="R124" s="197" t="s">
        <v>3981</v>
      </c>
      <c r="S124" s="197" t="s">
        <v>3981</v>
      </c>
      <c r="T124" s="197" t="s">
        <v>3981</v>
      </c>
      <c r="U124" s="197" t="s">
        <v>3981</v>
      </c>
      <c r="V124" s="217" t="s">
        <v>3981</v>
      </c>
      <c r="W124" s="217" t="s">
        <v>3981</v>
      </c>
      <c r="X124" s="217" t="s">
        <v>3981</v>
      </c>
      <c r="Y124" s="197" t="s">
        <v>3981</v>
      </c>
      <c r="Z124" s="197" t="s">
        <v>3981</v>
      </c>
      <c r="AA124" s="197" t="s">
        <v>3981</v>
      </c>
      <c r="AB124" s="220" t="s">
        <v>3981</v>
      </c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</row>
    <row r="125" spans="1:38" ht="11.25" hidden="1" customHeight="1">
      <c r="A125" s="252" t="s">
        <v>205</v>
      </c>
      <c r="B125" s="197" t="s">
        <v>3981</v>
      </c>
      <c r="C125" s="197" t="s">
        <v>3981</v>
      </c>
      <c r="D125" s="197" t="s">
        <v>3981</v>
      </c>
      <c r="E125" s="197" t="s">
        <v>3981</v>
      </c>
      <c r="F125" s="197" t="s">
        <v>3981</v>
      </c>
      <c r="G125" s="197" t="s">
        <v>3981</v>
      </c>
      <c r="H125" s="197" t="s">
        <v>3981</v>
      </c>
      <c r="I125" s="197" t="s">
        <v>3981</v>
      </c>
      <c r="J125" s="197" t="s">
        <v>3981</v>
      </c>
      <c r="K125" s="197" t="s">
        <v>3981</v>
      </c>
      <c r="L125" s="197" t="s">
        <v>3981</v>
      </c>
      <c r="M125" s="197" t="s">
        <v>3981</v>
      </c>
      <c r="N125" s="197" t="s">
        <v>3981</v>
      </c>
      <c r="O125" s="197" t="s">
        <v>3981</v>
      </c>
      <c r="P125" s="197" t="s">
        <v>3981</v>
      </c>
      <c r="Q125" s="197" t="s">
        <v>3981</v>
      </c>
      <c r="R125" s="197" t="s">
        <v>3981</v>
      </c>
      <c r="S125" s="197" t="s">
        <v>3981</v>
      </c>
      <c r="T125" s="197" t="s">
        <v>3981</v>
      </c>
      <c r="U125" s="197" t="s">
        <v>3981</v>
      </c>
      <c r="V125" s="217" t="s">
        <v>3981</v>
      </c>
      <c r="W125" s="217" t="s">
        <v>3981</v>
      </c>
      <c r="X125" s="217" t="s">
        <v>3981</v>
      </c>
      <c r="Y125" s="197" t="s">
        <v>3981</v>
      </c>
      <c r="Z125" s="197" t="s">
        <v>3981</v>
      </c>
      <c r="AA125" s="197" t="s">
        <v>3981</v>
      </c>
      <c r="AB125" s="220" t="s">
        <v>3981</v>
      </c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</row>
    <row r="126" spans="1:38" ht="11.25" hidden="1" customHeight="1">
      <c r="A126" s="252" t="s">
        <v>206</v>
      </c>
      <c r="B126" s="197" t="s">
        <v>3981</v>
      </c>
      <c r="C126" s="197" t="s">
        <v>3981</v>
      </c>
      <c r="D126" s="197" t="s">
        <v>3981</v>
      </c>
      <c r="E126" s="197" t="s">
        <v>3981</v>
      </c>
      <c r="F126" s="197" t="s">
        <v>3981</v>
      </c>
      <c r="G126" s="197" t="s">
        <v>3981</v>
      </c>
      <c r="H126" s="197" t="s">
        <v>3981</v>
      </c>
      <c r="I126" s="197" t="s">
        <v>3981</v>
      </c>
      <c r="J126" s="197" t="s">
        <v>3981</v>
      </c>
      <c r="K126" s="197" t="s">
        <v>3981</v>
      </c>
      <c r="L126" s="197" t="s">
        <v>3981</v>
      </c>
      <c r="M126" s="197" t="s">
        <v>3981</v>
      </c>
      <c r="N126" s="197" t="s">
        <v>3981</v>
      </c>
      <c r="O126" s="197" t="s">
        <v>3981</v>
      </c>
      <c r="P126" s="197" t="s">
        <v>3981</v>
      </c>
      <c r="Q126" s="197" t="s">
        <v>3981</v>
      </c>
      <c r="R126" s="197" t="s">
        <v>3981</v>
      </c>
      <c r="S126" s="197" t="s">
        <v>3981</v>
      </c>
      <c r="T126" s="197" t="s">
        <v>3981</v>
      </c>
      <c r="U126" s="197" t="s">
        <v>3981</v>
      </c>
      <c r="V126" s="217" t="s">
        <v>3981</v>
      </c>
      <c r="W126" s="217" t="s">
        <v>3981</v>
      </c>
      <c r="X126" s="217" t="s">
        <v>3981</v>
      </c>
      <c r="Y126" s="197" t="s">
        <v>3981</v>
      </c>
      <c r="Z126" s="197" t="s">
        <v>3981</v>
      </c>
      <c r="AA126" s="197" t="s">
        <v>3981</v>
      </c>
      <c r="AB126" s="220" t="s">
        <v>3981</v>
      </c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</row>
    <row r="127" spans="1:38" ht="11.25" hidden="1" customHeight="1">
      <c r="A127" s="252" t="s">
        <v>207</v>
      </c>
      <c r="B127" s="197" t="s">
        <v>3981</v>
      </c>
      <c r="C127" s="197" t="s">
        <v>3981</v>
      </c>
      <c r="D127" s="197" t="s">
        <v>3981</v>
      </c>
      <c r="E127" s="197" t="s">
        <v>3981</v>
      </c>
      <c r="F127" s="197" t="s">
        <v>3981</v>
      </c>
      <c r="G127" s="197" t="s">
        <v>3981</v>
      </c>
      <c r="H127" s="197" t="s">
        <v>3981</v>
      </c>
      <c r="I127" s="197" t="s">
        <v>3981</v>
      </c>
      <c r="J127" s="197" t="s">
        <v>3981</v>
      </c>
      <c r="K127" s="197" t="s">
        <v>3981</v>
      </c>
      <c r="L127" s="197" t="s">
        <v>3981</v>
      </c>
      <c r="M127" s="197" t="s">
        <v>3981</v>
      </c>
      <c r="N127" s="197" t="s">
        <v>3981</v>
      </c>
      <c r="O127" s="197" t="s">
        <v>3981</v>
      </c>
      <c r="P127" s="197" t="s">
        <v>3981</v>
      </c>
      <c r="Q127" s="197" t="s">
        <v>3981</v>
      </c>
      <c r="R127" s="197" t="s">
        <v>3981</v>
      </c>
      <c r="S127" s="197" t="s">
        <v>3981</v>
      </c>
      <c r="T127" s="197" t="s">
        <v>3981</v>
      </c>
      <c r="U127" s="197" t="s">
        <v>3981</v>
      </c>
      <c r="V127" s="217" t="s">
        <v>3981</v>
      </c>
      <c r="W127" s="217" t="s">
        <v>3981</v>
      </c>
      <c r="X127" s="217" t="s">
        <v>3981</v>
      </c>
      <c r="Y127" s="197" t="s">
        <v>3981</v>
      </c>
      <c r="Z127" s="197" t="s">
        <v>3981</v>
      </c>
      <c r="AA127" s="197" t="s">
        <v>3981</v>
      </c>
      <c r="AB127" s="220" t="s">
        <v>3981</v>
      </c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</row>
    <row r="128" spans="1:38" ht="11.25" hidden="1" customHeight="1">
      <c r="A128" s="252" t="s">
        <v>208</v>
      </c>
      <c r="B128" s="197" t="s">
        <v>3981</v>
      </c>
      <c r="C128" s="197" t="s">
        <v>3981</v>
      </c>
      <c r="D128" s="197" t="s">
        <v>3981</v>
      </c>
      <c r="E128" s="197" t="s">
        <v>3981</v>
      </c>
      <c r="F128" s="197" t="s">
        <v>3981</v>
      </c>
      <c r="G128" s="197" t="s">
        <v>3981</v>
      </c>
      <c r="H128" s="197" t="s">
        <v>3981</v>
      </c>
      <c r="I128" s="197" t="s">
        <v>3981</v>
      </c>
      <c r="J128" s="197" t="s">
        <v>3981</v>
      </c>
      <c r="K128" s="197" t="s">
        <v>3981</v>
      </c>
      <c r="L128" s="197" t="s">
        <v>3981</v>
      </c>
      <c r="M128" s="197" t="s">
        <v>3981</v>
      </c>
      <c r="N128" s="197" t="s">
        <v>3981</v>
      </c>
      <c r="O128" s="197" t="s">
        <v>3981</v>
      </c>
      <c r="P128" s="197" t="s">
        <v>3981</v>
      </c>
      <c r="Q128" s="197" t="s">
        <v>3981</v>
      </c>
      <c r="R128" s="197" t="s">
        <v>3981</v>
      </c>
      <c r="S128" s="197" t="s">
        <v>3981</v>
      </c>
      <c r="T128" s="197" t="s">
        <v>3981</v>
      </c>
      <c r="U128" s="197" t="s">
        <v>3981</v>
      </c>
      <c r="V128" s="217" t="s">
        <v>3981</v>
      </c>
      <c r="W128" s="217" t="s">
        <v>3981</v>
      </c>
      <c r="X128" s="217" t="s">
        <v>3981</v>
      </c>
      <c r="Y128" s="197" t="s">
        <v>3981</v>
      </c>
      <c r="Z128" s="197" t="s">
        <v>3981</v>
      </c>
      <c r="AA128" s="197" t="s">
        <v>3981</v>
      </c>
      <c r="AB128" s="220" t="s">
        <v>3981</v>
      </c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</row>
    <row r="129" spans="1:38" ht="11.25" hidden="1" customHeight="1">
      <c r="A129" s="252" t="s">
        <v>210</v>
      </c>
      <c r="B129" s="197" t="s">
        <v>3981</v>
      </c>
      <c r="C129" s="197" t="s">
        <v>3981</v>
      </c>
      <c r="D129" s="197" t="s">
        <v>3981</v>
      </c>
      <c r="E129" s="197" t="s">
        <v>3981</v>
      </c>
      <c r="F129" s="197" t="s">
        <v>3981</v>
      </c>
      <c r="G129" s="197" t="s">
        <v>3981</v>
      </c>
      <c r="H129" s="197" t="s">
        <v>3981</v>
      </c>
      <c r="I129" s="197" t="s">
        <v>3981</v>
      </c>
      <c r="J129" s="197" t="s">
        <v>3981</v>
      </c>
      <c r="K129" s="197" t="s">
        <v>3981</v>
      </c>
      <c r="L129" s="197" t="s">
        <v>3981</v>
      </c>
      <c r="M129" s="197" t="s">
        <v>3981</v>
      </c>
      <c r="N129" s="197" t="s">
        <v>3981</v>
      </c>
      <c r="O129" s="197" t="s">
        <v>3981</v>
      </c>
      <c r="P129" s="197" t="s">
        <v>3981</v>
      </c>
      <c r="Q129" s="197" t="s">
        <v>3981</v>
      </c>
      <c r="R129" s="197" t="s">
        <v>3981</v>
      </c>
      <c r="S129" s="197" t="s">
        <v>3981</v>
      </c>
      <c r="T129" s="197" t="s">
        <v>3981</v>
      </c>
      <c r="U129" s="197" t="s">
        <v>3981</v>
      </c>
      <c r="V129" s="197" t="s">
        <v>3981</v>
      </c>
      <c r="W129" s="197" t="s">
        <v>3981</v>
      </c>
      <c r="X129" s="197" t="s">
        <v>3981</v>
      </c>
      <c r="Y129" s="197" t="s">
        <v>3981</v>
      </c>
      <c r="Z129" s="197" t="s">
        <v>3981</v>
      </c>
      <c r="AA129" s="197" t="s">
        <v>3981</v>
      </c>
      <c r="AB129" s="220" t="s">
        <v>3981</v>
      </c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</row>
    <row r="130" spans="1:38" ht="11.25" hidden="1" customHeight="1">
      <c r="A130" s="252" t="s">
        <v>283</v>
      </c>
      <c r="B130" s="197" t="s">
        <v>3981</v>
      </c>
      <c r="C130" s="197" t="s">
        <v>3981</v>
      </c>
      <c r="D130" s="197" t="s">
        <v>3981</v>
      </c>
      <c r="E130" s="197" t="s">
        <v>3981</v>
      </c>
      <c r="F130" s="197" t="s">
        <v>3981</v>
      </c>
      <c r="G130" s="197" t="s">
        <v>3981</v>
      </c>
      <c r="H130" s="197" t="s">
        <v>3981</v>
      </c>
      <c r="I130" s="197" t="s">
        <v>3981</v>
      </c>
      <c r="J130" s="197" t="s">
        <v>3981</v>
      </c>
      <c r="K130" s="197" t="s">
        <v>3981</v>
      </c>
      <c r="L130" s="197" t="s">
        <v>3981</v>
      </c>
      <c r="M130" s="197" t="s">
        <v>3981</v>
      </c>
      <c r="N130" s="197" t="s">
        <v>3981</v>
      </c>
      <c r="O130" s="197" t="s">
        <v>3981</v>
      </c>
      <c r="P130" s="197" t="s">
        <v>3981</v>
      </c>
      <c r="Q130" s="197" t="s">
        <v>3981</v>
      </c>
      <c r="R130" s="197" t="s">
        <v>3981</v>
      </c>
      <c r="S130" s="197" t="s">
        <v>3981</v>
      </c>
      <c r="T130" s="197" t="s">
        <v>3981</v>
      </c>
      <c r="U130" s="197" t="s">
        <v>3981</v>
      </c>
      <c r="V130" s="197" t="s">
        <v>3981</v>
      </c>
      <c r="W130" s="197" t="s">
        <v>3981</v>
      </c>
      <c r="X130" s="197" t="s">
        <v>3981</v>
      </c>
      <c r="Y130" s="197" t="s">
        <v>3981</v>
      </c>
      <c r="Z130" s="197" t="s">
        <v>3981</v>
      </c>
      <c r="AA130" s="197" t="s">
        <v>3981</v>
      </c>
      <c r="AB130" s="220" t="s">
        <v>3981</v>
      </c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</row>
    <row r="131" spans="1:38" ht="11.25" hidden="1" customHeight="1">
      <c r="A131" s="252" t="s">
        <v>284</v>
      </c>
      <c r="B131" s="197" t="s">
        <v>3981</v>
      </c>
      <c r="C131" s="197" t="s">
        <v>3981</v>
      </c>
      <c r="D131" s="197" t="s">
        <v>3981</v>
      </c>
      <c r="E131" s="197" t="s">
        <v>3981</v>
      </c>
      <c r="F131" s="197" t="s">
        <v>3981</v>
      </c>
      <c r="G131" s="197" t="s">
        <v>3981</v>
      </c>
      <c r="H131" s="197" t="s">
        <v>3981</v>
      </c>
      <c r="I131" s="197" t="s">
        <v>3981</v>
      </c>
      <c r="J131" s="197" t="s">
        <v>3981</v>
      </c>
      <c r="K131" s="197" t="s">
        <v>3981</v>
      </c>
      <c r="L131" s="197" t="s">
        <v>3981</v>
      </c>
      <c r="M131" s="197" t="s">
        <v>3981</v>
      </c>
      <c r="N131" s="197" t="s">
        <v>3981</v>
      </c>
      <c r="O131" s="197" t="s">
        <v>3981</v>
      </c>
      <c r="P131" s="197" t="s">
        <v>3981</v>
      </c>
      <c r="Q131" s="197" t="s">
        <v>3981</v>
      </c>
      <c r="R131" s="197" t="s">
        <v>3981</v>
      </c>
      <c r="S131" s="197" t="s">
        <v>3981</v>
      </c>
      <c r="T131" s="197" t="s">
        <v>3981</v>
      </c>
      <c r="U131" s="197" t="s">
        <v>3981</v>
      </c>
      <c r="V131" s="197" t="s">
        <v>3981</v>
      </c>
      <c r="W131" s="197" t="s">
        <v>3981</v>
      </c>
      <c r="X131" s="197" t="s">
        <v>3981</v>
      </c>
      <c r="Y131" s="197" t="s">
        <v>3981</v>
      </c>
      <c r="Z131" s="197" t="s">
        <v>3981</v>
      </c>
      <c r="AA131" s="197" t="s">
        <v>3981</v>
      </c>
      <c r="AB131" s="220" t="s">
        <v>3981</v>
      </c>
      <c r="AC131" s="333"/>
      <c r="AD131" s="333"/>
      <c r="AE131" s="333"/>
      <c r="AF131" s="333"/>
      <c r="AG131" s="333"/>
      <c r="AH131" s="333"/>
      <c r="AI131" s="333"/>
      <c r="AJ131" s="333"/>
      <c r="AK131" s="333"/>
      <c r="AL131" s="333"/>
    </row>
    <row r="132" spans="1:38" ht="11.25" hidden="1" customHeight="1">
      <c r="A132" s="252" t="s">
        <v>211</v>
      </c>
      <c r="B132" s="197" t="s">
        <v>3981</v>
      </c>
      <c r="C132" s="197" t="s">
        <v>3981</v>
      </c>
      <c r="D132" s="197" t="s">
        <v>3981</v>
      </c>
      <c r="E132" s="197" t="s">
        <v>3981</v>
      </c>
      <c r="F132" s="197" t="s">
        <v>3981</v>
      </c>
      <c r="G132" s="197" t="s">
        <v>3981</v>
      </c>
      <c r="H132" s="197" t="s">
        <v>3981</v>
      </c>
      <c r="I132" s="197" t="s">
        <v>3981</v>
      </c>
      <c r="J132" s="197" t="s">
        <v>3981</v>
      </c>
      <c r="K132" s="197" t="s">
        <v>3981</v>
      </c>
      <c r="L132" s="197" t="s">
        <v>3981</v>
      </c>
      <c r="M132" s="197" t="s">
        <v>3981</v>
      </c>
      <c r="N132" s="197" t="s">
        <v>3981</v>
      </c>
      <c r="O132" s="197" t="s">
        <v>3981</v>
      </c>
      <c r="P132" s="197" t="s">
        <v>3981</v>
      </c>
      <c r="Q132" s="197" t="s">
        <v>3981</v>
      </c>
      <c r="R132" s="197" t="s">
        <v>3981</v>
      </c>
      <c r="S132" s="197" t="s">
        <v>3981</v>
      </c>
      <c r="T132" s="197" t="s">
        <v>3981</v>
      </c>
      <c r="U132" s="197" t="s">
        <v>3981</v>
      </c>
      <c r="V132" s="197" t="s">
        <v>3981</v>
      </c>
      <c r="W132" s="197" t="s">
        <v>3981</v>
      </c>
      <c r="X132" s="197" t="s">
        <v>3981</v>
      </c>
      <c r="Y132" s="197" t="s">
        <v>3981</v>
      </c>
      <c r="Z132" s="197" t="s">
        <v>3981</v>
      </c>
      <c r="AA132" s="197" t="s">
        <v>3981</v>
      </c>
      <c r="AB132" s="197" t="s">
        <v>3981</v>
      </c>
      <c r="AC132" s="333"/>
      <c r="AD132" s="333"/>
      <c r="AE132" s="333"/>
      <c r="AF132" s="333"/>
      <c r="AG132" s="333"/>
      <c r="AH132" s="333"/>
      <c r="AI132" s="333"/>
      <c r="AJ132" s="333"/>
      <c r="AK132" s="333"/>
      <c r="AL132" s="333"/>
    </row>
    <row r="133" spans="1:38" ht="11.25" hidden="1" customHeight="1">
      <c r="A133" s="284" t="s">
        <v>2872</v>
      </c>
      <c r="B133" s="240" t="s">
        <v>3981</v>
      </c>
      <c r="C133" s="240" t="s">
        <v>3981</v>
      </c>
      <c r="D133" s="240" t="s">
        <v>3981</v>
      </c>
      <c r="E133" s="240" t="s">
        <v>3981</v>
      </c>
      <c r="F133" s="240" t="s">
        <v>3981</v>
      </c>
      <c r="G133" s="240" t="s">
        <v>3981</v>
      </c>
      <c r="H133" s="240" t="s">
        <v>3981</v>
      </c>
      <c r="I133" s="240" t="s">
        <v>3981</v>
      </c>
      <c r="J133" s="240" t="s">
        <v>3981</v>
      </c>
      <c r="K133" s="240" t="s">
        <v>3981</v>
      </c>
      <c r="L133" s="240" t="s">
        <v>3981</v>
      </c>
      <c r="M133" s="240" t="s">
        <v>3981</v>
      </c>
      <c r="N133" s="240" t="s">
        <v>3981</v>
      </c>
      <c r="O133" s="240" t="s">
        <v>3981</v>
      </c>
      <c r="P133" s="240" t="s">
        <v>3981</v>
      </c>
      <c r="Q133" s="240" t="s">
        <v>3981</v>
      </c>
      <c r="R133" s="240" t="s">
        <v>3981</v>
      </c>
      <c r="S133" s="240" t="s">
        <v>3981</v>
      </c>
      <c r="T133" s="240" t="s">
        <v>3981</v>
      </c>
      <c r="U133" s="240" t="s">
        <v>3981</v>
      </c>
      <c r="V133" s="240" t="s">
        <v>3981</v>
      </c>
      <c r="W133" s="240" t="s">
        <v>3981</v>
      </c>
      <c r="X133" s="240" t="s">
        <v>3981</v>
      </c>
      <c r="Y133" s="240" t="s">
        <v>3981</v>
      </c>
      <c r="Z133" s="240" t="s">
        <v>3981</v>
      </c>
      <c r="AA133" s="240" t="s">
        <v>3981</v>
      </c>
      <c r="AB133" s="248" t="s">
        <v>3981</v>
      </c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</row>
    <row r="134" spans="1:38" ht="11.25" hidden="1" customHeight="1">
      <c r="A134" s="332"/>
      <c r="B134" s="197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200"/>
      <c r="W134" s="200"/>
      <c r="X134" s="200"/>
      <c r="Y134" s="199"/>
      <c r="Z134" s="199"/>
      <c r="AA134" s="199"/>
      <c r="AB134" s="206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</row>
    <row r="135" spans="1:38" ht="11.25" hidden="1" customHeight="1">
      <c r="A135" s="196" t="s">
        <v>288</v>
      </c>
      <c r="B135" s="334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200"/>
      <c r="W135" s="200"/>
      <c r="X135" s="200"/>
      <c r="Y135" s="199"/>
      <c r="Z135" s="199"/>
      <c r="AA135" s="199"/>
      <c r="AB135" s="206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</row>
    <row r="136" spans="1:38" ht="22.5" hidden="1" customHeight="1">
      <c r="A136" s="252" t="s">
        <v>289</v>
      </c>
      <c r="B136" s="197" t="s">
        <v>3981</v>
      </c>
      <c r="C136" s="197" t="s">
        <v>3981</v>
      </c>
      <c r="D136" s="197" t="s">
        <v>3981</v>
      </c>
      <c r="E136" s="197" t="s">
        <v>3981</v>
      </c>
      <c r="F136" s="197" t="s">
        <v>3981</v>
      </c>
      <c r="G136" s="197" t="s">
        <v>3981</v>
      </c>
      <c r="H136" s="197" t="s">
        <v>3981</v>
      </c>
      <c r="I136" s="197" t="s">
        <v>3981</v>
      </c>
      <c r="J136" s="197" t="s">
        <v>3981</v>
      </c>
      <c r="K136" s="197" t="s">
        <v>3981</v>
      </c>
      <c r="L136" s="197" t="s">
        <v>3981</v>
      </c>
      <c r="M136" s="197" t="s">
        <v>3981</v>
      </c>
      <c r="N136" s="197" t="s">
        <v>3981</v>
      </c>
      <c r="O136" s="197" t="s">
        <v>3981</v>
      </c>
      <c r="P136" s="197" t="s">
        <v>3981</v>
      </c>
      <c r="Q136" s="197" t="s">
        <v>3981</v>
      </c>
      <c r="R136" s="197" t="s">
        <v>3981</v>
      </c>
      <c r="S136" s="197" t="s">
        <v>3981</v>
      </c>
      <c r="T136" s="197" t="s">
        <v>3981</v>
      </c>
      <c r="U136" s="197" t="s">
        <v>3981</v>
      </c>
      <c r="V136" s="217" t="s">
        <v>3981</v>
      </c>
      <c r="W136" s="217" t="s">
        <v>3981</v>
      </c>
      <c r="X136" s="217" t="s">
        <v>3981</v>
      </c>
      <c r="Y136" s="197" t="s">
        <v>3981</v>
      </c>
      <c r="Z136" s="197" t="s">
        <v>3981</v>
      </c>
      <c r="AA136" s="197" t="s">
        <v>3981</v>
      </c>
      <c r="AB136" s="220" t="s">
        <v>3981</v>
      </c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</row>
    <row r="137" spans="1:38" ht="11.25" hidden="1" customHeight="1">
      <c r="A137" s="196" t="s">
        <v>291</v>
      </c>
      <c r="B137" s="197" t="s">
        <v>3981</v>
      </c>
      <c r="C137" s="197" t="s">
        <v>3981</v>
      </c>
      <c r="D137" s="197" t="s">
        <v>3981</v>
      </c>
      <c r="E137" s="197" t="s">
        <v>3981</v>
      </c>
      <c r="F137" s="197" t="s">
        <v>3981</v>
      </c>
      <c r="G137" s="197" t="s">
        <v>3981</v>
      </c>
      <c r="H137" s="197" t="s">
        <v>3981</v>
      </c>
      <c r="I137" s="197" t="s">
        <v>3981</v>
      </c>
      <c r="J137" s="197" t="s">
        <v>3981</v>
      </c>
      <c r="K137" s="197" t="s">
        <v>3981</v>
      </c>
      <c r="L137" s="197" t="s">
        <v>3981</v>
      </c>
      <c r="M137" s="197" t="s">
        <v>3981</v>
      </c>
      <c r="N137" s="197" t="s">
        <v>3981</v>
      </c>
      <c r="O137" s="197" t="s">
        <v>3981</v>
      </c>
      <c r="P137" s="197" t="s">
        <v>3981</v>
      </c>
      <c r="Q137" s="197" t="s">
        <v>3981</v>
      </c>
      <c r="R137" s="197" t="s">
        <v>3981</v>
      </c>
      <c r="S137" s="197" t="s">
        <v>3981</v>
      </c>
      <c r="T137" s="197" t="s">
        <v>3981</v>
      </c>
      <c r="U137" s="197" t="s">
        <v>3981</v>
      </c>
      <c r="V137" s="217" t="s">
        <v>3981</v>
      </c>
      <c r="W137" s="217" t="s">
        <v>3981</v>
      </c>
      <c r="X137" s="217" t="s">
        <v>3981</v>
      </c>
      <c r="Y137" s="197" t="s">
        <v>3981</v>
      </c>
      <c r="Z137" s="197" t="s">
        <v>3981</v>
      </c>
      <c r="AA137" s="197" t="s">
        <v>3981</v>
      </c>
      <c r="AB137" s="220" t="s">
        <v>3981</v>
      </c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</row>
    <row r="138" spans="1:38" ht="11.25" hidden="1" customHeight="1">
      <c r="A138" s="196" t="s">
        <v>292</v>
      </c>
      <c r="B138" s="197" t="s">
        <v>3981</v>
      </c>
      <c r="C138" s="197" t="s">
        <v>3981</v>
      </c>
      <c r="D138" s="197" t="s">
        <v>3981</v>
      </c>
      <c r="E138" s="197" t="s">
        <v>3981</v>
      </c>
      <c r="F138" s="197" t="s">
        <v>3981</v>
      </c>
      <c r="G138" s="197" t="s">
        <v>3981</v>
      </c>
      <c r="H138" s="197" t="s">
        <v>3981</v>
      </c>
      <c r="I138" s="197" t="s">
        <v>3981</v>
      </c>
      <c r="J138" s="197" t="s">
        <v>3981</v>
      </c>
      <c r="K138" s="197" t="s">
        <v>3981</v>
      </c>
      <c r="L138" s="197" t="s">
        <v>3981</v>
      </c>
      <c r="M138" s="197" t="s">
        <v>3981</v>
      </c>
      <c r="N138" s="197" t="s">
        <v>3981</v>
      </c>
      <c r="O138" s="197" t="s">
        <v>3981</v>
      </c>
      <c r="P138" s="197" t="s">
        <v>3981</v>
      </c>
      <c r="Q138" s="197" t="s">
        <v>3981</v>
      </c>
      <c r="R138" s="197" t="s">
        <v>3981</v>
      </c>
      <c r="S138" s="197" t="s">
        <v>3981</v>
      </c>
      <c r="T138" s="197" t="s">
        <v>3981</v>
      </c>
      <c r="U138" s="197" t="s">
        <v>3981</v>
      </c>
      <c r="V138" s="217" t="s">
        <v>3981</v>
      </c>
      <c r="W138" s="217" t="s">
        <v>3981</v>
      </c>
      <c r="X138" s="217" t="s">
        <v>3981</v>
      </c>
      <c r="Y138" s="197" t="s">
        <v>3981</v>
      </c>
      <c r="Z138" s="197" t="s">
        <v>3981</v>
      </c>
      <c r="AA138" s="197" t="s">
        <v>3981</v>
      </c>
      <c r="AB138" s="220" t="s">
        <v>3981</v>
      </c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</row>
    <row r="139" spans="1:38" ht="22.5" hidden="1" customHeight="1">
      <c r="A139" s="208" t="s">
        <v>293</v>
      </c>
      <c r="B139" s="197" t="s">
        <v>3981</v>
      </c>
      <c r="C139" s="197" t="s">
        <v>3981</v>
      </c>
      <c r="D139" s="197" t="s">
        <v>3981</v>
      </c>
      <c r="E139" s="197" t="s">
        <v>3981</v>
      </c>
      <c r="F139" s="197" t="s">
        <v>3981</v>
      </c>
      <c r="G139" s="197" t="s">
        <v>3981</v>
      </c>
      <c r="H139" s="197" t="s">
        <v>3981</v>
      </c>
      <c r="I139" s="197" t="s">
        <v>3981</v>
      </c>
      <c r="J139" s="197" t="s">
        <v>3981</v>
      </c>
      <c r="K139" s="197" t="s">
        <v>3981</v>
      </c>
      <c r="L139" s="197" t="s">
        <v>3981</v>
      </c>
      <c r="M139" s="197" t="s">
        <v>3981</v>
      </c>
      <c r="N139" s="197" t="s">
        <v>3981</v>
      </c>
      <c r="O139" s="197" t="s">
        <v>3981</v>
      </c>
      <c r="P139" s="197" t="s">
        <v>3981</v>
      </c>
      <c r="Q139" s="197" t="s">
        <v>3981</v>
      </c>
      <c r="R139" s="197" t="s">
        <v>3981</v>
      </c>
      <c r="S139" s="197" t="s">
        <v>3981</v>
      </c>
      <c r="T139" s="197" t="s">
        <v>3981</v>
      </c>
      <c r="U139" s="197" t="s">
        <v>3981</v>
      </c>
      <c r="V139" s="217" t="s">
        <v>3981</v>
      </c>
      <c r="W139" s="217" t="s">
        <v>3981</v>
      </c>
      <c r="X139" s="217" t="s">
        <v>3981</v>
      </c>
      <c r="Y139" s="197" t="s">
        <v>3981</v>
      </c>
      <c r="Z139" s="197" t="s">
        <v>3981</v>
      </c>
      <c r="AA139" s="197" t="s">
        <v>3981</v>
      </c>
      <c r="AB139" s="220" t="s">
        <v>3981</v>
      </c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</row>
    <row r="140" spans="1:38" ht="11.25" hidden="1" customHeight="1">
      <c r="A140" s="196" t="s">
        <v>295</v>
      </c>
      <c r="B140" s="197" t="s">
        <v>3981</v>
      </c>
      <c r="C140" s="197" t="s">
        <v>3981</v>
      </c>
      <c r="D140" s="197" t="s">
        <v>3981</v>
      </c>
      <c r="E140" s="197" t="s">
        <v>3981</v>
      </c>
      <c r="F140" s="197" t="s">
        <v>3981</v>
      </c>
      <c r="G140" s="197" t="s">
        <v>3981</v>
      </c>
      <c r="H140" s="197" t="s">
        <v>3981</v>
      </c>
      <c r="I140" s="197" t="s">
        <v>3981</v>
      </c>
      <c r="J140" s="197" t="s">
        <v>3981</v>
      </c>
      <c r="K140" s="197" t="s">
        <v>3981</v>
      </c>
      <c r="L140" s="197" t="s">
        <v>3981</v>
      </c>
      <c r="M140" s="197" t="s">
        <v>3981</v>
      </c>
      <c r="N140" s="197" t="s">
        <v>3981</v>
      </c>
      <c r="O140" s="197" t="s">
        <v>3981</v>
      </c>
      <c r="P140" s="197" t="s">
        <v>3981</v>
      </c>
      <c r="Q140" s="197" t="s">
        <v>3981</v>
      </c>
      <c r="R140" s="197" t="s">
        <v>3981</v>
      </c>
      <c r="S140" s="197" t="s">
        <v>3981</v>
      </c>
      <c r="T140" s="197" t="s">
        <v>3981</v>
      </c>
      <c r="U140" s="197" t="s">
        <v>3981</v>
      </c>
      <c r="V140" s="217" t="s">
        <v>3981</v>
      </c>
      <c r="W140" s="217" t="s">
        <v>3981</v>
      </c>
      <c r="X140" s="217" t="s">
        <v>3981</v>
      </c>
      <c r="Y140" s="197" t="s">
        <v>3981</v>
      </c>
      <c r="Z140" s="197" t="s">
        <v>3981</v>
      </c>
      <c r="AA140" s="197" t="s">
        <v>3981</v>
      </c>
      <c r="AB140" s="220" t="s">
        <v>3981</v>
      </c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</row>
    <row r="141" spans="1:38" ht="22.5" hidden="1" customHeight="1">
      <c r="A141" s="208" t="s">
        <v>293</v>
      </c>
      <c r="B141" s="197" t="s">
        <v>3981</v>
      </c>
      <c r="C141" s="197" t="s">
        <v>3981</v>
      </c>
      <c r="D141" s="197" t="s">
        <v>3981</v>
      </c>
      <c r="E141" s="197" t="s">
        <v>3981</v>
      </c>
      <c r="F141" s="197" t="s">
        <v>3981</v>
      </c>
      <c r="G141" s="197" t="s">
        <v>3981</v>
      </c>
      <c r="H141" s="197" t="s">
        <v>3981</v>
      </c>
      <c r="I141" s="197" t="s">
        <v>3981</v>
      </c>
      <c r="J141" s="197" t="s">
        <v>3981</v>
      </c>
      <c r="K141" s="197" t="s">
        <v>3981</v>
      </c>
      <c r="L141" s="197" t="s">
        <v>3981</v>
      </c>
      <c r="M141" s="197" t="s">
        <v>3981</v>
      </c>
      <c r="N141" s="197" t="s">
        <v>3981</v>
      </c>
      <c r="O141" s="197" t="s">
        <v>3981</v>
      </c>
      <c r="P141" s="197" t="s">
        <v>3981</v>
      </c>
      <c r="Q141" s="197" t="s">
        <v>3981</v>
      </c>
      <c r="R141" s="197" t="s">
        <v>3981</v>
      </c>
      <c r="S141" s="197" t="s">
        <v>3981</v>
      </c>
      <c r="T141" s="197" t="s">
        <v>3981</v>
      </c>
      <c r="U141" s="197" t="s">
        <v>3981</v>
      </c>
      <c r="V141" s="217" t="s">
        <v>3981</v>
      </c>
      <c r="W141" s="217" t="s">
        <v>3981</v>
      </c>
      <c r="X141" s="217" t="s">
        <v>3981</v>
      </c>
      <c r="Y141" s="197" t="s">
        <v>3981</v>
      </c>
      <c r="Z141" s="197" t="s">
        <v>3981</v>
      </c>
      <c r="AA141" s="197" t="s">
        <v>3981</v>
      </c>
      <c r="AB141" s="220" t="s">
        <v>3981</v>
      </c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</row>
    <row r="142" spans="1:38" ht="11.25" hidden="1" customHeight="1">
      <c r="A142" s="196" t="s">
        <v>296</v>
      </c>
      <c r="B142" s="197" t="s">
        <v>3981</v>
      </c>
      <c r="C142" s="197" t="s">
        <v>3981</v>
      </c>
      <c r="D142" s="197" t="s">
        <v>3981</v>
      </c>
      <c r="E142" s="197" t="s">
        <v>3981</v>
      </c>
      <c r="F142" s="197" t="s">
        <v>3981</v>
      </c>
      <c r="G142" s="197" t="s">
        <v>3981</v>
      </c>
      <c r="H142" s="197" t="s">
        <v>3981</v>
      </c>
      <c r="I142" s="197" t="s">
        <v>3981</v>
      </c>
      <c r="J142" s="197" t="s">
        <v>3981</v>
      </c>
      <c r="K142" s="197" t="s">
        <v>3981</v>
      </c>
      <c r="L142" s="197" t="s">
        <v>3981</v>
      </c>
      <c r="M142" s="197" t="s">
        <v>3981</v>
      </c>
      <c r="N142" s="197" t="s">
        <v>3981</v>
      </c>
      <c r="O142" s="197" t="s">
        <v>3981</v>
      </c>
      <c r="P142" s="197" t="s">
        <v>3981</v>
      </c>
      <c r="Q142" s="197" t="s">
        <v>3981</v>
      </c>
      <c r="R142" s="197" t="s">
        <v>3981</v>
      </c>
      <c r="S142" s="197" t="s">
        <v>3981</v>
      </c>
      <c r="T142" s="197" t="s">
        <v>3981</v>
      </c>
      <c r="U142" s="197" t="s">
        <v>3981</v>
      </c>
      <c r="V142" s="217" t="s">
        <v>3981</v>
      </c>
      <c r="W142" s="217" t="s">
        <v>3981</v>
      </c>
      <c r="X142" s="217" t="s">
        <v>3981</v>
      </c>
      <c r="Y142" s="197" t="s">
        <v>3981</v>
      </c>
      <c r="Z142" s="197" t="s">
        <v>3981</v>
      </c>
      <c r="AA142" s="197" t="s">
        <v>3981</v>
      </c>
      <c r="AB142" s="220" t="s">
        <v>3981</v>
      </c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</row>
    <row r="143" spans="1:38" ht="22.5" hidden="1" customHeight="1">
      <c r="A143" s="208" t="s">
        <v>297</v>
      </c>
      <c r="B143" s="197" t="s">
        <v>3981</v>
      </c>
      <c r="C143" s="197" t="s">
        <v>3981</v>
      </c>
      <c r="D143" s="197" t="s">
        <v>3981</v>
      </c>
      <c r="E143" s="197" t="s">
        <v>3981</v>
      </c>
      <c r="F143" s="197" t="s">
        <v>3981</v>
      </c>
      <c r="G143" s="197" t="s">
        <v>3981</v>
      </c>
      <c r="H143" s="197" t="s">
        <v>3981</v>
      </c>
      <c r="I143" s="197" t="s">
        <v>3981</v>
      </c>
      <c r="J143" s="197" t="s">
        <v>3981</v>
      </c>
      <c r="K143" s="197" t="s">
        <v>3981</v>
      </c>
      <c r="L143" s="197" t="s">
        <v>3981</v>
      </c>
      <c r="M143" s="197" t="s">
        <v>3981</v>
      </c>
      <c r="N143" s="197" t="s">
        <v>3981</v>
      </c>
      <c r="O143" s="197" t="s">
        <v>3981</v>
      </c>
      <c r="P143" s="197" t="s">
        <v>3981</v>
      </c>
      <c r="Q143" s="197" t="s">
        <v>3981</v>
      </c>
      <c r="R143" s="197" t="s">
        <v>3981</v>
      </c>
      <c r="S143" s="197" t="s">
        <v>3981</v>
      </c>
      <c r="T143" s="197" t="s">
        <v>3981</v>
      </c>
      <c r="U143" s="197" t="s">
        <v>3981</v>
      </c>
      <c r="V143" s="217" t="s">
        <v>3981</v>
      </c>
      <c r="W143" s="217" t="s">
        <v>3981</v>
      </c>
      <c r="X143" s="217" t="s">
        <v>3981</v>
      </c>
      <c r="Y143" s="197" t="s">
        <v>3981</v>
      </c>
      <c r="Z143" s="197" t="s">
        <v>3981</v>
      </c>
      <c r="AA143" s="197" t="s">
        <v>3981</v>
      </c>
      <c r="AB143" s="220" t="s">
        <v>3981</v>
      </c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</row>
    <row r="144" spans="1:38" ht="11.25" hidden="1" customHeight="1">
      <c r="A144" s="335" t="s">
        <v>255</v>
      </c>
      <c r="B144" s="197" t="s">
        <v>3981</v>
      </c>
      <c r="C144" s="197" t="s">
        <v>3981</v>
      </c>
      <c r="D144" s="197" t="s">
        <v>3981</v>
      </c>
      <c r="E144" s="197" t="s">
        <v>3981</v>
      </c>
      <c r="F144" s="197" t="s">
        <v>3981</v>
      </c>
      <c r="G144" s="197" t="s">
        <v>3981</v>
      </c>
      <c r="H144" s="197" t="s">
        <v>3981</v>
      </c>
      <c r="I144" s="197" t="s">
        <v>3981</v>
      </c>
      <c r="J144" s="197" t="s">
        <v>3981</v>
      </c>
      <c r="K144" s="197" t="s">
        <v>3981</v>
      </c>
      <c r="L144" s="197" t="s">
        <v>3981</v>
      </c>
      <c r="M144" s="197" t="s">
        <v>3981</v>
      </c>
      <c r="N144" s="197" t="s">
        <v>3981</v>
      </c>
      <c r="O144" s="197" t="s">
        <v>3981</v>
      </c>
      <c r="P144" s="197" t="s">
        <v>3981</v>
      </c>
      <c r="Q144" s="197" t="s">
        <v>3981</v>
      </c>
      <c r="R144" s="197" t="s">
        <v>3981</v>
      </c>
      <c r="S144" s="197" t="s">
        <v>3981</v>
      </c>
      <c r="T144" s="197" t="s">
        <v>3981</v>
      </c>
      <c r="U144" s="197" t="s">
        <v>3981</v>
      </c>
      <c r="V144" s="217" t="s">
        <v>3981</v>
      </c>
      <c r="W144" s="217" t="s">
        <v>3981</v>
      </c>
      <c r="X144" s="217" t="s">
        <v>3981</v>
      </c>
      <c r="Y144" s="197" t="s">
        <v>3981</v>
      </c>
      <c r="Z144" s="197" t="s">
        <v>3981</v>
      </c>
      <c r="AA144" s="197" t="s">
        <v>3981</v>
      </c>
      <c r="AB144" s="220" t="s">
        <v>3981</v>
      </c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</row>
    <row r="145" spans="1:38" ht="11.25" hidden="1" customHeight="1">
      <c r="A145" s="473" t="s">
        <v>302</v>
      </c>
      <c r="B145" s="197" t="s">
        <v>3981</v>
      </c>
      <c r="C145" s="197" t="s">
        <v>3981</v>
      </c>
      <c r="D145" s="197" t="s">
        <v>3981</v>
      </c>
      <c r="E145" s="197" t="s">
        <v>3981</v>
      </c>
      <c r="F145" s="197" t="s">
        <v>3981</v>
      </c>
      <c r="G145" s="197" t="s">
        <v>3981</v>
      </c>
      <c r="H145" s="197" t="s">
        <v>3981</v>
      </c>
      <c r="I145" s="197" t="s">
        <v>3981</v>
      </c>
      <c r="J145" s="197" t="s">
        <v>3981</v>
      </c>
      <c r="K145" s="197" t="s">
        <v>3981</v>
      </c>
      <c r="L145" s="197" t="s">
        <v>3981</v>
      </c>
      <c r="M145" s="197" t="s">
        <v>3981</v>
      </c>
      <c r="N145" s="197" t="s">
        <v>3981</v>
      </c>
      <c r="O145" s="197" t="s">
        <v>3981</v>
      </c>
      <c r="P145" s="197" t="s">
        <v>3981</v>
      </c>
      <c r="Q145" s="197" t="s">
        <v>3981</v>
      </c>
      <c r="R145" s="197" t="s">
        <v>3981</v>
      </c>
      <c r="S145" s="197" t="s">
        <v>3981</v>
      </c>
      <c r="T145" s="197" t="s">
        <v>3981</v>
      </c>
      <c r="U145" s="197" t="s">
        <v>3981</v>
      </c>
      <c r="V145" s="217" t="s">
        <v>3981</v>
      </c>
      <c r="W145" s="217" t="s">
        <v>3981</v>
      </c>
      <c r="X145" s="217" t="s">
        <v>3981</v>
      </c>
      <c r="Y145" s="197" t="s">
        <v>3981</v>
      </c>
      <c r="Z145" s="197" t="s">
        <v>3981</v>
      </c>
      <c r="AA145" s="197" t="s">
        <v>3981</v>
      </c>
      <c r="AB145" s="220" t="s">
        <v>3981</v>
      </c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</row>
    <row r="146" spans="1:38" ht="11.25" hidden="1" customHeight="1">
      <c r="A146" s="473" t="s">
        <v>304</v>
      </c>
      <c r="B146" s="197" t="s">
        <v>3981</v>
      </c>
      <c r="C146" s="197" t="s">
        <v>3981</v>
      </c>
      <c r="D146" s="197" t="s">
        <v>3981</v>
      </c>
      <c r="E146" s="197" t="s">
        <v>3981</v>
      </c>
      <c r="F146" s="197" t="s">
        <v>3981</v>
      </c>
      <c r="G146" s="197" t="s">
        <v>3981</v>
      </c>
      <c r="H146" s="197" t="s">
        <v>3981</v>
      </c>
      <c r="I146" s="197" t="s">
        <v>3981</v>
      </c>
      <c r="J146" s="197" t="s">
        <v>3981</v>
      </c>
      <c r="K146" s="197" t="s">
        <v>3981</v>
      </c>
      <c r="L146" s="197" t="s">
        <v>3981</v>
      </c>
      <c r="M146" s="197" t="s">
        <v>3981</v>
      </c>
      <c r="N146" s="197" t="s">
        <v>3981</v>
      </c>
      <c r="O146" s="197" t="s">
        <v>3981</v>
      </c>
      <c r="P146" s="197" t="s">
        <v>3981</v>
      </c>
      <c r="Q146" s="197" t="s">
        <v>3981</v>
      </c>
      <c r="R146" s="197" t="s">
        <v>3981</v>
      </c>
      <c r="S146" s="197" t="s">
        <v>3981</v>
      </c>
      <c r="T146" s="197" t="s">
        <v>3981</v>
      </c>
      <c r="U146" s="197" t="s">
        <v>3981</v>
      </c>
      <c r="V146" s="217" t="s">
        <v>3981</v>
      </c>
      <c r="W146" s="217" t="s">
        <v>3981</v>
      </c>
      <c r="X146" s="217" t="s">
        <v>3981</v>
      </c>
      <c r="Y146" s="197" t="s">
        <v>3981</v>
      </c>
      <c r="Z146" s="197" t="s">
        <v>3981</v>
      </c>
      <c r="AA146" s="197" t="s">
        <v>3981</v>
      </c>
      <c r="AB146" s="220" t="s">
        <v>3981</v>
      </c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</row>
    <row r="147" spans="1:38" ht="11.25" hidden="1" customHeight="1">
      <c r="A147" s="252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200"/>
      <c r="W147" s="200"/>
      <c r="X147" s="200"/>
      <c r="Y147" s="199"/>
      <c r="Z147" s="199"/>
      <c r="AA147" s="199"/>
      <c r="AB147" s="206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</row>
    <row r="148" spans="1:38" ht="12" hidden="1" customHeight="1">
      <c r="A148" s="303" t="s">
        <v>307</v>
      </c>
      <c r="B148" s="304">
        <f t="shared" ref="B148:AB148" si="6">SUM(B117:B147)</f>
        <v>0</v>
      </c>
      <c r="C148" s="304">
        <f t="shared" si="6"/>
        <v>0</v>
      </c>
      <c r="D148" s="304">
        <f t="shared" si="6"/>
        <v>0</v>
      </c>
      <c r="E148" s="304">
        <f t="shared" si="6"/>
        <v>0</v>
      </c>
      <c r="F148" s="304">
        <f t="shared" si="6"/>
        <v>0</v>
      </c>
      <c r="G148" s="304">
        <f t="shared" si="6"/>
        <v>0</v>
      </c>
      <c r="H148" s="304">
        <f t="shared" si="6"/>
        <v>0</v>
      </c>
      <c r="I148" s="304">
        <f t="shared" si="6"/>
        <v>0</v>
      </c>
      <c r="J148" s="304">
        <f t="shared" si="6"/>
        <v>0</v>
      </c>
      <c r="K148" s="304">
        <f t="shared" si="6"/>
        <v>0</v>
      </c>
      <c r="L148" s="304">
        <f t="shared" si="6"/>
        <v>0</v>
      </c>
      <c r="M148" s="304">
        <f t="shared" si="6"/>
        <v>0</v>
      </c>
      <c r="N148" s="304">
        <f t="shared" si="6"/>
        <v>0</v>
      </c>
      <c r="O148" s="304">
        <f t="shared" si="6"/>
        <v>0</v>
      </c>
      <c r="P148" s="304">
        <f t="shared" si="6"/>
        <v>0</v>
      </c>
      <c r="Q148" s="304">
        <f t="shared" si="6"/>
        <v>0</v>
      </c>
      <c r="R148" s="304">
        <f t="shared" si="6"/>
        <v>0</v>
      </c>
      <c r="S148" s="304">
        <f t="shared" si="6"/>
        <v>0</v>
      </c>
      <c r="T148" s="304">
        <f t="shared" si="6"/>
        <v>0</v>
      </c>
      <c r="U148" s="304">
        <f t="shared" si="6"/>
        <v>0</v>
      </c>
      <c r="V148" s="312">
        <f t="shared" si="6"/>
        <v>0</v>
      </c>
      <c r="W148" s="312">
        <f t="shared" si="6"/>
        <v>0</v>
      </c>
      <c r="X148" s="312">
        <f t="shared" si="6"/>
        <v>0</v>
      </c>
      <c r="Y148" s="304">
        <f t="shared" si="6"/>
        <v>0</v>
      </c>
      <c r="Z148" s="304">
        <f t="shared" si="6"/>
        <v>0</v>
      </c>
      <c r="AA148" s="304">
        <f t="shared" si="6"/>
        <v>0</v>
      </c>
      <c r="AB148" s="313">
        <f t="shared" si="6"/>
        <v>0</v>
      </c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</row>
    <row r="149" spans="1:38" ht="11.25" hidden="1" customHeight="1">
      <c r="A149" s="337"/>
      <c r="B149" s="162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90"/>
      <c r="W149" s="190"/>
      <c r="X149" s="190"/>
      <c r="Y149" s="189"/>
      <c r="Z149" s="189"/>
      <c r="AA149" s="189"/>
      <c r="AB149" s="1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</row>
    <row r="150" spans="1:38" ht="11.25" hidden="1" customHeight="1">
      <c r="A150" s="282" t="s">
        <v>309</v>
      </c>
      <c r="B150" s="197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200"/>
      <c r="W150" s="200"/>
      <c r="X150" s="200"/>
      <c r="Y150" s="199"/>
      <c r="Z150" s="199"/>
      <c r="AA150" s="199"/>
      <c r="AB150" s="206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</row>
    <row r="151" spans="1:38" ht="11.25" hidden="1" customHeight="1">
      <c r="A151" s="252"/>
      <c r="B151" s="197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200"/>
      <c r="W151" s="200"/>
      <c r="X151" s="200"/>
      <c r="Y151" s="199"/>
      <c r="Z151" s="199"/>
      <c r="AA151" s="199"/>
      <c r="AB151" s="206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</row>
    <row r="152" spans="1:38" ht="11.25" hidden="1" customHeight="1">
      <c r="A152" s="252" t="s">
        <v>278</v>
      </c>
      <c r="B152" s="197">
        <v>0</v>
      </c>
      <c r="C152" s="197">
        <v>0</v>
      </c>
      <c r="D152" s="197">
        <v>0</v>
      </c>
      <c r="E152" s="197">
        <v>0</v>
      </c>
      <c r="F152" s="197">
        <v>0</v>
      </c>
      <c r="G152" s="197">
        <v>0</v>
      </c>
      <c r="H152" s="197">
        <v>0</v>
      </c>
      <c r="I152" s="197">
        <v>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97">
        <v>0</v>
      </c>
      <c r="U152" s="197">
        <v>0</v>
      </c>
      <c r="V152" s="217">
        <v>0</v>
      </c>
      <c r="W152" s="217">
        <v>0</v>
      </c>
      <c r="X152" s="217">
        <v>0</v>
      </c>
      <c r="Y152" s="197">
        <v>0</v>
      </c>
      <c r="Z152" s="197">
        <v>0</v>
      </c>
      <c r="AA152" s="197">
        <v>0</v>
      </c>
      <c r="AB152" s="220">
        <v>0</v>
      </c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</row>
    <row r="153" spans="1:38" ht="11.25" hidden="1" customHeight="1">
      <c r="A153" s="252" t="s">
        <v>279</v>
      </c>
      <c r="B153" s="197">
        <v>0</v>
      </c>
      <c r="C153" s="197">
        <v>0</v>
      </c>
      <c r="D153" s="197">
        <v>0</v>
      </c>
      <c r="E153" s="197">
        <v>0</v>
      </c>
      <c r="F153" s="197">
        <v>0</v>
      </c>
      <c r="G153" s="197">
        <v>0</v>
      </c>
      <c r="H153" s="197">
        <v>0</v>
      </c>
      <c r="I153" s="197">
        <v>0</v>
      </c>
      <c r="J153" s="197">
        <v>0</v>
      </c>
      <c r="K153" s="197">
        <v>0</v>
      </c>
      <c r="L153" s="197">
        <v>0</v>
      </c>
      <c r="M153" s="197">
        <v>0</v>
      </c>
      <c r="N153" s="197">
        <v>0</v>
      </c>
      <c r="O153" s="197">
        <v>0</v>
      </c>
      <c r="P153" s="197">
        <v>0</v>
      </c>
      <c r="Q153" s="197">
        <v>0</v>
      </c>
      <c r="R153" s="197">
        <v>0</v>
      </c>
      <c r="S153" s="197">
        <v>0</v>
      </c>
      <c r="T153" s="197">
        <v>0</v>
      </c>
      <c r="U153" s="197">
        <v>0</v>
      </c>
      <c r="V153" s="217">
        <v>0</v>
      </c>
      <c r="W153" s="217">
        <v>0</v>
      </c>
      <c r="X153" s="217">
        <v>0</v>
      </c>
      <c r="Y153" s="197">
        <v>0</v>
      </c>
      <c r="Z153" s="197">
        <v>0</v>
      </c>
      <c r="AA153" s="197">
        <v>0</v>
      </c>
      <c r="AB153" s="220">
        <v>0</v>
      </c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</row>
    <row r="154" spans="1:38" ht="11.25" hidden="1" customHeight="1">
      <c r="A154" s="252" t="s">
        <v>280</v>
      </c>
      <c r="B154" s="197" t="s">
        <v>3981</v>
      </c>
      <c r="C154" s="197" t="s">
        <v>3981</v>
      </c>
      <c r="D154" s="197" t="s">
        <v>3981</v>
      </c>
      <c r="E154" s="197" t="s">
        <v>3981</v>
      </c>
      <c r="F154" s="197" t="s">
        <v>3981</v>
      </c>
      <c r="G154" s="197" t="s">
        <v>3981</v>
      </c>
      <c r="H154" s="197" t="s">
        <v>3981</v>
      </c>
      <c r="I154" s="197" t="s">
        <v>3981</v>
      </c>
      <c r="J154" s="197" t="s">
        <v>3981</v>
      </c>
      <c r="K154" s="197" t="s">
        <v>3981</v>
      </c>
      <c r="L154" s="197" t="s">
        <v>3981</v>
      </c>
      <c r="M154" s="197" t="s">
        <v>3981</v>
      </c>
      <c r="N154" s="197" t="s">
        <v>3981</v>
      </c>
      <c r="O154" s="197" t="s">
        <v>3981</v>
      </c>
      <c r="P154" s="197" t="s">
        <v>3981</v>
      </c>
      <c r="Q154" s="197" t="s">
        <v>3981</v>
      </c>
      <c r="R154" s="197" t="s">
        <v>3981</v>
      </c>
      <c r="S154" s="197" t="s">
        <v>3981</v>
      </c>
      <c r="T154" s="197" t="s">
        <v>3981</v>
      </c>
      <c r="U154" s="197" t="s">
        <v>3981</v>
      </c>
      <c r="V154" s="217" t="s">
        <v>3981</v>
      </c>
      <c r="W154" s="217" t="s">
        <v>3981</v>
      </c>
      <c r="X154" s="217" t="s">
        <v>3981</v>
      </c>
      <c r="Y154" s="197" t="s">
        <v>3981</v>
      </c>
      <c r="Z154" s="197" t="s">
        <v>3981</v>
      </c>
      <c r="AA154" s="197" t="s">
        <v>3981</v>
      </c>
      <c r="AB154" s="220" t="s">
        <v>3981</v>
      </c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</row>
    <row r="155" spans="1:38" ht="11.25" hidden="1" customHeight="1">
      <c r="A155" s="252" t="s">
        <v>200</v>
      </c>
      <c r="B155" s="197" t="s">
        <v>3981</v>
      </c>
      <c r="C155" s="197" t="s">
        <v>3981</v>
      </c>
      <c r="D155" s="197" t="s">
        <v>3981</v>
      </c>
      <c r="E155" s="197" t="s">
        <v>3981</v>
      </c>
      <c r="F155" s="197" t="s">
        <v>3981</v>
      </c>
      <c r="G155" s="197" t="s">
        <v>3981</v>
      </c>
      <c r="H155" s="197" t="s">
        <v>3981</v>
      </c>
      <c r="I155" s="197" t="s">
        <v>3981</v>
      </c>
      <c r="J155" s="197" t="s">
        <v>3981</v>
      </c>
      <c r="K155" s="197" t="s">
        <v>3981</v>
      </c>
      <c r="L155" s="197" t="s">
        <v>3981</v>
      </c>
      <c r="M155" s="197" t="s">
        <v>3981</v>
      </c>
      <c r="N155" s="197" t="s">
        <v>3981</v>
      </c>
      <c r="O155" s="197" t="s">
        <v>3981</v>
      </c>
      <c r="P155" s="197" t="s">
        <v>3981</v>
      </c>
      <c r="Q155" s="197" t="s">
        <v>3981</v>
      </c>
      <c r="R155" s="197" t="s">
        <v>3981</v>
      </c>
      <c r="S155" s="197" t="s">
        <v>3981</v>
      </c>
      <c r="T155" s="197" t="s">
        <v>3981</v>
      </c>
      <c r="U155" s="197" t="s">
        <v>3981</v>
      </c>
      <c r="V155" s="217" t="s">
        <v>3981</v>
      </c>
      <c r="W155" s="217" t="s">
        <v>3981</v>
      </c>
      <c r="X155" s="217" t="s">
        <v>3981</v>
      </c>
      <c r="Y155" s="197" t="s">
        <v>3981</v>
      </c>
      <c r="Z155" s="197" t="s">
        <v>3981</v>
      </c>
      <c r="AA155" s="197" t="s">
        <v>3981</v>
      </c>
      <c r="AB155" s="220" t="s">
        <v>3981</v>
      </c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</row>
    <row r="156" spans="1:38" ht="11.25" hidden="1" customHeight="1">
      <c r="A156" s="252" t="s">
        <v>201</v>
      </c>
      <c r="B156" s="197" t="s">
        <v>3981</v>
      </c>
      <c r="C156" s="197" t="s">
        <v>3981</v>
      </c>
      <c r="D156" s="197" t="s">
        <v>3981</v>
      </c>
      <c r="E156" s="197" t="s">
        <v>3981</v>
      </c>
      <c r="F156" s="197" t="s">
        <v>3981</v>
      </c>
      <c r="G156" s="197" t="s">
        <v>3981</v>
      </c>
      <c r="H156" s="197" t="s">
        <v>3981</v>
      </c>
      <c r="I156" s="197" t="s">
        <v>3981</v>
      </c>
      <c r="J156" s="197" t="s">
        <v>3981</v>
      </c>
      <c r="K156" s="197" t="s">
        <v>3981</v>
      </c>
      <c r="L156" s="197" t="s">
        <v>3981</v>
      </c>
      <c r="M156" s="197" t="s">
        <v>3981</v>
      </c>
      <c r="N156" s="197" t="s">
        <v>3981</v>
      </c>
      <c r="O156" s="197" t="s">
        <v>3981</v>
      </c>
      <c r="P156" s="197" t="s">
        <v>3981</v>
      </c>
      <c r="Q156" s="197" t="s">
        <v>3981</v>
      </c>
      <c r="R156" s="197" t="s">
        <v>3981</v>
      </c>
      <c r="S156" s="197" t="s">
        <v>3981</v>
      </c>
      <c r="T156" s="197" t="s">
        <v>3981</v>
      </c>
      <c r="U156" s="197" t="s">
        <v>3981</v>
      </c>
      <c r="V156" s="217" t="s">
        <v>3981</v>
      </c>
      <c r="W156" s="217" t="s">
        <v>3981</v>
      </c>
      <c r="X156" s="217" t="s">
        <v>3981</v>
      </c>
      <c r="Y156" s="197" t="s">
        <v>3981</v>
      </c>
      <c r="Z156" s="197" t="s">
        <v>3981</v>
      </c>
      <c r="AA156" s="197" t="s">
        <v>3981</v>
      </c>
      <c r="AB156" s="220" t="s">
        <v>3981</v>
      </c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</row>
    <row r="157" spans="1:38" ht="11.25" hidden="1" customHeight="1">
      <c r="A157" s="252" t="s">
        <v>202</v>
      </c>
      <c r="B157" s="197" t="s">
        <v>3981</v>
      </c>
      <c r="C157" s="197" t="s">
        <v>3981</v>
      </c>
      <c r="D157" s="197" t="s">
        <v>3981</v>
      </c>
      <c r="E157" s="197" t="s">
        <v>3981</v>
      </c>
      <c r="F157" s="197" t="s">
        <v>3981</v>
      </c>
      <c r="G157" s="197" t="s">
        <v>3981</v>
      </c>
      <c r="H157" s="197" t="s">
        <v>3981</v>
      </c>
      <c r="I157" s="197" t="s">
        <v>3981</v>
      </c>
      <c r="J157" s="197" t="s">
        <v>3981</v>
      </c>
      <c r="K157" s="197" t="s">
        <v>3981</v>
      </c>
      <c r="L157" s="197" t="s">
        <v>3981</v>
      </c>
      <c r="M157" s="197" t="s">
        <v>3981</v>
      </c>
      <c r="N157" s="197" t="s">
        <v>3981</v>
      </c>
      <c r="O157" s="197" t="s">
        <v>3981</v>
      </c>
      <c r="P157" s="197" t="s">
        <v>3981</v>
      </c>
      <c r="Q157" s="197" t="s">
        <v>3981</v>
      </c>
      <c r="R157" s="197" t="s">
        <v>3981</v>
      </c>
      <c r="S157" s="197" t="s">
        <v>3981</v>
      </c>
      <c r="T157" s="197" t="s">
        <v>3981</v>
      </c>
      <c r="U157" s="197" t="s">
        <v>3981</v>
      </c>
      <c r="V157" s="217" t="s">
        <v>3981</v>
      </c>
      <c r="W157" s="217" t="s">
        <v>3981</v>
      </c>
      <c r="X157" s="217" t="s">
        <v>3981</v>
      </c>
      <c r="Y157" s="197" t="s">
        <v>3981</v>
      </c>
      <c r="Z157" s="197" t="s">
        <v>3981</v>
      </c>
      <c r="AA157" s="197" t="s">
        <v>3981</v>
      </c>
      <c r="AB157" s="220" t="s">
        <v>3981</v>
      </c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</row>
    <row r="158" spans="1:38" ht="11.25" hidden="1" customHeight="1">
      <c r="A158" s="252" t="s">
        <v>203</v>
      </c>
      <c r="B158" s="197" t="s">
        <v>3981</v>
      </c>
      <c r="C158" s="197" t="s">
        <v>3981</v>
      </c>
      <c r="D158" s="197" t="s">
        <v>3981</v>
      </c>
      <c r="E158" s="197" t="s">
        <v>3981</v>
      </c>
      <c r="F158" s="197" t="s">
        <v>3981</v>
      </c>
      <c r="G158" s="197" t="s">
        <v>3981</v>
      </c>
      <c r="H158" s="197" t="s">
        <v>3981</v>
      </c>
      <c r="I158" s="197" t="s">
        <v>3981</v>
      </c>
      <c r="J158" s="197" t="s">
        <v>3981</v>
      </c>
      <c r="K158" s="197" t="s">
        <v>3981</v>
      </c>
      <c r="L158" s="197" t="s">
        <v>3981</v>
      </c>
      <c r="M158" s="197" t="s">
        <v>3981</v>
      </c>
      <c r="N158" s="197" t="s">
        <v>3981</v>
      </c>
      <c r="O158" s="197" t="s">
        <v>3981</v>
      </c>
      <c r="P158" s="197" t="s">
        <v>3981</v>
      </c>
      <c r="Q158" s="197" t="s">
        <v>3981</v>
      </c>
      <c r="R158" s="197" t="s">
        <v>3981</v>
      </c>
      <c r="S158" s="197" t="s">
        <v>3981</v>
      </c>
      <c r="T158" s="197" t="s">
        <v>3981</v>
      </c>
      <c r="U158" s="197" t="s">
        <v>3981</v>
      </c>
      <c r="V158" s="217" t="s">
        <v>3981</v>
      </c>
      <c r="W158" s="217" t="s">
        <v>3981</v>
      </c>
      <c r="X158" s="217" t="s">
        <v>3981</v>
      </c>
      <c r="Y158" s="197" t="s">
        <v>3981</v>
      </c>
      <c r="Z158" s="197" t="s">
        <v>3981</v>
      </c>
      <c r="AA158" s="197" t="s">
        <v>3981</v>
      </c>
      <c r="AB158" s="220" t="s">
        <v>3981</v>
      </c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</row>
    <row r="159" spans="1:38" ht="11.25" hidden="1" customHeight="1">
      <c r="A159" s="252" t="s">
        <v>204</v>
      </c>
      <c r="B159" s="197" t="s">
        <v>3981</v>
      </c>
      <c r="C159" s="197" t="s">
        <v>3981</v>
      </c>
      <c r="D159" s="197" t="s">
        <v>3981</v>
      </c>
      <c r="E159" s="197" t="s">
        <v>3981</v>
      </c>
      <c r="F159" s="197" t="s">
        <v>3981</v>
      </c>
      <c r="G159" s="197" t="s">
        <v>3981</v>
      </c>
      <c r="H159" s="197" t="s">
        <v>3981</v>
      </c>
      <c r="I159" s="197" t="s">
        <v>3981</v>
      </c>
      <c r="J159" s="197" t="s">
        <v>3981</v>
      </c>
      <c r="K159" s="197" t="s">
        <v>3981</v>
      </c>
      <c r="L159" s="197" t="s">
        <v>3981</v>
      </c>
      <c r="M159" s="197" t="s">
        <v>3981</v>
      </c>
      <c r="N159" s="197" t="s">
        <v>3981</v>
      </c>
      <c r="O159" s="197" t="s">
        <v>3981</v>
      </c>
      <c r="P159" s="197" t="s">
        <v>3981</v>
      </c>
      <c r="Q159" s="197" t="s">
        <v>3981</v>
      </c>
      <c r="R159" s="197" t="s">
        <v>3981</v>
      </c>
      <c r="S159" s="197" t="s">
        <v>3981</v>
      </c>
      <c r="T159" s="197" t="s">
        <v>3981</v>
      </c>
      <c r="U159" s="197" t="s">
        <v>3981</v>
      </c>
      <c r="V159" s="217" t="s">
        <v>3981</v>
      </c>
      <c r="W159" s="217" t="s">
        <v>3981</v>
      </c>
      <c r="X159" s="217" t="s">
        <v>3981</v>
      </c>
      <c r="Y159" s="197" t="s">
        <v>3981</v>
      </c>
      <c r="Z159" s="197" t="s">
        <v>3981</v>
      </c>
      <c r="AA159" s="197" t="s">
        <v>3981</v>
      </c>
      <c r="AB159" s="220" t="s">
        <v>3981</v>
      </c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</row>
    <row r="160" spans="1:38" ht="11.25" hidden="1" customHeight="1">
      <c r="A160" s="252" t="s">
        <v>205</v>
      </c>
      <c r="B160" s="197" t="s">
        <v>3981</v>
      </c>
      <c r="C160" s="197" t="s">
        <v>3981</v>
      </c>
      <c r="D160" s="197" t="s">
        <v>3981</v>
      </c>
      <c r="E160" s="197" t="s">
        <v>3981</v>
      </c>
      <c r="F160" s="197" t="s">
        <v>3981</v>
      </c>
      <c r="G160" s="197" t="s">
        <v>3981</v>
      </c>
      <c r="H160" s="197" t="s">
        <v>3981</v>
      </c>
      <c r="I160" s="197" t="s">
        <v>3981</v>
      </c>
      <c r="J160" s="197" t="s">
        <v>3981</v>
      </c>
      <c r="K160" s="197" t="s">
        <v>3981</v>
      </c>
      <c r="L160" s="197" t="s">
        <v>3981</v>
      </c>
      <c r="M160" s="197" t="s">
        <v>3981</v>
      </c>
      <c r="N160" s="197" t="s">
        <v>3981</v>
      </c>
      <c r="O160" s="197" t="s">
        <v>3981</v>
      </c>
      <c r="P160" s="197" t="s">
        <v>3981</v>
      </c>
      <c r="Q160" s="197" t="s">
        <v>3981</v>
      </c>
      <c r="R160" s="197" t="s">
        <v>3981</v>
      </c>
      <c r="S160" s="197" t="s">
        <v>3981</v>
      </c>
      <c r="T160" s="197" t="s">
        <v>3981</v>
      </c>
      <c r="U160" s="197" t="s">
        <v>3981</v>
      </c>
      <c r="V160" s="217" t="s">
        <v>3981</v>
      </c>
      <c r="W160" s="217" t="s">
        <v>3981</v>
      </c>
      <c r="X160" s="217" t="s">
        <v>3981</v>
      </c>
      <c r="Y160" s="197" t="s">
        <v>3981</v>
      </c>
      <c r="Z160" s="197" t="s">
        <v>3981</v>
      </c>
      <c r="AA160" s="197" t="s">
        <v>3981</v>
      </c>
      <c r="AB160" s="220" t="s">
        <v>3981</v>
      </c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</row>
    <row r="161" spans="1:38" ht="11.25" hidden="1" customHeight="1">
      <c r="A161" s="252" t="s">
        <v>206</v>
      </c>
      <c r="B161" s="197" t="s">
        <v>3981</v>
      </c>
      <c r="C161" s="197" t="s">
        <v>3981</v>
      </c>
      <c r="D161" s="197" t="s">
        <v>3981</v>
      </c>
      <c r="E161" s="197" t="s">
        <v>3981</v>
      </c>
      <c r="F161" s="197" t="s">
        <v>3981</v>
      </c>
      <c r="G161" s="197" t="s">
        <v>3981</v>
      </c>
      <c r="H161" s="197" t="s">
        <v>3981</v>
      </c>
      <c r="I161" s="197" t="s">
        <v>3981</v>
      </c>
      <c r="J161" s="197" t="s">
        <v>3981</v>
      </c>
      <c r="K161" s="197" t="s">
        <v>3981</v>
      </c>
      <c r="L161" s="197" t="s">
        <v>3981</v>
      </c>
      <c r="M161" s="197" t="s">
        <v>3981</v>
      </c>
      <c r="N161" s="197" t="s">
        <v>3981</v>
      </c>
      <c r="O161" s="197" t="s">
        <v>3981</v>
      </c>
      <c r="P161" s="197" t="s">
        <v>3981</v>
      </c>
      <c r="Q161" s="197" t="s">
        <v>3981</v>
      </c>
      <c r="R161" s="197" t="s">
        <v>3981</v>
      </c>
      <c r="S161" s="197" t="s">
        <v>3981</v>
      </c>
      <c r="T161" s="197" t="s">
        <v>3981</v>
      </c>
      <c r="U161" s="197" t="s">
        <v>3981</v>
      </c>
      <c r="V161" s="217" t="s">
        <v>3981</v>
      </c>
      <c r="W161" s="217" t="s">
        <v>3981</v>
      </c>
      <c r="X161" s="217" t="s">
        <v>3981</v>
      </c>
      <c r="Y161" s="197" t="s">
        <v>3981</v>
      </c>
      <c r="Z161" s="197" t="s">
        <v>3981</v>
      </c>
      <c r="AA161" s="197" t="s">
        <v>3981</v>
      </c>
      <c r="AB161" s="220" t="s">
        <v>3981</v>
      </c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</row>
    <row r="162" spans="1:38" ht="11.25" hidden="1" customHeight="1">
      <c r="A162" s="252" t="s">
        <v>207</v>
      </c>
      <c r="B162" s="197" t="s">
        <v>3981</v>
      </c>
      <c r="C162" s="197" t="s">
        <v>3981</v>
      </c>
      <c r="D162" s="197" t="s">
        <v>3981</v>
      </c>
      <c r="E162" s="197" t="s">
        <v>3981</v>
      </c>
      <c r="F162" s="197" t="s">
        <v>3981</v>
      </c>
      <c r="G162" s="197" t="s">
        <v>3981</v>
      </c>
      <c r="H162" s="197" t="s">
        <v>3981</v>
      </c>
      <c r="I162" s="197" t="s">
        <v>3981</v>
      </c>
      <c r="J162" s="197" t="s">
        <v>3981</v>
      </c>
      <c r="K162" s="197" t="s">
        <v>3981</v>
      </c>
      <c r="L162" s="197" t="s">
        <v>3981</v>
      </c>
      <c r="M162" s="197" t="s">
        <v>3981</v>
      </c>
      <c r="N162" s="197" t="s">
        <v>3981</v>
      </c>
      <c r="O162" s="197" t="s">
        <v>3981</v>
      </c>
      <c r="P162" s="197" t="s">
        <v>3981</v>
      </c>
      <c r="Q162" s="197" t="s">
        <v>3981</v>
      </c>
      <c r="R162" s="197" t="s">
        <v>3981</v>
      </c>
      <c r="S162" s="197" t="s">
        <v>3981</v>
      </c>
      <c r="T162" s="197" t="s">
        <v>3981</v>
      </c>
      <c r="U162" s="197" t="s">
        <v>3981</v>
      </c>
      <c r="V162" s="217" t="s">
        <v>3981</v>
      </c>
      <c r="W162" s="217" t="s">
        <v>3981</v>
      </c>
      <c r="X162" s="217" t="s">
        <v>3981</v>
      </c>
      <c r="Y162" s="197" t="s">
        <v>3981</v>
      </c>
      <c r="Z162" s="197" t="s">
        <v>3981</v>
      </c>
      <c r="AA162" s="197" t="s">
        <v>3981</v>
      </c>
      <c r="AB162" s="220" t="s">
        <v>3981</v>
      </c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</row>
    <row r="163" spans="1:38" ht="11.25" hidden="1" customHeight="1">
      <c r="A163" s="252" t="s">
        <v>208</v>
      </c>
      <c r="B163" s="197" t="s">
        <v>3981</v>
      </c>
      <c r="C163" s="197" t="s">
        <v>3981</v>
      </c>
      <c r="D163" s="197" t="s">
        <v>3981</v>
      </c>
      <c r="E163" s="197" t="s">
        <v>3981</v>
      </c>
      <c r="F163" s="197" t="s">
        <v>3981</v>
      </c>
      <c r="G163" s="197" t="s">
        <v>3981</v>
      </c>
      <c r="H163" s="197" t="s">
        <v>3981</v>
      </c>
      <c r="I163" s="197" t="s">
        <v>3981</v>
      </c>
      <c r="J163" s="197" t="s">
        <v>3981</v>
      </c>
      <c r="K163" s="197" t="s">
        <v>3981</v>
      </c>
      <c r="L163" s="197" t="s">
        <v>3981</v>
      </c>
      <c r="M163" s="197" t="s">
        <v>3981</v>
      </c>
      <c r="N163" s="197" t="s">
        <v>3981</v>
      </c>
      <c r="O163" s="197" t="s">
        <v>3981</v>
      </c>
      <c r="P163" s="197" t="s">
        <v>3981</v>
      </c>
      <c r="Q163" s="197" t="s">
        <v>3981</v>
      </c>
      <c r="R163" s="197" t="s">
        <v>3981</v>
      </c>
      <c r="S163" s="197" t="s">
        <v>3981</v>
      </c>
      <c r="T163" s="197" t="s">
        <v>3981</v>
      </c>
      <c r="U163" s="197" t="s">
        <v>3981</v>
      </c>
      <c r="V163" s="217" t="s">
        <v>3981</v>
      </c>
      <c r="W163" s="217" t="s">
        <v>3981</v>
      </c>
      <c r="X163" s="217" t="s">
        <v>3981</v>
      </c>
      <c r="Y163" s="197" t="s">
        <v>3981</v>
      </c>
      <c r="Z163" s="197" t="s">
        <v>3981</v>
      </c>
      <c r="AA163" s="197" t="s">
        <v>3981</v>
      </c>
      <c r="AB163" s="220" t="s">
        <v>3981</v>
      </c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</row>
    <row r="164" spans="1:38" ht="11.25" hidden="1" customHeight="1">
      <c r="A164" s="252" t="s">
        <v>210</v>
      </c>
      <c r="B164" s="197" t="s">
        <v>3981</v>
      </c>
      <c r="C164" s="197" t="s">
        <v>3981</v>
      </c>
      <c r="D164" s="197" t="s">
        <v>3981</v>
      </c>
      <c r="E164" s="197" t="s">
        <v>3981</v>
      </c>
      <c r="F164" s="197" t="s">
        <v>3981</v>
      </c>
      <c r="G164" s="197" t="s">
        <v>3981</v>
      </c>
      <c r="H164" s="197" t="s">
        <v>3981</v>
      </c>
      <c r="I164" s="197" t="s">
        <v>3981</v>
      </c>
      <c r="J164" s="197" t="s">
        <v>3981</v>
      </c>
      <c r="K164" s="197" t="s">
        <v>3981</v>
      </c>
      <c r="L164" s="197" t="s">
        <v>3981</v>
      </c>
      <c r="M164" s="197" t="s">
        <v>3981</v>
      </c>
      <c r="N164" s="197" t="s">
        <v>3981</v>
      </c>
      <c r="O164" s="197" t="s">
        <v>3981</v>
      </c>
      <c r="P164" s="197" t="s">
        <v>3981</v>
      </c>
      <c r="Q164" s="197" t="s">
        <v>3981</v>
      </c>
      <c r="R164" s="197" t="s">
        <v>3981</v>
      </c>
      <c r="S164" s="197" t="s">
        <v>3981</v>
      </c>
      <c r="T164" s="197" t="s">
        <v>3981</v>
      </c>
      <c r="U164" s="197" t="s">
        <v>3981</v>
      </c>
      <c r="V164" s="197" t="s">
        <v>3981</v>
      </c>
      <c r="W164" s="197" t="s">
        <v>3981</v>
      </c>
      <c r="X164" s="197" t="s">
        <v>3981</v>
      </c>
      <c r="Y164" s="197" t="s">
        <v>3981</v>
      </c>
      <c r="Z164" s="197" t="s">
        <v>3981</v>
      </c>
      <c r="AA164" s="197" t="s">
        <v>3981</v>
      </c>
      <c r="AB164" s="220" t="s">
        <v>3981</v>
      </c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</row>
    <row r="165" spans="1:38" ht="11.25" hidden="1" customHeight="1">
      <c r="A165" s="252" t="s">
        <v>283</v>
      </c>
      <c r="B165" s="197" t="s">
        <v>3981</v>
      </c>
      <c r="C165" s="197" t="s">
        <v>3981</v>
      </c>
      <c r="D165" s="197" t="s">
        <v>3981</v>
      </c>
      <c r="E165" s="197" t="s">
        <v>3981</v>
      </c>
      <c r="F165" s="197" t="s">
        <v>3981</v>
      </c>
      <c r="G165" s="197" t="s">
        <v>3981</v>
      </c>
      <c r="H165" s="197" t="s">
        <v>3981</v>
      </c>
      <c r="I165" s="197" t="s">
        <v>3981</v>
      </c>
      <c r="J165" s="197" t="s">
        <v>3981</v>
      </c>
      <c r="K165" s="197" t="s">
        <v>3981</v>
      </c>
      <c r="L165" s="197" t="s">
        <v>3981</v>
      </c>
      <c r="M165" s="197" t="s">
        <v>3981</v>
      </c>
      <c r="N165" s="197" t="s">
        <v>3981</v>
      </c>
      <c r="O165" s="197" t="s">
        <v>3981</v>
      </c>
      <c r="P165" s="197" t="s">
        <v>3981</v>
      </c>
      <c r="Q165" s="197" t="s">
        <v>3981</v>
      </c>
      <c r="R165" s="197" t="s">
        <v>3981</v>
      </c>
      <c r="S165" s="197" t="s">
        <v>3981</v>
      </c>
      <c r="T165" s="197" t="s">
        <v>3981</v>
      </c>
      <c r="U165" s="197" t="s">
        <v>3981</v>
      </c>
      <c r="V165" s="217" t="s">
        <v>3981</v>
      </c>
      <c r="W165" s="217" t="s">
        <v>3981</v>
      </c>
      <c r="X165" s="217" t="s">
        <v>3981</v>
      </c>
      <c r="Y165" s="197" t="s">
        <v>3981</v>
      </c>
      <c r="Z165" s="197" t="s">
        <v>3981</v>
      </c>
      <c r="AA165" s="197" t="s">
        <v>3981</v>
      </c>
      <c r="AB165" s="220" t="s">
        <v>3981</v>
      </c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</row>
    <row r="166" spans="1:38" ht="11.25" hidden="1" customHeight="1">
      <c r="A166" s="252" t="s">
        <v>284</v>
      </c>
      <c r="B166" s="197" t="s">
        <v>3981</v>
      </c>
      <c r="C166" s="197" t="s">
        <v>3981</v>
      </c>
      <c r="D166" s="197" t="s">
        <v>3981</v>
      </c>
      <c r="E166" s="197" t="s">
        <v>3981</v>
      </c>
      <c r="F166" s="197" t="s">
        <v>3981</v>
      </c>
      <c r="G166" s="197" t="s">
        <v>3981</v>
      </c>
      <c r="H166" s="197" t="s">
        <v>3981</v>
      </c>
      <c r="I166" s="197" t="s">
        <v>3981</v>
      </c>
      <c r="J166" s="197" t="s">
        <v>3981</v>
      </c>
      <c r="K166" s="197" t="s">
        <v>3981</v>
      </c>
      <c r="L166" s="197" t="s">
        <v>3981</v>
      </c>
      <c r="M166" s="197" t="s">
        <v>3981</v>
      </c>
      <c r="N166" s="197" t="s">
        <v>3981</v>
      </c>
      <c r="O166" s="197" t="s">
        <v>3981</v>
      </c>
      <c r="P166" s="197" t="s">
        <v>3981</v>
      </c>
      <c r="Q166" s="197" t="s">
        <v>3981</v>
      </c>
      <c r="R166" s="197" t="s">
        <v>3981</v>
      </c>
      <c r="S166" s="197" t="s">
        <v>3981</v>
      </c>
      <c r="T166" s="197">
        <v>-369311342</v>
      </c>
      <c r="U166" s="197" t="s">
        <v>3981</v>
      </c>
      <c r="V166" s="197" t="s">
        <v>3981</v>
      </c>
      <c r="W166" s="197" t="s">
        <v>3981</v>
      </c>
      <c r="X166" s="197" t="s">
        <v>3981</v>
      </c>
      <c r="Y166" s="197" t="s">
        <v>3981</v>
      </c>
      <c r="Z166" s="197" t="s">
        <v>3981</v>
      </c>
      <c r="AA166" s="197" t="s">
        <v>3981</v>
      </c>
      <c r="AB166" s="220" t="s">
        <v>3981</v>
      </c>
      <c r="AC166" s="333"/>
      <c r="AD166" s="333"/>
      <c r="AE166" s="333"/>
      <c r="AF166" s="333"/>
      <c r="AG166" s="333"/>
      <c r="AH166" s="333"/>
      <c r="AI166" s="333"/>
      <c r="AJ166" s="333"/>
      <c r="AK166" s="333"/>
      <c r="AL166" s="333"/>
    </row>
    <row r="167" spans="1:38" ht="11.25" hidden="1" customHeight="1">
      <c r="A167" s="252" t="s">
        <v>211</v>
      </c>
      <c r="B167" s="197" t="s">
        <v>3981</v>
      </c>
      <c r="C167" s="197" t="s">
        <v>3981</v>
      </c>
      <c r="D167" s="197">
        <v>-1403660169.8800001</v>
      </c>
      <c r="E167" s="197" t="s">
        <v>3981</v>
      </c>
      <c r="F167" s="197" t="s">
        <v>3981</v>
      </c>
      <c r="G167" s="197" t="s">
        <v>3981</v>
      </c>
      <c r="H167" s="197">
        <v>-102590786.65000001</v>
      </c>
      <c r="I167" s="197" t="s">
        <v>3981</v>
      </c>
      <c r="J167" s="197" t="s">
        <v>3981</v>
      </c>
      <c r="K167" s="197" t="s">
        <v>3981</v>
      </c>
      <c r="L167" s="197" t="s">
        <v>3981</v>
      </c>
      <c r="M167" s="197" t="s">
        <v>3981</v>
      </c>
      <c r="N167" s="197" t="s">
        <v>3981</v>
      </c>
      <c r="O167" s="197" t="s">
        <v>3981</v>
      </c>
      <c r="P167" s="197" t="s">
        <v>3981</v>
      </c>
      <c r="Q167" s="197" t="s">
        <v>3981</v>
      </c>
      <c r="R167" s="197" t="s">
        <v>3981</v>
      </c>
      <c r="S167" s="197" t="s">
        <v>3981</v>
      </c>
      <c r="T167" s="197" t="s">
        <v>3981</v>
      </c>
      <c r="U167" s="197">
        <v>-104872896.94</v>
      </c>
      <c r="V167" s="197" t="s">
        <v>3981</v>
      </c>
      <c r="W167" s="197" t="s">
        <v>3981</v>
      </c>
      <c r="X167" s="197" t="s">
        <v>3981</v>
      </c>
      <c r="Y167" s="197" t="s">
        <v>3981</v>
      </c>
      <c r="Z167" s="197">
        <v>-193993453463.33002</v>
      </c>
      <c r="AA167" s="197" t="s">
        <v>3981</v>
      </c>
      <c r="AB167" s="220" t="s">
        <v>3981</v>
      </c>
      <c r="AC167" s="333"/>
      <c r="AD167" s="333"/>
      <c r="AE167" s="333"/>
      <c r="AF167" s="333"/>
      <c r="AG167" s="333"/>
      <c r="AH167" s="333"/>
      <c r="AI167" s="333"/>
      <c r="AJ167" s="333"/>
      <c r="AK167" s="333"/>
      <c r="AL167" s="333"/>
    </row>
    <row r="168" spans="1:38" ht="11.25" hidden="1" customHeight="1">
      <c r="A168" s="284" t="s">
        <v>2872</v>
      </c>
      <c r="B168" s="240" t="s">
        <v>3981</v>
      </c>
      <c r="C168" s="240" t="s">
        <v>3981</v>
      </c>
      <c r="D168" s="240" t="s">
        <v>3981</v>
      </c>
      <c r="E168" s="240" t="s">
        <v>3981</v>
      </c>
      <c r="F168" s="240" t="s">
        <v>3981</v>
      </c>
      <c r="G168" s="240" t="s">
        <v>3981</v>
      </c>
      <c r="H168" s="240" t="s">
        <v>3981</v>
      </c>
      <c r="I168" s="240" t="s">
        <v>3981</v>
      </c>
      <c r="J168" s="240" t="s">
        <v>3981</v>
      </c>
      <c r="K168" s="240" t="s">
        <v>3981</v>
      </c>
      <c r="L168" s="240" t="s">
        <v>3981</v>
      </c>
      <c r="M168" s="240" t="s">
        <v>3981</v>
      </c>
      <c r="N168" s="240" t="s">
        <v>3981</v>
      </c>
      <c r="O168" s="240" t="s">
        <v>3981</v>
      </c>
      <c r="P168" s="240" t="s">
        <v>3981</v>
      </c>
      <c r="Q168" s="240" t="s">
        <v>3981</v>
      </c>
      <c r="R168" s="240" t="s">
        <v>3981</v>
      </c>
      <c r="S168" s="240" t="s">
        <v>3981</v>
      </c>
      <c r="T168" s="240" t="s">
        <v>3981</v>
      </c>
      <c r="U168" s="240" t="s">
        <v>3981</v>
      </c>
      <c r="V168" s="240" t="s">
        <v>3981</v>
      </c>
      <c r="W168" s="240" t="s">
        <v>3981</v>
      </c>
      <c r="X168" s="240" t="s">
        <v>3981</v>
      </c>
      <c r="Y168" s="240" t="s">
        <v>3981</v>
      </c>
      <c r="Z168" s="240" t="s">
        <v>3981</v>
      </c>
      <c r="AA168" s="240" t="s">
        <v>3981</v>
      </c>
      <c r="AB168" s="248" t="s">
        <v>3981</v>
      </c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</row>
    <row r="169" spans="1:38" ht="11.25" hidden="1" customHeight="1">
      <c r="A169" s="476"/>
      <c r="B169" s="477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7"/>
      <c r="O169" s="397"/>
      <c r="P169" s="397"/>
      <c r="Q169" s="397"/>
      <c r="R169" s="397"/>
      <c r="S169" s="397"/>
      <c r="T169" s="397"/>
      <c r="U169" s="397"/>
      <c r="V169" s="398"/>
      <c r="W169" s="398"/>
      <c r="X169" s="398"/>
      <c r="Y169" s="397"/>
      <c r="Z169" s="397"/>
      <c r="AA169" s="397"/>
      <c r="AB169" s="399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</row>
    <row r="170" spans="1:38" ht="12" hidden="1" customHeight="1">
      <c r="A170" s="303" t="s">
        <v>315</v>
      </c>
      <c r="B170" s="304">
        <f t="shared" ref="B170:AB170" si="7">SUM(B151:B169)</f>
        <v>0</v>
      </c>
      <c r="C170" s="304">
        <f t="shared" si="7"/>
        <v>0</v>
      </c>
      <c r="D170" s="304">
        <f t="shared" si="7"/>
        <v>-1403660169.8800001</v>
      </c>
      <c r="E170" s="304">
        <f t="shared" si="7"/>
        <v>0</v>
      </c>
      <c r="F170" s="304">
        <f t="shared" si="7"/>
        <v>0</v>
      </c>
      <c r="G170" s="304">
        <f t="shared" si="7"/>
        <v>0</v>
      </c>
      <c r="H170" s="304">
        <f t="shared" si="7"/>
        <v>-102590786.65000001</v>
      </c>
      <c r="I170" s="304">
        <f t="shared" si="7"/>
        <v>0</v>
      </c>
      <c r="J170" s="304">
        <f t="shared" si="7"/>
        <v>0</v>
      </c>
      <c r="K170" s="304">
        <f t="shared" si="7"/>
        <v>0</v>
      </c>
      <c r="L170" s="304">
        <f t="shared" si="7"/>
        <v>0</v>
      </c>
      <c r="M170" s="304">
        <f t="shared" si="7"/>
        <v>0</v>
      </c>
      <c r="N170" s="304">
        <f t="shared" si="7"/>
        <v>0</v>
      </c>
      <c r="O170" s="304">
        <f t="shared" si="7"/>
        <v>0</v>
      </c>
      <c r="P170" s="304">
        <f t="shared" si="7"/>
        <v>0</v>
      </c>
      <c r="Q170" s="304">
        <f t="shared" si="7"/>
        <v>0</v>
      </c>
      <c r="R170" s="304">
        <f t="shared" si="7"/>
        <v>0</v>
      </c>
      <c r="S170" s="304">
        <f t="shared" si="7"/>
        <v>0</v>
      </c>
      <c r="T170" s="304">
        <f t="shared" si="7"/>
        <v>-369311342</v>
      </c>
      <c r="U170" s="304">
        <f t="shared" si="7"/>
        <v>-104872896.94</v>
      </c>
      <c r="V170" s="312">
        <f t="shared" si="7"/>
        <v>0</v>
      </c>
      <c r="W170" s="312">
        <f t="shared" si="7"/>
        <v>0</v>
      </c>
      <c r="X170" s="312">
        <f t="shared" si="7"/>
        <v>0</v>
      </c>
      <c r="Y170" s="304">
        <f t="shared" si="7"/>
        <v>0</v>
      </c>
      <c r="Z170" s="304">
        <f t="shared" si="7"/>
        <v>-193993453463.33002</v>
      </c>
      <c r="AA170" s="304">
        <f t="shared" si="7"/>
        <v>0</v>
      </c>
      <c r="AB170" s="313">
        <f t="shared" si="7"/>
        <v>0</v>
      </c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</row>
    <row r="171" spans="1:38" ht="11.25" hidden="1" customHeight="1">
      <c r="A171" s="337"/>
      <c r="B171" s="162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90"/>
      <c r="W171" s="190"/>
      <c r="X171" s="190"/>
      <c r="Y171" s="189"/>
      <c r="Z171" s="189"/>
      <c r="AA171" s="189"/>
      <c r="AB171" s="1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</row>
    <row r="172" spans="1:38" ht="12" customHeight="1">
      <c r="A172" s="360" t="s">
        <v>317</v>
      </c>
      <c r="B172" s="361">
        <f t="shared" ref="B172:AB172" si="8">+B148+B170</f>
        <v>0</v>
      </c>
      <c r="C172" s="361">
        <f t="shared" si="8"/>
        <v>0</v>
      </c>
      <c r="D172" s="361">
        <f t="shared" si="8"/>
        <v>-1403660169.8800001</v>
      </c>
      <c r="E172" s="361">
        <f t="shared" si="8"/>
        <v>0</v>
      </c>
      <c r="F172" s="361">
        <f t="shared" si="8"/>
        <v>0</v>
      </c>
      <c r="G172" s="361">
        <f t="shared" si="8"/>
        <v>0</v>
      </c>
      <c r="H172" s="361">
        <f t="shared" si="8"/>
        <v>-102590786.65000001</v>
      </c>
      <c r="I172" s="361">
        <f t="shared" si="8"/>
        <v>0</v>
      </c>
      <c r="J172" s="361">
        <f t="shared" si="8"/>
        <v>0</v>
      </c>
      <c r="K172" s="361">
        <f t="shared" si="8"/>
        <v>0</v>
      </c>
      <c r="L172" s="361">
        <f t="shared" si="8"/>
        <v>0</v>
      </c>
      <c r="M172" s="361">
        <f t="shared" si="8"/>
        <v>0</v>
      </c>
      <c r="N172" s="361">
        <f t="shared" si="8"/>
        <v>0</v>
      </c>
      <c r="O172" s="361">
        <f t="shared" si="8"/>
        <v>0</v>
      </c>
      <c r="P172" s="361">
        <f t="shared" si="8"/>
        <v>0</v>
      </c>
      <c r="Q172" s="361">
        <f t="shared" si="8"/>
        <v>0</v>
      </c>
      <c r="R172" s="361">
        <f t="shared" si="8"/>
        <v>0</v>
      </c>
      <c r="S172" s="361">
        <f t="shared" si="8"/>
        <v>0</v>
      </c>
      <c r="T172" s="361">
        <f t="shared" si="8"/>
        <v>-369311342</v>
      </c>
      <c r="U172" s="361">
        <f t="shared" si="8"/>
        <v>-104872896.94</v>
      </c>
      <c r="V172" s="362">
        <f t="shared" si="8"/>
        <v>0</v>
      </c>
      <c r="W172" s="362">
        <f t="shared" si="8"/>
        <v>0</v>
      </c>
      <c r="X172" s="362">
        <f t="shared" si="8"/>
        <v>0</v>
      </c>
      <c r="Y172" s="361">
        <f t="shared" si="8"/>
        <v>0</v>
      </c>
      <c r="Z172" s="361">
        <f t="shared" si="8"/>
        <v>-193993453463.33002</v>
      </c>
      <c r="AA172" s="361">
        <f t="shared" si="8"/>
        <v>0</v>
      </c>
      <c r="AB172" s="363">
        <f t="shared" si="8"/>
        <v>0</v>
      </c>
      <c r="AC172" s="364"/>
      <c r="AD172" s="364"/>
      <c r="AE172" s="364"/>
      <c r="AF172" s="364"/>
      <c r="AG172" s="364"/>
      <c r="AH172" s="364"/>
      <c r="AI172" s="364"/>
      <c r="AJ172" s="364"/>
      <c r="AK172" s="364"/>
      <c r="AL172" s="364"/>
    </row>
    <row r="173" spans="1:38" ht="11.25" customHeight="1">
      <c r="A173" s="337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342"/>
      <c r="W173" s="342"/>
      <c r="X173" s="342"/>
      <c r="Y173" s="162"/>
      <c r="Z173" s="162"/>
      <c r="AA173" s="162"/>
      <c r="AB173" s="343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</row>
    <row r="174" spans="1:38" ht="12" customHeight="1">
      <c r="A174" s="286" t="s">
        <v>319</v>
      </c>
      <c r="B174" s="304">
        <f t="shared" ref="B174:AB174" si="9">+B115-B172</f>
        <v>0</v>
      </c>
      <c r="C174" s="304">
        <f t="shared" si="9"/>
        <v>0</v>
      </c>
      <c r="D174" s="304">
        <f t="shared" si="9"/>
        <v>1403660169.8800001</v>
      </c>
      <c r="E174" s="304">
        <f t="shared" si="9"/>
        <v>0</v>
      </c>
      <c r="F174" s="304">
        <f t="shared" si="9"/>
        <v>0</v>
      </c>
      <c r="G174" s="304">
        <f t="shared" si="9"/>
        <v>0</v>
      </c>
      <c r="H174" s="304">
        <f t="shared" si="9"/>
        <v>-22335193256.349998</v>
      </c>
      <c r="I174" s="304">
        <f t="shared" si="9"/>
        <v>0</v>
      </c>
      <c r="J174" s="304">
        <f t="shared" si="9"/>
        <v>0</v>
      </c>
      <c r="K174" s="304">
        <f t="shared" si="9"/>
        <v>0</v>
      </c>
      <c r="L174" s="304">
        <f t="shared" si="9"/>
        <v>0</v>
      </c>
      <c r="M174" s="304">
        <f t="shared" si="9"/>
        <v>0</v>
      </c>
      <c r="N174" s="304">
        <f t="shared" si="9"/>
        <v>0</v>
      </c>
      <c r="O174" s="304">
        <f t="shared" si="9"/>
        <v>0</v>
      </c>
      <c r="P174" s="304">
        <f t="shared" si="9"/>
        <v>0</v>
      </c>
      <c r="Q174" s="304">
        <f t="shared" si="9"/>
        <v>0</v>
      </c>
      <c r="R174" s="304">
        <f t="shared" si="9"/>
        <v>0</v>
      </c>
      <c r="S174" s="304">
        <f t="shared" si="9"/>
        <v>0</v>
      </c>
      <c r="T174" s="304">
        <f t="shared" si="9"/>
        <v>369311342</v>
      </c>
      <c r="U174" s="304">
        <f t="shared" si="9"/>
        <v>105070162.94</v>
      </c>
      <c r="V174" s="312">
        <f t="shared" si="9"/>
        <v>0</v>
      </c>
      <c r="W174" s="312">
        <f t="shared" si="9"/>
        <v>0</v>
      </c>
      <c r="X174" s="312">
        <f t="shared" si="9"/>
        <v>0</v>
      </c>
      <c r="Y174" s="304">
        <f t="shared" si="9"/>
        <v>0</v>
      </c>
      <c r="Z174" s="304">
        <f t="shared" si="9"/>
        <v>193993453463.33002</v>
      </c>
      <c r="AA174" s="304">
        <f t="shared" si="9"/>
        <v>0</v>
      </c>
      <c r="AB174" s="313">
        <f t="shared" si="9"/>
        <v>0</v>
      </c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</row>
    <row r="175" spans="1:38" ht="11.25" customHeight="1">
      <c r="A175" s="331"/>
      <c r="B175" s="280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90"/>
      <c r="W175" s="190"/>
      <c r="X175" s="190"/>
      <c r="Y175" s="189"/>
      <c r="Z175" s="189"/>
      <c r="AA175" s="189"/>
      <c r="AB175" s="1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</row>
    <row r="176" spans="1:38" ht="11.25" customHeight="1">
      <c r="A176" s="252" t="s">
        <v>321</v>
      </c>
      <c r="B176" s="197" t="s">
        <v>3981</v>
      </c>
      <c r="C176" s="197" t="s">
        <v>3981</v>
      </c>
      <c r="D176" s="197" t="s">
        <v>3981</v>
      </c>
      <c r="E176" s="197" t="s">
        <v>3981</v>
      </c>
      <c r="F176" s="197" t="s">
        <v>3981</v>
      </c>
      <c r="G176" s="197" t="s">
        <v>3981</v>
      </c>
      <c r="H176" s="197" t="s">
        <v>3981</v>
      </c>
      <c r="I176" s="197" t="s">
        <v>3981</v>
      </c>
      <c r="J176" s="197" t="s">
        <v>3981</v>
      </c>
      <c r="K176" s="197" t="s">
        <v>3981</v>
      </c>
      <c r="L176" s="197" t="s">
        <v>3981</v>
      </c>
      <c r="M176" s="197" t="s">
        <v>3981</v>
      </c>
      <c r="N176" s="197" t="s">
        <v>3981</v>
      </c>
      <c r="O176" s="197" t="s">
        <v>3981</v>
      </c>
      <c r="P176" s="197" t="s">
        <v>3981</v>
      </c>
      <c r="Q176" s="197" t="s">
        <v>3981</v>
      </c>
      <c r="R176" s="197" t="s">
        <v>3981</v>
      </c>
      <c r="S176" s="197" t="s">
        <v>3981</v>
      </c>
      <c r="T176" s="197" t="s">
        <v>3981</v>
      </c>
      <c r="U176" s="197" t="s">
        <v>3981</v>
      </c>
      <c r="V176" s="217" t="s">
        <v>3981</v>
      </c>
      <c r="W176" s="217" t="s">
        <v>3981</v>
      </c>
      <c r="X176" s="217" t="s">
        <v>3981</v>
      </c>
      <c r="Y176" s="197" t="s">
        <v>3981</v>
      </c>
      <c r="Z176" s="197" t="s">
        <v>3981</v>
      </c>
      <c r="AA176" s="197" t="s">
        <v>3981</v>
      </c>
      <c r="AB176" s="220" t="s">
        <v>3981</v>
      </c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</row>
    <row r="177" spans="1:38" ht="11.25" customHeight="1">
      <c r="A177" s="252" t="s">
        <v>322</v>
      </c>
      <c r="B177" s="197" t="s">
        <v>3981</v>
      </c>
      <c r="C177" s="197" t="s">
        <v>3981</v>
      </c>
      <c r="D177" s="197" t="s">
        <v>3981</v>
      </c>
      <c r="E177" s="197" t="s">
        <v>3981</v>
      </c>
      <c r="F177" s="197" t="s">
        <v>3981</v>
      </c>
      <c r="G177" s="197" t="s">
        <v>3981</v>
      </c>
      <c r="H177" s="197" t="s">
        <v>3981</v>
      </c>
      <c r="I177" s="197" t="s">
        <v>3981</v>
      </c>
      <c r="J177" s="197" t="s">
        <v>3981</v>
      </c>
      <c r="K177" s="197" t="s">
        <v>3981</v>
      </c>
      <c r="L177" s="197" t="s">
        <v>3981</v>
      </c>
      <c r="M177" s="197" t="s">
        <v>3981</v>
      </c>
      <c r="N177" s="197" t="s">
        <v>3981</v>
      </c>
      <c r="O177" s="197" t="s">
        <v>3981</v>
      </c>
      <c r="P177" s="197" t="s">
        <v>3981</v>
      </c>
      <c r="Q177" s="197" t="s">
        <v>3981</v>
      </c>
      <c r="R177" s="197" t="s">
        <v>3981</v>
      </c>
      <c r="S177" s="197" t="s">
        <v>3981</v>
      </c>
      <c r="T177" s="197" t="s">
        <v>3981</v>
      </c>
      <c r="U177" s="197" t="s">
        <v>3981</v>
      </c>
      <c r="V177" s="217" t="s">
        <v>3981</v>
      </c>
      <c r="W177" s="217" t="s">
        <v>3981</v>
      </c>
      <c r="X177" s="217" t="s">
        <v>3981</v>
      </c>
      <c r="Y177" s="197" t="s">
        <v>3981</v>
      </c>
      <c r="Z177" s="197" t="s">
        <v>3981</v>
      </c>
      <c r="AA177" s="197" t="s">
        <v>3981</v>
      </c>
      <c r="AB177" s="220" t="s">
        <v>3981</v>
      </c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</row>
    <row r="178" spans="1:38" ht="22.5" customHeight="1">
      <c r="A178" s="344" t="s">
        <v>3981</v>
      </c>
      <c r="B178" s="244" t="e">
        <f t="shared" ref="B178:AB178" si="10">+B176+B177</f>
        <v>#VALUE!</v>
      </c>
      <c r="C178" s="244" t="e">
        <f t="shared" si="10"/>
        <v>#VALUE!</v>
      </c>
      <c r="D178" s="244" t="e">
        <f t="shared" si="10"/>
        <v>#VALUE!</v>
      </c>
      <c r="E178" s="244" t="e">
        <f t="shared" si="10"/>
        <v>#VALUE!</v>
      </c>
      <c r="F178" s="244" t="e">
        <f t="shared" si="10"/>
        <v>#VALUE!</v>
      </c>
      <c r="G178" s="244" t="e">
        <f t="shared" si="10"/>
        <v>#VALUE!</v>
      </c>
      <c r="H178" s="244" t="e">
        <f t="shared" si="10"/>
        <v>#VALUE!</v>
      </c>
      <c r="I178" s="244" t="e">
        <f t="shared" si="10"/>
        <v>#VALUE!</v>
      </c>
      <c r="J178" s="244" t="e">
        <f t="shared" si="10"/>
        <v>#VALUE!</v>
      </c>
      <c r="K178" s="244" t="e">
        <f t="shared" si="10"/>
        <v>#VALUE!</v>
      </c>
      <c r="L178" s="244" t="e">
        <f t="shared" si="10"/>
        <v>#VALUE!</v>
      </c>
      <c r="M178" s="244" t="e">
        <f t="shared" si="10"/>
        <v>#VALUE!</v>
      </c>
      <c r="N178" s="244" t="e">
        <f t="shared" si="10"/>
        <v>#VALUE!</v>
      </c>
      <c r="O178" s="244" t="e">
        <f t="shared" si="10"/>
        <v>#VALUE!</v>
      </c>
      <c r="P178" s="244" t="e">
        <f t="shared" si="10"/>
        <v>#VALUE!</v>
      </c>
      <c r="Q178" s="244" t="e">
        <f t="shared" si="10"/>
        <v>#VALUE!</v>
      </c>
      <c r="R178" s="244" t="e">
        <f t="shared" si="10"/>
        <v>#VALUE!</v>
      </c>
      <c r="S178" s="244" t="e">
        <f t="shared" si="10"/>
        <v>#VALUE!</v>
      </c>
      <c r="T178" s="244" t="e">
        <f t="shared" si="10"/>
        <v>#VALUE!</v>
      </c>
      <c r="U178" s="244" t="e">
        <f t="shared" si="10"/>
        <v>#VALUE!</v>
      </c>
      <c r="V178" s="345" t="e">
        <f t="shared" si="10"/>
        <v>#VALUE!</v>
      </c>
      <c r="W178" s="345" t="e">
        <f t="shared" si="10"/>
        <v>#VALUE!</v>
      </c>
      <c r="X178" s="345" t="e">
        <f t="shared" si="10"/>
        <v>#VALUE!</v>
      </c>
      <c r="Y178" s="244" t="e">
        <f t="shared" si="10"/>
        <v>#VALUE!</v>
      </c>
      <c r="Z178" s="244" t="e">
        <f t="shared" si="10"/>
        <v>#VALUE!</v>
      </c>
      <c r="AA178" s="244" t="e">
        <f t="shared" si="10"/>
        <v>#VALUE!</v>
      </c>
      <c r="AB178" s="346" t="e">
        <f t="shared" si="10"/>
        <v>#VALUE!</v>
      </c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</row>
    <row r="179" spans="1:38" ht="11.25" customHeight="1">
      <c r="A179" s="208" t="s">
        <v>327</v>
      </c>
      <c r="B179" s="197" t="s">
        <v>3981</v>
      </c>
      <c r="C179" s="197" t="s">
        <v>3981</v>
      </c>
      <c r="D179" s="197" t="s">
        <v>3981</v>
      </c>
      <c r="E179" s="197" t="s">
        <v>3981</v>
      </c>
      <c r="F179" s="197" t="s">
        <v>3981</v>
      </c>
      <c r="G179" s="197" t="s">
        <v>3981</v>
      </c>
      <c r="H179" s="197" t="s">
        <v>3981</v>
      </c>
      <c r="I179" s="197" t="s">
        <v>3981</v>
      </c>
      <c r="J179" s="197" t="s">
        <v>3981</v>
      </c>
      <c r="K179" s="197" t="s">
        <v>3981</v>
      </c>
      <c r="L179" s="197" t="s">
        <v>3981</v>
      </c>
      <c r="M179" s="197" t="s">
        <v>3981</v>
      </c>
      <c r="N179" s="197" t="s">
        <v>3981</v>
      </c>
      <c r="O179" s="197" t="s">
        <v>3981</v>
      </c>
      <c r="P179" s="197" t="s">
        <v>3981</v>
      </c>
      <c r="Q179" s="197" t="s">
        <v>3981</v>
      </c>
      <c r="R179" s="197" t="s">
        <v>3981</v>
      </c>
      <c r="S179" s="197" t="s">
        <v>3981</v>
      </c>
      <c r="T179" s="197" t="s">
        <v>3981</v>
      </c>
      <c r="U179" s="197" t="s">
        <v>3981</v>
      </c>
      <c r="V179" s="217" t="s">
        <v>3981</v>
      </c>
      <c r="W179" s="217" t="s">
        <v>3981</v>
      </c>
      <c r="X179" s="217" t="s">
        <v>3981</v>
      </c>
      <c r="Y179" s="197" t="s">
        <v>3981</v>
      </c>
      <c r="Z179" s="197" t="s">
        <v>3981</v>
      </c>
      <c r="AA179" s="197" t="s">
        <v>3981</v>
      </c>
      <c r="AB179" s="220" t="s">
        <v>3981</v>
      </c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</row>
    <row r="180" spans="1:38" ht="11.25" customHeight="1">
      <c r="A180" s="208" t="s">
        <v>328</v>
      </c>
      <c r="B180" s="197" t="s">
        <v>3981</v>
      </c>
      <c r="C180" s="197" t="s">
        <v>3981</v>
      </c>
      <c r="D180" s="197" t="s">
        <v>3981</v>
      </c>
      <c r="E180" s="197" t="s">
        <v>3981</v>
      </c>
      <c r="F180" s="197" t="s">
        <v>3981</v>
      </c>
      <c r="G180" s="197" t="s">
        <v>3981</v>
      </c>
      <c r="H180" s="197" t="s">
        <v>3981</v>
      </c>
      <c r="I180" s="197" t="s">
        <v>3981</v>
      </c>
      <c r="J180" s="197" t="s">
        <v>3981</v>
      </c>
      <c r="K180" s="197" t="s">
        <v>3981</v>
      </c>
      <c r="L180" s="197" t="s">
        <v>3981</v>
      </c>
      <c r="M180" s="197" t="s">
        <v>3981</v>
      </c>
      <c r="N180" s="197" t="s">
        <v>3981</v>
      </c>
      <c r="O180" s="197" t="s">
        <v>3981</v>
      </c>
      <c r="P180" s="197" t="s">
        <v>3981</v>
      </c>
      <c r="Q180" s="197" t="s">
        <v>3981</v>
      </c>
      <c r="R180" s="197" t="s">
        <v>3981</v>
      </c>
      <c r="S180" s="197" t="s">
        <v>3981</v>
      </c>
      <c r="T180" s="197" t="s">
        <v>3981</v>
      </c>
      <c r="U180" s="197" t="s">
        <v>3981</v>
      </c>
      <c r="V180" s="217" t="s">
        <v>3981</v>
      </c>
      <c r="W180" s="217" t="s">
        <v>3981</v>
      </c>
      <c r="X180" s="217" t="s">
        <v>3981</v>
      </c>
      <c r="Y180" s="197" t="s">
        <v>3981</v>
      </c>
      <c r="Z180" s="197" t="s">
        <v>3981</v>
      </c>
      <c r="AA180" s="197" t="s">
        <v>3981</v>
      </c>
      <c r="AB180" s="220" t="s">
        <v>3981</v>
      </c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</row>
    <row r="181" spans="1:38" ht="11.25" customHeight="1">
      <c r="A181" s="208" t="s">
        <v>329</v>
      </c>
      <c r="B181" s="197" t="s">
        <v>3981</v>
      </c>
      <c r="C181" s="197" t="s">
        <v>3981</v>
      </c>
      <c r="D181" s="197" t="s">
        <v>3981</v>
      </c>
      <c r="E181" s="197" t="s">
        <v>3981</v>
      </c>
      <c r="F181" s="197" t="s">
        <v>3981</v>
      </c>
      <c r="G181" s="197" t="s">
        <v>3981</v>
      </c>
      <c r="H181" s="197" t="s">
        <v>3981</v>
      </c>
      <c r="I181" s="197" t="s">
        <v>3981</v>
      </c>
      <c r="J181" s="197" t="s">
        <v>3981</v>
      </c>
      <c r="K181" s="197" t="s">
        <v>3981</v>
      </c>
      <c r="L181" s="197" t="s">
        <v>3981</v>
      </c>
      <c r="M181" s="197" t="s">
        <v>3981</v>
      </c>
      <c r="N181" s="197" t="s">
        <v>3981</v>
      </c>
      <c r="O181" s="197" t="s">
        <v>3981</v>
      </c>
      <c r="P181" s="197" t="s">
        <v>3981</v>
      </c>
      <c r="Q181" s="197" t="s">
        <v>3981</v>
      </c>
      <c r="R181" s="197" t="s">
        <v>3981</v>
      </c>
      <c r="S181" s="197" t="s">
        <v>3981</v>
      </c>
      <c r="T181" s="197" t="s">
        <v>3981</v>
      </c>
      <c r="U181" s="197" t="s">
        <v>3981</v>
      </c>
      <c r="V181" s="217" t="s">
        <v>3981</v>
      </c>
      <c r="W181" s="217" t="s">
        <v>3981</v>
      </c>
      <c r="X181" s="217" t="s">
        <v>3981</v>
      </c>
      <c r="Y181" s="197" t="s">
        <v>3981</v>
      </c>
      <c r="Z181" s="197" t="s">
        <v>3981</v>
      </c>
      <c r="AA181" s="197" t="s">
        <v>3981</v>
      </c>
      <c r="AB181" s="220" t="s">
        <v>3981</v>
      </c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</row>
    <row r="182" spans="1:38" ht="22.5" customHeight="1">
      <c r="A182" s="344" t="s">
        <v>3981</v>
      </c>
      <c r="B182" s="244" t="e">
        <f t="shared" ref="B182:AB182" si="11">SUM(B178:B181)</f>
        <v>#VALUE!</v>
      </c>
      <c r="C182" s="244" t="e">
        <f t="shared" si="11"/>
        <v>#VALUE!</v>
      </c>
      <c r="D182" s="244" t="e">
        <f t="shared" si="11"/>
        <v>#VALUE!</v>
      </c>
      <c r="E182" s="244" t="e">
        <f t="shared" si="11"/>
        <v>#VALUE!</v>
      </c>
      <c r="F182" s="244" t="e">
        <f t="shared" si="11"/>
        <v>#VALUE!</v>
      </c>
      <c r="G182" s="244" t="e">
        <f t="shared" si="11"/>
        <v>#VALUE!</v>
      </c>
      <c r="H182" s="244" t="e">
        <f t="shared" si="11"/>
        <v>#VALUE!</v>
      </c>
      <c r="I182" s="244" t="e">
        <f t="shared" si="11"/>
        <v>#VALUE!</v>
      </c>
      <c r="J182" s="244" t="e">
        <f t="shared" si="11"/>
        <v>#VALUE!</v>
      </c>
      <c r="K182" s="244" t="e">
        <f t="shared" si="11"/>
        <v>#VALUE!</v>
      </c>
      <c r="L182" s="244" t="e">
        <f t="shared" si="11"/>
        <v>#VALUE!</v>
      </c>
      <c r="M182" s="244" t="e">
        <f t="shared" si="11"/>
        <v>#VALUE!</v>
      </c>
      <c r="N182" s="244" t="e">
        <f t="shared" si="11"/>
        <v>#VALUE!</v>
      </c>
      <c r="O182" s="244" t="e">
        <f t="shared" si="11"/>
        <v>#VALUE!</v>
      </c>
      <c r="P182" s="244" t="e">
        <f t="shared" si="11"/>
        <v>#VALUE!</v>
      </c>
      <c r="Q182" s="244" t="e">
        <f t="shared" si="11"/>
        <v>#VALUE!</v>
      </c>
      <c r="R182" s="244" t="e">
        <f t="shared" si="11"/>
        <v>#VALUE!</v>
      </c>
      <c r="S182" s="244" t="e">
        <f t="shared" si="11"/>
        <v>#VALUE!</v>
      </c>
      <c r="T182" s="244" t="e">
        <f t="shared" si="11"/>
        <v>#VALUE!</v>
      </c>
      <c r="U182" s="244" t="e">
        <f t="shared" si="11"/>
        <v>#VALUE!</v>
      </c>
      <c r="V182" s="345" t="e">
        <f t="shared" si="11"/>
        <v>#VALUE!</v>
      </c>
      <c r="W182" s="345" t="e">
        <f t="shared" si="11"/>
        <v>#VALUE!</v>
      </c>
      <c r="X182" s="345" t="e">
        <f t="shared" si="11"/>
        <v>#VALUE!</v>
      </c>
      <c r="Y182" s="244" t="e">
        <f t="shared" si="11"/>
        <v>#VALUE!</v>
      </c>
      <c r="Z182" s="244" t="e">
        <f t="shared" si="11"/>
        <v>#VALUE!</v>
      </c>
      <c r="AA182" s="244" t="e">
        <f t="shared" si="11"/>
        <v>#VALUE!</v>
      </c>
      <c r="AB182" s="346" t="e">
        <f t="shared" si="11"/>
        <v>#VALUE!</v>
      </c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</row>
    <row r="183" spans="1:38" ht="11.25" customHeight="1">
      <c r="A183" s="250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200"/>
      <c r="W183" s="200"/>
      <c r="X183" s="200"/>
      <c r="Y183" s="199"/>
      <c r="Z183" s="199"/>
      <c r="AA183" s="199"/>
      <c r="AB183" s="206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</row>
    <row r="184" spans="1:38" ht="12" customHeight="1">
      <c r="A184" s="352" t="s">
        <v>334</v>
      </c>
      <c r="B184" s="304" t="e">
        <f t="shared" ref="B184:AB184" si="12">+B182-B174</f>
        <v>#VALUE!</v>
      </c>
      <c r="C184" s="304" t="e">
        <f t="shared" si="12"/>
        <v>#VALUE!</v>
      </c>
      <c r="D184" s="304" t="e">
        <f t="shared" si="12"/>
        <v>#VALUE!</v>
      </c>
      <c r="E184" s="304" t="e">
        <f t="shared" si="12"/>
        <v>#VALUE!</v>
      </c>
      <c r="F184" s="304" t="e">
        <f t="shared" si="12"/>
        <v>#VALUE!</v>
      </c>
      <c r="G184" s="304" t="e">
        <f t="shared" si="12"/>
        <v>#VALUE!</v>
      </c>
      <c r="H184" s="304" t="e">
        <f t="shared" si="12"/>
        <v>#VALUE!</v>
      </c>
      <c r="I184" s="304" t="e">
        <f t="shared" si="12"/>
        <v>#VALUE!</v>
      </c>
      <c r="J184" s="304" t="e">
        <f t="shared" si="12"/>
        <v>#VALUE!</v>
      </c>
      <c r="K184" s="304" t="e">
        <f t="shared" si="12"/>
        <v>#VALUE!</v>
      </c>
      <c r="L184" s="304" t="e">
        <f t="shared" si="12"/>
        <v>#VALUE!</v>
      </c>
      <c r="M184" s="304" t="e">
        <f t="shared" si="12"/>
        <v>#VALUE!</v>
      </c>
      <c r="N184" s="304" t="e">
        <f t="shared" si="12"/>
        <v>#VALUE!</v>
      </c>
      <c r="O184" s="304" t="e">
        <f t="shared" si="12"/>
        <v>#VALUE!</v>
      </c>
      <c r="P184" s="304" t="e">
        <f t="shared" si="12"/>
        <v>#VALUE!</v>
      </c>
      <c r="Q184" s="304" t="e">
        <f t="shared" si="12"/>
        <v>#VALUE!</v>
      </c>
      <c r="R184" s="304" t="e">
        <f t="shared" si="12"/>
        <v>#VALUE!</v>
      </c>
      <c r="S184" s="304" t="e">
        <f t="shared" si="12"/>
        <v>#VALUE!</v>
      </c>
      <c r="T184" s="304" t="e">
        <f t="shared" si="12"/>
        <v>#VALUE!</v>
      </c>
      <c r="U184" s="304" t="e">
        <f t="shared" si="12"/>
        <v>#VALUE!</v>
      </c>
      <c r="V184" s="312" t="e">
        <f t="shared" si="12"/>
        <v>#VALUE!</v>
      </c>
      <c r="W184" s="312" t="e">
        <f t="shared" si="12"/>
        <v>#VALUE!</v>
      </c>
      <c r="X184" s="312" t="e">
        <f t="shared" si="12"/>
        <v>#VALUE!</v>
      </c>
      <c r="Y184" s="304" t="e">
        <f t="shared" si="12"/>
        <v>#VALUE!</v>
      </c>
      <c r="Z184" s="304" t="e">
        <f t="shared" si="12"/>
        <v>#VALUE!</v>
      </c>
      <c r="AA184" s="304" t="e">
        <f t="shared" si="12"/>
        <v>#VALUE!</v>
      </c>
      <c r="AB184" s="313" t="e">
        <f t="shared" si="12"/>
        <v>#VALUE!</v>
      </c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</row>
    <row r="185" spans="1:38" ht="11.25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</row>
    <row r="186" spans="1:38" ht="11.25" customHeight="1">
      <c r="A186" s="320"/>
      <c r="B186" s="320"/>
      <c r="C186" s="320"/>
      <c r="D186" s="353"/>
      <c r="E186" s="353"/>
      <c r="F186" s="478"/>
      <c r="G186" s="478"/>
      <c r="H186" s="353"/>
      <c r="I186" s="478"/>
      <c r="J186" s="478"/>
      <c r="K186" s="349"/>
      <c r="L186" s="320"/>
      <c r="M186" s="320"/>
      <c r="N186" s="320"/>
      <c r="O186" s="353"/>
      <c r="P186" s="320"/>
      <c r="Q186" s="353"/>
      <c r="R186" s="353"/>
      <c r="S186" s="353"/>
      <c r="T186" s="353"/>
      <c r="U186" s="478"/>
      <c r="V186" s="353"/>
      <c r="W186" s="320"/>
      <c r="X186" s="353"/>
      <c r="Y186" s="353"/>
      <c r="Z186" s="353"/>
      <c r="AA186" s="349"/>
      <c r="AB186" s="349"/>
      <c r="AC186" s="320"/>
      <c r="AD186" s="320"/>
      <c r="AE186" s="320"/>
      <c r="AF186" s="320"/>
      <c r="AG186" s="320"/>
      <c r="AH186" s="320"/>
      <c r="AI186" s="320"/>
      <c r="AJ186" s="320"/>
      <c r="AK186" s="320"/>
      <c r="AL186" s="320"/>
    </row>
    <row r="187" spans="1:38" ht="11.25" customHeight="1">
      <c r="A187" s="94"/>
      <c r="B187" s="94"/>
      <c r="C187" s="94"/>
      <c r="D187" s="94"/>
      <c r="E187" s="94"/>
      <c r="F187" s="94"/>
      <c r="G187" s="94"/>
      <c r="H187" s="349"/>
      <c r="I187" s="94"/>
      <c r="J187" s="94"/>
      <c r="K187" s="349"/>
      <c r="L187" s="94"/>
      <c r="M187" s="94"/>
      <c r="N187" s="94"/>
      <c r="O187" s="479"/>
      <c r="P187" s="94"/>
      <c r="Q187" s="479"/>
      <c r="R187" s="479"/>
      <c r="S187" s="479"/>
      <c r="T187" s="479"/>
      <c r="U187" s="353"/>
      <c r="V187" s="479"/>
      <c r="W187" s="94"/>
      <c r="X187" s="479"/>
      <c r="Y187" s="479"/>
      <c r="Z187" s="479"/>
      <c r="AA187" s="349"/>
      <c r="AB187" s="480" t="e">
        <f>SUM(B182:AB182)-AA182</f>
        <v>#VALUE!</v>
      </c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</row>
    <row r="188" spans="1:38" ht="11.25" customHeight="1">
      <c r="A188" s="94"/>
      <c r="B188" s="94"/>
      <c r="C188" s="94"/>
      <c r="D188" s="479"/>
      <c r="E188" s="349"/>
      <c r="F188" s="349"/>
      <c r="G188" s="349"/>
      <c r="H188" s="479"/>
      <c r="I188" s="349"/>
      <c r="J188" s="349"/>
      <c r="K188" s="349"/>
      <c r="L188" s="349"/>
      <c r="M188" s="349"/>
      <c r="N188" s="349"/>
      <c r="O188" s="349"/>
      <c r="P188" s="349"/>
      <c r="Q188" s="349"/>
      <c r="R188" s="353"/>
      <c r="S188" s="353"/>
      <c r="T188" s="353"/>
      <c r="U188" s="353"/>
      <c r="V188" s="349"/>
      <c r="W188" s="349"/>
      <c r="X188" s="349"/>
      <c r="Y188" s="349"/>
      <c r="Z188" s="349"/>
      <c r="AA188" s="349"/>
      <c r="AB188" s="349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</row>
  </sheetData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/>
  </sheetViews>
  <sheetFormatPr baseColWidth="10" defaultColWidth="17.28515625" defaultRowHeight="15" customHeight="1"/>
  <cols>
    <col min="1" max="1" width="38.7109375" customWidth="1"/>
    <col min="2" max="2" width="67.7109375" customWidth="1"/>
    <col min="3" max="3" width="19.7109375" customWidth="1"/>
    <col min="4" max="4" width="23" customWidth="1"/>
    <col min="5" max="5" width="20.42578125" customWidth="1"/>
    <col min="6" max="6" width="11.42578125" customWidth="1"/>
    <col min="7" max="7" width="22.140625" customWidth="1"/>
    <col min="8" max="9" width="19.28515625" customWidth="1"/>
  </cols>
  <sheetData>
    <row r="1" spans="1:9" ht="12.75" customHeight="1">
      <c r="A1" s="533" t="s">
        <v>121</v>
      </c>
      <c r="B1" s="494"/>
      <c r="C1" s="494"/>
      <c r="D1" s="494"/>
      <c r="E1" s="126"/>
      <c r="F1" s="127"/>
      <c r="G1" s="127"/>
      <c r="H1" s="127"/>
      <c r="I1" s="127"/>
    </row>
    <row r="2" spans="1:9" ht="12.75" customHeight="1">
      <c r="A2" s="124"/>
      <c r="B2" s="124"/>
      <c r="C2" s="124"/>
      <c r="D2" s="124"/>
      <c r="E2" s="126"/>
      <c r="F2" s="127"/>
      <c r="G2" s="127"/>
      <c r="H2" s="127"/>
      <c r="I2" s="127"/>
    </row>
    <row r="3" spans="1:9" ht="12.75" customHeight="1">
      <c r="A3" s="533" t="s">
        <v>197</v>
      </c>
      <c r="B3" s="494"/>
      <c r="C3" s="494"/>
      <c r="D3" s="494"/>
      <c r="E3" s="140"/>
      <c r="F3" s="127"/>
      <c r="G3" s="127"/>
      <c r="H3" s="127"/>
      <c r="I3" s="127"/>
    </row>
    <row r="4" spans="1:9" ht="12.75" customHeight="1">
      <c r="A4" s="533" t="s">
        <v>235</v>
      </c>
      <c r="B4" s="494"/>
      <c r="C4" s="494"/>
      <c r="D4" s="494"/>
      <c r="E4" s="140"/>
      <c r="F4" s="127"/>
      <c r="G4" s="127"/>
      <c r="H4" s="127"/>
      <c r="I4" s="127"/>
    </row>
    <row r="5" spans="1:9" ht="12.75" customHeight="1">
      <c r="A5" s="533" t="s">
        <v>237</v>
      </c>
      <c r="B5" s="494"/>
      <c r="C5" s="494"/>
      <c r="D5" s="494"/>
      <c r="E5" s="140"/>
      <c r="F5" s="127"/>
      <c r="G5" s="127"/>
      <c r="H5" s="127"/>
      <c r="I5" s="127"/>
    </row>
    <row r="6" spans="1:9" ht="12.75" customHeight="1">
      <c r="A6" s="140"/>
      <c r="B6" s="140"/>
      <c r="C6" s="140"/>
      <c r="D6" s="141"/>
      <c r="E6" s="140"/>
      <c r="F6" s="127"/>
      <c r="G6" s="127"/>
      <c r="H6" s="127"/>
      <c r="I6" s="127"/>
    </row>
    <row r="7" spans="1:9" ht="12.75" customHeight="1">
      <c r="A7" s="142"/>
      <c r="B7" s="177"/>
      <c r="C7" s="178"/>
      <c r="D7" s="179"/>
      <c r="E7" s="140"/>
      <c r="F7" s="127"/>
      <c r="G7" s="127"/>
      <c r="H7" s="127"/>
      <c r="I7" s="127"/>
    </row>
    <row r="8" spans="1:9" ht="12.75" customHeight="1">
      <c r="A8" s="191" t="s">
        <v>282</v>
      </c>
      <c r="B8" s="192" t="s">
        <v>285</v>
      </c>
      <c r="C8" s="210" t="s">
        <v>345</v>
      </c>
      <c r="D8" s="211" t="s">
        <v>376</v>
      </c>
      <c r="E8" s="140"/>
      <c r="F8" s="127"/>
      <c r="G8" s="127"/>
      <c r="H8" s="127"/>
      <c r="I8" s="127"/>
    </row>
    <row r="9" spans="1:9" ht="12.75" customHeight="1">
      <c r="A9" s="213"/>
      <c r="B9" s="215"/>
      <c r="C9" s="218"/>
      <c r="D9" s="226"/>
      <c r="E9" s="140"/>
      <c r="F9" s="127"/>
      <c r="G9" s="127"/>
      <c r="H9" s="127"/>
      <c r="I9" s="127"/>
    </row>
    <row r="10" spans="1:9" ht="12.75" customHeight="1">
      <c r="A10" s="228"/>
      <c r="B10" s="229"/>
      <c r="C10" s="230"/>
      <c r="D10" s="231"/>
      <c r="E10" s="140"/>
      <c r="F10" s="127"/>
      <c r="G10" s="127"/>
      <c r="H10" s="127"/>
      <c r="I10" s="127"/>
    </row>
    <row r="11" spans="1:9" ht="12.75" customHeight="1">
      <c r="A11" s="233" t="s">
        <v>290</v>
      </c>
      <c r="B11" s="235">
        <v>1005265619096.9712</v>
      </c>
      <c r="C11" s="236">
        <v>4168937028972.7402</v>
      </c>
      <c r="D11" s="245">
        <v>5174202648069.71</v>
      </c>
      <c r="E11" s="140"/>
      <c r="F11" s="127"/>
      <c r="G11" s="127"/>
      <c r="H11" s="127"/>
      <c r="I11" s="127"/>
    </row>
    <row r="12" spans="1:9" ht="12.75" customHeight="1">
      <c r="A12" s="233" t="s">
        <v>308</v>
      </c>
      <c r="B12" s="235">
        <v>118365300674.57285</v>
      </c>
      <c r="C12" s="236">
        <v>570295085892.03857</v>
      </c>
      <c r="D12" s="247">
        <v>688660386566.61145</v>
      </c>
      <c r="E12" s="249"/>
      <c r="F12" s="127"/>
      <c r="G12" s="251"/>
      <c r="H12" s="127"/>
      <c r="I12" s="127"/>
    </row>
    <row r="13" spans="1:9" ht="12.75" customHeight="1">
      <c r="A13" s="233" t="s">
        <v>311</v>
      </c>
      <c r="B13" s="235">
        <v>1632519244435.5962</v>
      </c>
      <c r="C13" s="236">
        <v>9476397306564.3203</v>
      </c>
      <c r="D13" s="245">
        <v>11108916550999.916</v>
      </c>
      <c r="E13" s="140"/>
      <c r="F13" s="127"/>
      <c r="G13" s="251"/>
      <c r="H13" s="127"/>
      <c r="I13" s="127"/>
    </row>
    <row r="14" spans="1:9" ht="12.75" customHeight="1">
      <c r="A14" s="233"/>
      <c r="B14" s="253"/>
      <c r="C14" s="254"/>
      <c r="D14" s="256"/>
      <c r="E14" s="140"/>
      <c r="F14" s="127"/>
      <c r="G14" s="251"/>
      <c r="H14" s="127"/>
      <c r="I14" s="127"/>
    </row>
    <row r="15" spans="1:9" ht="12.75" customHeight="1">
      <c r="A15" s="257"/>
      <c r="B15" s="259"/>
      <c r="C15" s="261"/>
      <c r="D15" s="262"/>
      <c r="E15" s="140"/>
      <c r="F15" s="127"/>
      <c r="G15" s="251"/>
      <c r="H15" s="127"/>
      <c r="I15" s="127"/>
    </row>
    <row r="16" spans="1:9" ht="12.75" customHeight="1">
      <c r="A16" s="263" t="s">
        <v>313</v>
      </c>
      <c r="B16" s="266">
        <f t="shared" ref="B16:D16" si="0">SUM(B11:B15)</f>
        <v>2756150164207.1401</v>
      </c>
      <c r="C16" s="266">
        <f t="shared" si="0"/>
        <v>14215629421429.1</v>
      </c>
      <c r="D16" s="266">
        <f t="shared" si="0"/>
        <v>16971779585636.238</v>
      </c>
      <c r="E16" s="140"/>
      <c r="F16" s="127"/>
      <c r="G16" s="251"/>
      <c r="H16" s="127"/>
      <c r="I16" s="127"/>
    </row>
    <row r="17" spans="1:9" ht="12.75" customHeight="1">
      <c r="A17" s="269"/>
      <c r="B17" s="271"/>
      <c r="C17" s="272"/>
      <c r="D17" s="273"/>
      <c r="E17" s="140"/>
      <c r="F17" s="127"/>
      <c r="G17" s="127"/>
      <c r="H17" s="127"/>
      <c r="I17" s="127"/>
    </row>
    <row r="18" spans="1:9" ht="12.75" customHeight="1">
      <c r="A18" s="7"/>
      <c r="B18" s="7"/>
      <c r="C18" s="7"/>
      <c r="D18" s="7"/>
      <c r="E18" s="140"/>
      <c r="F18" s="127"/>
      <c r="G18" s="127"/>
      <c r="H18" s="127"/>
      <c r="I18" s="127"/>
    </row>
    <row r="19" spans="1:9" ht="25.5" customHeight="1">
      <c r="A19" s="275"/>
      <c r="B19" s="277">
        <f t="shared" ref="B19:D19" si="1">+B11-B28</f>
        <v>965051696927.74121</v>
      </c>
      <c r="C19" s="277">
        <f t="shared" si="1"/>
        <v>3927290393798.8403</v>
      </c>
      <c r="D19" s="277">
        <f t="shared" si="1"/>
        <v>4892342090726.5801</v>
      </c>
      <c r="E19" s="279"/>
      <c r="F19" s="127"/>
      <c r="G19" s="127"/>
      <c r="H19" s="127"/>
      <c r="I19" s="127"/>
    </row>
    <row r="20" spans="1:9" ht="12.75" customHeight="1">
      <c r="A20" s="7"/>
      <c r="B20" s="7"/>
      <c r="C20" s="7"/>
      <c r="D20" s="281"/>
      <c r="E20" s="140"/>
      <c r="F20" s="127"/>
      <c r="G20" s="251"/>
      <c r="H20" s="127"/>
      <c r="I20" s="127"/>
    </row>
    <row r="21" spans="1:9" ht="12.75" customHeight="1">
      <c r="A21" s="7"/>
      <c r="B21" s="277">
        <f t="shared" ref="B21:D21" si="2">+B19/1000000</f>
        <v>965051.69692774117</v>
      </c>
      <c r="C21" s="277">
        <f t="shared" si="2"/>
        <v>3927290.3937988402</v>
      </c>
      <c r="D21" s="277">
        <f t="shared" si="2"/>
        <v>4892342.0907265805</v>
      </c>
      <c r="E21" s="279"/>
      <c r="F21" s="127"/>
      <c r="G21" s="251"/>
      <c r="H21" s="127"/>
      <c r="I21" s="127"/>
    </row>
    <row r="22" spans="1:9" ht="12.75" customHeight="1">
      <c r="A22" s="140"/>
      <c r="B22" s="279"/>
      <c r="C22" s="279"/>
      <c r="D22" s="140"/>
      <c r="E22" s="140"/>
      <c r="F22" s="127"/>
      <c r="G22" s="251"/>
      <c r="H22" s="127"/>
      <c r="I22" s="127"/>
    </row>
    <row r="23" spans="1:9" ht="12.75" customHeight="1">
      <c r="A23" s="140"/>
      <c r="B23" s="140"/>
      <c r="C23" s="140"/>
      <c r="D23" s="141"/>
      <c r="E23" s="140"/>
      <c r="F23" s="127"/>
      <c r="G23" s="251"/>
      <c r="H23" s="127"/>
      <c r="I23" s="127"/>
    </row>
    <row r="24" spans="1:9" ht="12.75" customHeight="1">
      <c r="A24" s="142"/>
      <c r="B24" s="177"/>
      <c r="C24" s="178"/>
      <c r="D24" s="179"/>
      <c r="E24" s="140"/>
      <c r="F24" s="127"/>
      <c r="G24" s="251"/>
      <c r="H24" s="127"/>
      <c r="I24" s="127"/>
    </row>
    <row r="25" spans="1:9" ht="12.75" customHeight="1">
      <c r="A25" s="191" t="s">
        <v>282</v>
      </c>
      <c r="B25" s="192" t="s">
        <v>285</v>
      </c>
      <c r="C25" s="210" t="s">
        <v>345</v>
      </c>
      <c r="D25" s="211" t="s">
        <v>376</v>
      </c>
      <c r="E25" s="140"/>
      <c r="F25" s="127"/>
      <c r="G25" s="251"/>
      <c r="H25" s="127"/>
      <c r="I25" s="127"/>
    </row>
    <row r="26" spans="1:9" ht="12.75" customHeight="1">
      <c r="A26" s="283"/>
      <c r="B26" s="285"/>
      <c r="C26" s="287"/>
      <c r="D26" s="288"/>
      <c r="E26" s="140"/>
      <c r="F26" s="127"/>
      <c r="G26" s="251"/>
      <c r="H26" s="127"/>
      <c r="I26" s="127"/>
    </row>
    <row r="27" spans="1:9" ht="12.75" customHeight="1">
      <c r="A27" s="233"/>
      <c r="B27" s="289"/>
      <c r="C27" s="290"/>
      <c r="D27" s="291"/>
      <c r="E27" s="140"/>
      <c r="F27" s="127"/>
      <c r="G27" s="251"/>
      <c r="H27" s="127"/>
      <c r="I27" s="127"/>
    </row>
    <row r="28" spans="1:9" ht="12.75" customHeight="1">
      <c r="A28" s="127" t="s">
        <v>325</v>
      </c>
      <c r="B28" s="251">
        <v>40213922169.229958</v>
      </c>
      <c r="C28" s="251">
        <v>241646635173.90002</v>
      </c>
      <c r="D28" s="251">
        <v>281860557343.13</v>
      </c>
      <c r="E28" s="140"/>
      <c r="F28" s="127"/>
      <c r="G28" s="251"/>
      <c r="H28" s="127"/>
      <c r="I28" s="127"/>
    </row>
    <row r="29" spans="1:9" ht="12.75" customHeight="1">
      <c r="A29" s="127" t="s">
        <v>311</v>
      </c>
      <c r="B29" s="251">
        <v>2715936242037.9102</v>
      </c>
      <c r="C29" s="251">
        <v>12822579345578.656</v>
      </c>
      <c r="D29" s="251">
        <v>15538515587616.566</v>
      </c>
      <c r="E29" s="140"/>
      <c r="F29" s="127"/>
      <c r="G29" s="251"/>
      <c r="H29" s="127"/>
      <c r="I29" s="127"/>
    </row>
    <row r="30" spans="1:9" ht="12.75" customHeight="1">
      <c r="A30" s="228"/>
      <c r="B30" s="293"/>
      <c r="C30" s="294"/>
      <c r="D30" s="295"/>
      <c r="E30" s="140"/>
      <c r="F30" s="127"/>
      <c r="G30" s="251"/>
      <c r="H30" s="127"/>
      <c r="I30" s="127"/>
    </row>
    <row r="31" spans="1:9" ht="12.75" customHeight="1">
      <c r="A31" s="296"/>
      <c r="B31" s="297"/>
      <c r="C31" s="298"/>
      <c r="D31" s="299"/>
      <c r="E31" s="140"/>
      <c r="F31" s="127"/>
      <c r="G31" s="127"/>
      <c r="H31" s="127"/>
      <c r="I31" s="127"/>
    </row>
    <row r="32" spans="1:9" ht="12.75" customHeight="1">
      <c r="A32" s="300" t="s">
        <v>313</v>
      </c>
      <c r="B32" s="302">
        <f t="shared" ref="B32:D32" si="3">SUM(B28:B31)</f>
        <v>2756150164207.1401</v>
      </c>
      <c r="C32" s="302">
        <f t="shared" si="3"/>
        <v>13064225980752.557</v>
      </c>
      <c r="D32" s="302">
        <f t="shared" si="3"/>
        <v>15820376144959.697</v>
      </c>
      <c r="E32" s="140"/>
      <c r="F32" s="127"/>
      <c r="G32" s="127"/>
      <c r="H32" s="127"/>
      <c r="I32" s="127"/>
    </row>
    <row r="33" spans="1:9" ht="12.75" customHeight="1">
      <c r="A33" s="140"/>
      <c r="B33" s="140"/>
      <c r="C33" s="140"/>
      <c r="D33" s="140"/>
      <c r="E33" s="140"/>
      <c r="F33" s="127"/>
      <c r="G33" s="127"/>
      <c r="H33" s="127"/>
      <c r="I33" s="127"/>
    </row>
    <row r="34" spans="1:9" ht="12.75" customHeight="1">
      <c r="A34" s="140"/>
      <c r="B34" s="140"/>
      <c r="C34" s="140"/>
      <c r="D34" s="140"/>
      <c r="E34" s="140"/>
      <c r="F34" s="127"/>
      <c r="G34" s="127"/>
      <c r="H34" s="127"/>
      <c r="I34" s="127"/>
    </row>
    <row r="35" spans="1:9" ht="12.75" customHeight="1">
      <c r="A35" s="140"/>
      <c r="B35" s="140" t="s">
        <v>568</v>
      </c>
      <c r="C35" s="140"/>
      <c r="D35" s="140"/>
      <c r="E35" s="140"/>
      <c r="F35" s="127"/>
      <c r="G35" s="127"/>
      <c r="H35" s="127"/>
      <c r="I35" s="127"/>
    </row>
    <row r="36" spans="1:9" ht="12.75" customHeight="1">
      <c r="A36" s="140"/>
      <c r="B36" s="140"/>
      <c r="C36" s="140"/>
      <c r="D36" s="140"/>
      <c r="E36" s="140"/>
      <c r="F36" s="127"/>
      <c r="G36" s="127"/>
      <c r="H36" s="127"/>
      <c r="I36" s="127"/>
    </row>
    <row r="37" spans="1:9" ht="12.75" customHeight="1">
      <c r="A37" s="533" t="s">
        <v>569</v>
      </c>
      <c r="B37" s="494"/>
      <c r="C37" s="494"/>
      <c r="D37" s="494"/>
      <c r="E37" s="494"/>
      <c r="F37" s="127"/>
      <c r="G37" s="127"/>
      <c r="H37" s="127"/>
      <c r="I37" s="127"/>
    </row>
    <row r="38" spans="1:9" ht="12.75" customHeight="1">
      <c r="A38" s="7"/>
      <c r="B38" s="7"/>
      <c r="C38" s="7"/>
      <c r="D38" s="7"/>
      <c r="E38" s="7"/>
      <c r="F38" s="127"/>
      <c r="G38" s="127"/>
      <c r="H38" s="127"/>
      <c r="I38" s="127"/>
    </row>
    <row r="39" spans="1:9" ht="12.75" customHeight="1">
      <c r="A39" s="534" t="s">
        <v>570</v>
      </c>
      <c r="B39" s="500"/>
      <c r="C39" s="305" t="s">
        <v>352</v>
      </c>
      <c r="D39" s="306" t="s">
        <v>286</v>
      </c>
      <c r="E39" s="306" t="s">
        <v>287</v>
      </c>
      <c r="F39" s="127"/>
      <c r="G39" s="127"/>
      <c r="H39" s="127"/>
      <c r="I39" s="127"/>
    </row>
    <row r="40" spans="1:9" ht="12.75" customHeight="1">
      <c r="A40" s="307" t="s">
        <v>354</v>
      </c>
      <c r="B40" s="307" t="s">
        <v>356</v>
      </c>
      <c r="C40" s="308">
        <v>495307103</v>
      </c>
      <c r="D40" s="279">
        <v>1266931192</v>
      </c>
      <c r="E40" s="309">
        <v>1762238295</v>
      </c>
      <c r="F40" s="127"/>
      <c r="G40" s="127"/>
      <c r="H40" s="127"/>
      <c r="I40" s="127"/>
    </row>
    <row r="41" spans="1:9" ht="12.75" customHeight="1">
      <c r="A41" s="229" t="s">
        <v>361</v>
      </c>
      <c r="B41" s="229" t="s">
        <v>362</v>
      </c>
      <c r="C41" s="310">
        <v>69602400</v>
      </c>
      <c r="D41" s="311">
        <v>144815956523.87</v>
      </c>
      <c r="E41" s="309">
        <v>144885558923.87</v>
      </c>
      <c r="F41" s="127"/>
      <c r="G41" s="127"/>
      <c r="H41" s="127"/>
      <c r="I41" s="127"/>
    </row>
    <row r="42" spans="1:9" ht="12.75" customHeight="1">
      <c r="A42" s="229" t="s">
        <v>365</v>
      </c>
      <c r="B42" s="229" t="s">
        <v>366</v>
      </c>
      <c r="C42" s="310">
        <v>5452220436.8799992</v>
      </c>
      <c r="D42" s="311">
        <v>6331791115.9199982</v>
      </c>
      <c r="E42" s="309">
        <v>11784011552.799997</v>
      </c>
      <c r="F42" s="127"/>
      <c r="G42" s="127"/>
      <c r="H42" s="127"/>
      <c r="I42" s="127"/>
    </row>
    <row r="43" spans="1:9" ht="12.75" customHeight="1">
      <c r="A43" s="229" t="s">
        <v>367</v>
      </c>
      <c r="B43" s="229" t="s">
        <v>368</v>
      </c>
      <c r="C43" s="310">
        <v>1798719</v>
      </c>
      <c r="D43" s="311">
        <v>195279167</v>
      </c>
      <c r="E43" s="309">
        <v>197077886</v>
      </c>
      <c r="F43" s="127"/>
      <c r="G43" s="127"/>
      <c r="H43" s="127"/>
      <c r="I43" s="127"/>
    </row>
    <row r="44" spans="1:9" ht="12.75" customHeight="1">
      <c r="A44" s="229" t="s">
        <v>369</v>
      </c>
      <c r="B44" s="229" t="s">
        <v>370</v>
      </c>
      <c r="C44" s="310">
        <v>142494550711</v>
      </c>
      <c r="D44" s="311">
        <v>23768633</v>
      </c>
      <c r="E44" s="309">
        <v>142518319344</v>
      </c>
      <c r="F44" s="127"/>
      <c r="G44" s="127"/>
      <c r="H44" s="127"/>
      <c r="I44" s="127"/>
    </row>
    <row r="45" spans="1:9" ht="12.75" customHeight="1">
      <c r="A45" s="229" t="s">
        <v>371</v>
      </c>
      <c r="B45" s="229" t="s">
        <v>372</v>
      </c>
      <c r="C45" s="310">
        <v>0</v>
      </c>
      <c r="D45" s="311">
        <v>0</v>
      </c>
      <c r="E45" s="309">
        <v>0</v>
      </c>
      <c r="F45" s="127"/>
      <c r="G45" s="127"/>
      <c r="H45" s="127"/>
      <c r="I45" s="127"/>
    </row>
    <row r="46" spans="1:9" ht="12.75" customHeight="1">
      <c r="A46" s="229" t="s">
        <v>374</v>
      </c>
      <c r="B46" s="229" t="s">
        <v>375</v>
      </c>
      <c r="C46" s="310">
        <v>8002880471.9700022</v>
      </c>
      <c r="D46" s="311">
        <v>3173778293.5600023</v>
      </c>
      <c r="E46" s="309">
        <v>11176658765.530005</v>
      </c>
      <c r="F46" s="127"/>
      <c r="G46" s="127"/>
      <c r="H46" s="127"/>
      <c r="I46" s="127"/>
    </row>
    <row r="47" spans="1:9" ht="12.75" customHeight="1">
      <c r="A47" s="229" t="s">
        <v>378</v>
      </c>
      <c r="B47" s="229" t="s">
        <v>379</v>
      </c>
      <c r="C47" s="310">
        <v>292799145.5</v>
      </c>
      <c r="D47" s="311">
        <v>153594880</v>
      </c>
      <c r="E47" s="309">
        <v>446394025.5</v>
      </c>
      <c r="F47" s="127"/>
      <c r="G47" s="127"/>
      <c r="H47" s="127"/>
      <c r="I47" s="127"/>
    </row>
    <row r="48" spans="1:9" ht="12.75" customHeight="1">
      <c r="A48" s="229" t="s">
        <v>380</v>
      </c>
      <c r="B48" s="229" t="s">
        <v>381</v>
      </c>
      <c r="C48" s="310">
        <v>0</v>
      </c>
      <c r="D48" s="311" t="s">
        <v>571</v>
      </c>
      <c r="E48" s="309">
        <v>31250493789.73</v>
      </c>
      <c r="F48" s="127"/>
      <c r="G48" s="127"/>
      <c r="H48" s="127"/>
      <c r="I48" s="127"/>
    </row>
    <row r="49" spans="1:9" ht="12.75" customHeight="1">
      <c r="A49" s="229" t="s">
        <v>383</v>
      </c>
      <c r="B49" s="229" t="s">
        <v>384</v>
      </c>
      <c r="C49" s="310">
        <v>223773135</v>
      </c>
      <c r="D49" s="311">
        <v>4608829694.3800001</v>
      </c>
      <c r="E49" s="309">
        <v>4832602829.3800001</v>
      </c>
      <c r="F49" s="127"/>
      <c r="G49" s="127"/>
      <c r="H49" s="127"/>
      <c r="I49" s="127"/>
    </row>
    <row r="50" spans="1:9" ht="12.75" customHeight="1">
      <c r="A50" s="229" t="s">
        <v>385</v>
      </c>
      <c r="B50" s="229" t="s">
        <v>387</v>
      </c>
      <c r="C50" s="310">
        <v>3290796995.1800117</v>
      </c>
      <c r="D50" s="311">
        <v>15920259892.630001</v>
      </c>
      <c r="E50" s="309">
        <v>19211056887.810013</v>
      </c>
      <c r="F50" s="127"/>
      <c r="G50" s="127"/>
      <c r="H50" s="127"/>
      <c r="I50" s="127"/>
    </row>
    <row r="51" spans="1:9" ht="12.75" customHeight="1">
      <c r="A51" s="229" t="s">
        <v>388</v>
      </c>
      <c r="B51" s="229" t="s">
        <v>389</v>
      </c>
      <c r="C51" s="310">
        <v>262848556</v>
      </c>
      <c r="D51" s="311">
        <v>2041004774</v>
      </c>
      <c r="E51" s="309">
        <v>2303853330</v>
      </c>
      <c r="F51" s="127"/>
      <c r="G51" s="127"/>
      <c r="H51" s="127"/>
      <c r="I51" s="127"/>
    </row>
    <row r="52" spans="1:9" ht="12.75" customHeight="1">
      <c r="A52" s="229" t="s">
        <v>390</v>
      </c>
      <c r="B52" s="229" t="s">
        <v>572</v>
      </c>
      <c r="C52" s="310">
        <v>55918066847.400002</v>
      </c>
      <c r="D52" s="311">
        <v>107440678607.88</v>
      </c>
      <c r="E52" s="309">
        <v>163358745455.28</v>
      </c>
      <c r="F52" s="127"/>
      <c r="G52" s="127"/>
      <c r="H52" s="127"/>
      <c r="I52" s="127"/>
    </row>
    <row r="53" spans="1:9" ht="12.75" customHeight="1">
      <c r="A53" s="229" t="s">
        <v>392</v>
      </c>
      <c r="B53" s="229" t="s">
        <v>393</v>
      </c>
      <c r="C53" s="310">
        <v>920653433</v>
      </c>
      <c r="D53" s="311">
        <v>1885686618.0000002</v>
      </c>
      <c r="E53" s="309">
        <v>2806340051</v>
      </c>
      <c r="F53" s="127"/>
      <c r="G53" s="127"/>
      <c r="H53" s="127"/>
      <c r="I53" s="127"/>
    </row>
    <row r="54" spans="1:9" ht="12.75" customHeight="1">
      <c r="A54" s="229" t="s">
        <v>394</v>
      </c>
      <c r="B54" s="229" t="s">
        <v>395</v>
      </c>
      <c r="C54" s="310">
        <v>25555074106.860008</v>
      </c>
      <c r="D54" s="311">
        <v>53737918235.260002</v>
      </c>
      <c r="E54" s="309">
        <v>79292992342.12001</v>
      </c>
      <c r="F54" s="127"/>
      <c r="G54" s="127"/>
      <c r="H54" s="127"/>
      <c r="I54" s="127"/>
    </row>
    <row r="55" spans="1:9" ht="12.75" customHeight="1">
      <c r="A55" s="229" t="s">
        <v>396</v>
      </c>
      <c r="B55" s="229" t="s">
        <v>397</v>
      </c>
      <c r="C55" s="310">
        <v>10528212</v>
      </c>
      <c r="D55" s="311">
        <v>812000</v>
      </c>
      <c r="E55" s="309">
        <v>11340212</v>
      </c>
      <c r="F55" s="127"/>
      <c r="G55" s="127"/>
      <c r="H55" s="127"/>
      <c r="I55" s="127"/>
    </row>
    <row r="56" spans="1:9" ht="12.75" customHeight="1">
      <c r="A56" s="229" t="s">
        <v>398</v>
      </c>
      <c r="B56" s="229" t="s">
        <v>399</v>
      </c>
      <c r="C56" s="310">
        <v>11398242180.070007</v>
      </c>
      <c r="D56" s="311">
        <v>21636374435.839989</v>
      </c>
      <c r="E56" s="309">
        <v>33034616615.909996</v>
      </c>
      <c r="F56" s="127"/>
      <c r="G56" s="127"/>
      <c r="H56" s="127"/>
      <c r="I56" s="127"/>
    </row>
    <row r="57" spans="1:9" ht="12.75" customHeight="1">
      <c r="A57" s="229" t="s">
        <v>400</v>
      </c>
      <c r="B57" s="229" t="s">
        <v>401</v>
      </c>
      <c r="C57" s="310">
        <v>2333492500.7999997</v>
      </c>
      <c r="D57" s="311">
        <v>690136046620.18994</v>
      </c>
      <c r="E57" s="309">
        <v>692469539120.98999</v>
      </c>
      <c r="F57" s="127"/>
      <c r="G57" s="127"/>
      <c r="H57" s="127"/>
      <c r="I57" s="127"/>
    </row>
    <row r="58" spans="1:9" ht="12.75" customHeight="1">
      <c r="A58" s="229" t="s">
        <v>402</v>
      </c>
      <c r="B58" s="229" t="s">
        <v>70</v>
      </c>
      <c r="C58" s="310">
        <v>870968287</v>
      </c>
      <c r="D58" s="311" t="s">
        <v>573</v>
      </c>
      <c r="E58" s="309">
        <v>13113028503</v>
      </c>
      <c r="F58" s="127"/>
      <c r="G58" s="127"/>
      <c r="H58" s="127"/>
      <c r="I58" s="127"/>
    </row>
    <row r="59" spans="1:9" ht="12.75" customHeight="1">
      <c r="A59" s="229" t="s">
        <v>403</v>
      </c>
      <c r="B59" s="229" t="s">
        <v>404</v>
      </c>
      <c r="C59" s="310">
        <v>3499733757.5299988</v>
      </c>
      <c r="D59" s="311">
        <v>5061331580.4000015</v>
      </c>
      <c r="E59" s="309">
        <v>8561065337.9300003</v>
      </c>
      <c r="F59" s="127"/>
      <c r="G59" s="127"/>
      <c r="H59" s="127"/>
      <c r="I59" s="127"/>
    </row>
    <row r="60" spans="1:9" ht="12.75" customHeight="1">
      <c r="A60" s="229" t="s">
        <v>405</v>
      </c>
      <c r="B60" s="229" t="s">
        <v>406</v>
      </c>
      <c r="C60" s="310">
        <v>35132445.079999998</v>
      </c>
      <c r="D60" s="311">
        <v>277526629.87</v>
      </c>
      <c r="E60" s="309">
        <v>312659074.94999999</v>
      </c>
      <c r="F60" s="127"/>
      <c r="G60" s="127"/>
      <c r="H60" s="127"/>
      <c r="I60" s="127"/>
    </row>
    <row r="61" spans="1:9" ht="12.75" customHeight="1">
      <c r="A61" s="229" t="s">
        <v>407</v>
      </c>
      <c r="B61" s="229" t="s">
        <v>71</v>
      </c>
      <c r="C61" s="310">
        <v>0</v>
      </c>
      <c r="D61" s="311">
        <v>0</v>
      </c>
      <c r="E61" s="309">
        <v>0</v>
      </c>
      <c r="F61" s="127"/>
      <c r="G61" s="127"/>
      <c r="H61" s="127"/>
      <c r="I61" s="127"/>
    </row>
    <row r="62" spans="1:9" ht="12.75" customHeight="1">
      <c r="A62" s="229" t="s">
        <v>409</v>
      </c>
      <c r="B62" s="229" t="s">
        <v>410</v>
      </c>
      <c r="C62" s="310">
        <v>3372566101.0799999</v>
      </c>
      <c r="D62" s="311">
        <v>638389706</v>
      </c>
      <c r="E62" s="309">
        <v>4010955807.0799999</v>
      </c>
      <c r="F62" s="127"/>
      <c r="G62" s="127"/>
      <c r="H62" s="127"/>
      <c r="I62" s="127"/>
    </row>
    <row r="63" spans="1:9" ht="12.75" customHeight="1">
      <c r="A63" s="229" t="s">
        <v>411</v>
      </c>
      <c r="B63" s="229" t="s">
        <v>412</v>
      </c>
      <c r="C63" s="310">
        <v>18825005471.847897</v>
      </c>
      <c r="D63" s="311" t="s">
        <v>190</v>
      </c>
      <c r="E63" s="309">
        <v>39532456634.287903</v>
      </c>
      <c r="F63" s="127"/>
      <c r="G63" s="127"/>
      <c r="H63" s="127"/>
      <c r="I63" s="127"/>
    </row>
    <row r="64" spans="1:9" ht="12.75" customHeight="1">
      <c r="A64" s="229" t="s">
        <v>413</v>
      </c>
      <c r="B64" s="229" t="s">
        <v>414</v>
      </c>
      <c r="C64" s="310">
        <v>31862096268.170799</v>
      </c>
      <c r="D64" s="311">
        <v>190449721776</v>
      </c>
      <c r="E64" s="309">
        <v>222311818044.17081</v>
      </c>
      <c r="F64" s="127"/>
      <c r="G64" s="127"/>
      <c r="H64" s="127"/>
      <c r="I64" s="127"/>
    </row>
    <row r="65" spans="1:9" ht="12.75" customHeight="1">
      <c r="A65" s="229" t="s">
        <v>415</v>
      </c>
      <c r="B65" s="229" t="s">
        <v>416</v>
      </c>
      <c r="C65" s="310">
        <v>955259751</v>
      </c>
      <c r="D65" s="311">
        <v>538385083.31999993</v>
      </c>
      <c r="E65" s="309">
        <v>1493644834.3199999</v>
      </c>
      <c r="F65" s="127"/>
      <c r="G65" s="127"/>
      <c r="H65" s="127"/>
      <c r="I65" s="127"/>
    </row>
    <row r="66" spans="1:9" ht="12.75" customHeight="1">
      <c r="A66" s="229" t="s">
        <v>417</v>
      </c>
      <c r="B66" s="229" t="s">
        <v>418</v>
      </c>
      <c r="C66" s="310">
        <v>8549121019.9599991</v>
      </c>
      <c r="D66" s="311">
        <v>8147744243.0500031</v>
      </c>
      <c r="E66" s="309">
        <v>16696865263.010002</v>
      </c>
      <c r="F66" s="127"/>
      <c r="G66" s="127"/>
      <c r="H66" s="127"/>
      <c r="I66" s="127"/>
    </row>
    <row r="67" spans="1:9" ht="12.75" customHeight="1">
      <c r="A67" s="229" t="s">
        <v>419</v>
      </c>
      <c r="B67" s="229" t="s">
        <v>420</v>
      </c>
      <c r="C67" s="310">
        <v>4535024081.250001</v>
      </c>
      <c r="D67" s="311">
        <v>7620888183.4199991</v>
      </c>
      <c r="E67" s="309">
        <v>12155912264.67</v>
      </c>
      <c r="F67" s="127"/>
      <c r="G67" s="127"/>
      <c r="H67" s="127"/>
      <c r="I67" s="127"/>
    </row>
    <row r="68" spans="1:9" ht="12.75" customHeight="1">
      <c r="A68" s="229" t="s">
        <v>421</v>
      </c>
      <c r="B68" s="229" t="s">
        <v>422</v>
      </c>
      <c r="C68" s="310">
        <v>363309839.20999986</v>
      </c>
      <c r="D68" s="311">
        <v>532640465.79000014</v>
      </c>
      <c r="E68" s="309">
        <v>895950305</v>
      </c>
      <c r="F68" s="127"/>
      <c r="G68" s="127"/>
      <c r="H68" s="127"/>
      <c r="I68" s="127"/>
    </row>
    <row r="69" spans="1:9" ht="12.75" customHeight="1">
      <c r="A69" s="229" t="s">
        <v>423</v>
      </c>
      <c r="B69" s="229" t="s">
        <v>424</v>
      </c>
      <c r="C69" s="310">
        <v>0</v>
      </c>
      <c r="D69" s="311">
        <v>48758453.339999914</v>
      </c>
      <c r="E69" s="309">
        <v>48758453.339999914</v>
      </c>
      <c r="F69" s="127"/>
      <c r="G69" s="127"/>
      <c r="H69" s="127"/>
      <c r="I69" s="127"/>
    </row>
    <row r="70" spans="1:9" ht="12.75" customHeight="1">
      <c r="A70" s="229" t="s">
        <v>425</v>
      </c>
      <c r="B70" s="229" t="s">
        <v>426</v>
      </c>
      <c r="C70" s="310">
        <v>214590443</v>
      </c>
      <c r="D70" s="311">
        <v>119710770</v>
      </c>
      <c r="E70" s="309">
        <v>334301213</v>
      </c>
      <c r="F70" s="127"/>
      <c r="G70" s="127"/>
      <c r="H70" s="127"/>
      <c r="I70" s="127"/>
    </row>
    <row r="71" spans="1:9" ht="12.75" customHeight="1">
      <c r="A71" s="229" t="s">
        <v>427</v>
      </c>
      <c r="B71" s="229" t="s">
        <v>428</v>
      </c>
      <c r="C71" s="310">
        <v>1954678225.98</v>
      </c>
      <c r="D71" s="311">
        <v>28322551</v>
      </c>
      <c r="E71" s="309">
        <v>1983000776.98</v>
      </c>
      <c r="F71" s="127"/>
      <c r="G71" s="127"/>
      <c r="H71" s="127"/>
      <c r="I71" s="127"/>
    </row>
    <row r="72" spans="1:9" ht="12.75" customHeight="1">
      <c r="A72" s="229" t="s">
        <v>429</v>
      </c>
      <c r="B72" s="229" t="s">
        <v>430</v>
      </c>
      <c r="C72" s="310">
        <v>362470378.48000002</v>
      </c>
      <c r="D72" s="311">
        <v>82050946</v>
      </c>
      <c r="E72" s="309">
        <v>444521324.48000002</v>
      </c>
      <c r="F72" s="127"/>
      <c r="G72" s="127"/>
      <c r="H72" s="127"/>
      <c r="I72" s="127"/>
    </row>
    <row r="73" spans="1:9" ht="12.75" customHeight="1">
      <c r="A73" s="229" t="s">
        <v>574</v>
      </c>
      <c r="B73" s="229" t="s">
        <v>575</v>
      </c>
      <c r="C73" s="310">
        <v>0</v>
      </c>
      <c r="D73" s="311">
        <v>0</v>
      </c>
      <c r="E73" s="309">
        <v>0</v>
      </c>
      <c r="F73" s="127"/>
      <c r="G73" s="127"/>
      <c r="H73" s="127"/>
      <c r="I73" s="127"/>
    </row>
    <row r="74" spans="1:9" ht="12.75" customHeight="1">
      <c r="A74" s="229" t="s">
        <v>431</v>
      </c>
      <c r="B74" s="229" t="s">
        <v>432</v>
      </c>
      <c r="C74" s="310">
        <v>1910535002</v>
      </c>
      <c r="D74" s="311">
        <v>3745504620</v>
      </c>
      <c r="E74" s="309">
        <v>5656039622</v>
      </c>
      <c r="F74" s="127"/>
      <c r="G74" s="127"/>
      <c r="H74" s="127"/>
      <c r="I74" s="127"/>
    </row>
    <row r="75" spans="1:9" ht="12.75" customHeight="1">
      <c r="A75" s="229" t="s">
        <v>433</v>
      </c>
      <c r="B75" s="229" t="s">
        <v>434</v>
      </c>
      <c r="C75" s="310">
        <v>1923312579.75</v>
      </c>
      <c r="D75" s="311">
        <v>5397477811.79</v>
      </c>
      <c r="E75" s="309">
        <v>7320790391.54</v>
      </c>
      <c r="F75" s="127"/>
      <c r="G75" s="127"/>
      <c r="H75" s="127"/>
      <c r="I75" s="127"/>
    </row>
    <row r="76" spans="1:9" ht="12.75" customHeight="1">
      <c r="A76" s="229" t="s">
        <v>435</v>
      </c>
      <c r="B76" s="229" t="s">
        <v>436</v>
      </c>
      <c r="C76" s="310">
        <v>34912128</v>
      </c>
      <c r="D76" s="311">
        <v>14571331.15000001</v>
      </c>
      <c r="E76" s="309">
        <v>49483459.150000006</v>
      </c>
      <c r="F76" s="127"/>
      <c r="G76" s="127"/>
      <c r="H76" s="127"/>
      <c r="I76" s="127"/>
    </row>
    <row r="77" spans="1:9" ht="12.75" customHeight="1">
      <c r="A77" s="229" t="s">
        <v>437</v>
      </c>
      <c r="B77" s="229" t="s">
        <v>438</v>
      </c>
      <c r="C77" s="310">
        <v>114965701</v>
      </c>
      <c r="D77" s="311">
        <v>98895307</v>
      </c>
      <c r="E77" s="309">
        <v>213861008</v>
      </c>
      <c r="F77" s="127"/>
      <c r="G77" s="127"/>
      <c r="H77" s="127"/>
      <c r="I77" s="127"/>
    </row>
    <row r="78" spans="1:9" ht="12.75" customHeight="1">
      <c r="A78" s="229" t="s">
        <v>439</v>
      </c>
      <c r="B78" s="229" t="s">
        <v>440</v>
      </c>
      <c r="C78" s="310">
        <v>595370843.0999999</v>
      </c>
      <c r="D78" s="311">
        <v>24114058</v>
      </c>
      <c r="E78" s="309">
        <v>619484901.0999999</v>
      </c>
      <c r="F78" s="127"/>
      <c r="G78" s="127"/>
      <c r="H78" s="127"/>
      <c r="I78" s="127"/>
    </row>
    <row r="79" spans="1:9" ht="12.75" customHeight="1">
      <c r="A79" s="229" t="s">
        <v>441</v>
      </c>
      <c r="B79" s="229" t="s">
        <v>442</v>
      </c>
      <c r="C79" s="310">
        <v>0</v>
      </c>
      <c r="D79" s="311">
        <v>260646152.41999999</v>
      </c>
      <c r="E79" s="309">
        <v>260646152.41999999</v>
      </c>
      <c r="F79" s="127"/>
      <c r="G79" s="127"/>
      <c r="H79" s="127"/>
      <c r="I79" s="127"/>
    </row>
    <row r="80" spans="1:9" ht="12.75" customHeight="1">
      <c r="A80" s="229" t="s">
        <v>443</v>
      </c>
      <c r="B80" s="229" t="s">
        <v>444</v>
      </c>
      <c r="C80" s="310">
        <v>233800214</v>
      </c>
      <c r="D80" s="311">
        <v>106670743</v>
      </c>
      <c r="E80" s="309">
        <v>340470957</v>
      </c>
      <c r="F80" s="127"/>
      <c r="G80" s="127"/>
      <c r="H80" s="127"/>
      <c r="I80" s="127"/>
    </row>
    <row r="81" spans="1:9" ht="12.75" customHeight="1">
      <c r="A81" s="229" t="s">
        <v>445</v>
      </c>
      <c r="B81" s="229" t="s">
        <v>446</v>
      </c>
      <c r="C81" s="310">
        <v>2359354282</v>
      </c>
      <c r="D81" s="311">
        <v>6725816</v>
      </c>
      <c r="E81" s="309">
        <v>2366080098</v>
      </c>
      <c r="F81" s="127"/>
      <c r="G81" s="127"/>
      <c r="H81" s="127"/>
      <c r="I81" s="127"/>
    </row>
    <row r="82" spans="1:9" ht="12.75" customHeight="1">
      <c r="A82" s="229" t="s">
        <v>447</v>
      </c>
      <c r="B82" s="229" t="s">
        <v>448</v>
      </c>
      <c r="C82" s="310">
        <v>0</v>
      </c>
      <c r="D82" s="311">
        <v>665395562.16999996</v>
      </c>
      <c r="E82" s="309">
        <v>665395562.16999996</v>
      </c>
      <c r="F82" s="127"/>
      <c r="G82" s="127"/>
      <c r="H82" s="127"/>
      <c r="I82" s="127"/>
    </row>
    <row r="83" spans="1:9" ht="12.75" customHeight="1">
      <c r="A83" s="229" t="s">
        <v>576</v>
      </c>
      <c r="B83" s="229" t="s">
        <v>577</v>
      </c>
      <c r="C83" s="310">
        <v>0</v>
      </c>
      <c r="D83" s="311">
        <v>0</v>
      </c>
      <c r="E83" s="309">
        <v>0</v>
      </c>
      <c r="F83" s="127"/>
      <c r="G83" s="127"/>
      <c r="H83" s="127"/>
      <c r="I83" s="127"/>
    </row>
    <row r="84" spans="1:9" ht="12.75" customHeight="1">
      <c r="A84" s="229" t="s">
        <v>449</v>
      </c>
      <c r="B84" s="229" t="s">
        <v>450</v>
      </c>
      <c r="C84" s="310">
        <v>398522058239.04993</v>
      </c>
      <c r="D84" s="311">
        <v>1013475144778.8002</v>
      </c>
      <c r="E84" s="309">
        <v>1411997203017.8501</v>
      </c>
      <c r="F84" s="127"/>
      <c r="G84" s="127"/>
      <c r="H84" s="127"/>
      <c r="I84" s="127"/>
    </row>
    <row r="85" spans="1:9" ht="12.75" customHeight="1">
      <c r="A85" s="229" t="s">
        <v>451</v>
      </c>
      <c r="B85" s="229" t="s">
        <v>452</v>
      </c>
      <c r="C85" s="310">
        <v>7534631410</v>
      </c>
      <c r="D85" s="311">
        <v>128824870930</v>
      </c>
      <c r="E85" s="309">
        <v>136359502340</v>
      </c>
      <c r="F85" s="127"/>
      <c r="G85" s="127"/>
      <c r="H85" s="127"/>
      <c r="I85" s="127"/>
    </row>
    <row r="86" spans="1:9" ht="12.75" customHeight="1">
      <c r="A86" s="229" t="s">
        <v>453</v>
      </c>
      <c r="B86" s="229" t="s">
        <v>454</v>
      </c>
      <c r="C86" s="310">
        <v>32901704073.830002</v>
      </c>
      <c r="D86" s="311">
        <v>461620425117.56995</v>
      </c>
      <c r="E86" s="309">
        <v>494522129191.39996</v>
      </c>
      <c r="F86" s="127"/>
      <c r="G86" s="127"/>
      <c r="H86" s="127"/>
      <c r="I86" s="127"/>
    </row>
    <row r="87" spans="1:9" ht="12.75" customHeight="1">
      <c r="A87" s="229" t="s">
        <v>455</v>
      </c>
      <c r="B87" s="229" t="s">
        <v>456</v>
      </c>
      <c r="C87" s="310">
        <v>368504936</v>
      </c>
      <c r="D87" s="311">
        <v>321619992</v>
      </c>
      <c r="E87" s="309">
        <v>690124928</v>
      </c>
      <c r="F87" s="127"/>
      <c r="G87" s="127"/>
      <c r="H87" s="127"/>
      <c r="I87" s="127"/>
    </row>
    <row r="88" spans="1:9" ht="12.75" customHeight="1">
      <c r="A88" s="229" t="s">
        <v>457</v>
      </c>
      <c r="B88" s="229" t="s">
        <v>458</v>
      </c>
      <c r="C88" s="310">
        <v>0</v>
      </c>
      <c r="D88" s="311">
        <v>0</v>
      </c>
      <c r="E88" s="309">
        <v>0</v>
      </c>
      <c r="F88" s="127"/>
      <c r="G88" s="127"/>
      <c r="H88" s="127"/>
      <c r="I88" s="127"/>
    </row>
    <row r="89" spans="1:9" ht="12.75" customHeight="1">
      <c r="A89" s="229" t="s">
        <v>459</v>
      </c>
      <c r="B89" s="229" t="s">
        <v>460</v>
      </c>
      <c r="C89" s="310">
        <v>9679763722.9899979</v>
      </c>
      <c r="D89" s="311">
        <v>9569609932.920002</v>
      </c>
      <c r="E89" s="309">
        <v>19249373655.91</v>
      </c>
      <c r="F89" s="127"/>
      <c r="G89" s="127"/>
      <c r="H89" s="127"/>
      <c r="I89" s="127"/>
    </row>
    <row r="90" spans="1:9" ht="12.75" customHeight="1">
      <c r="A90" s="229" t="s">
        <v>461</v>
      </c>
      <c r="B90" s="229" t="s">
        <v>462</v>
      </c>
      <c r="C90" s="310">
        <v>260717009</v>
      </c>
      <c r="D90" s="311">
        <v>5534377381.3999996</v>
      </c>
      <c r="E90" s="309">
        <v>5795094390.3999996</v>
      </c>
      <c r="F90" s="127"/>
      <c r="G90" s="127"/>
      <c r="H90" s="127"/>
      <c r="I90" s="127"/>
    </row>
    <row r="91" spans="1:9" ht="12.75" customHeight="1">
      <c r="A91" s="229" t="s">
        <v>467</v>
      </c>
      <c r="B91" s="229" t="s">
        <v>468</v>
      </c>
      <c r="C91" s="310">
        <v>49994856</v>
      </c>
      <c r="D91" s="311">
        <v>150164490</v>
      </c>
      <c r="E91" s="309">
        <v>200159346</v>
      </c>
      <c r="F91" s="127"/>
      <c r="G91" s="127"/>
      <c r="H91" s="127"/>
      <c r="I91" s="127"/>
    </row>
    <row r="92" spans="1:9" ht="12.75" customHeight="1">
      <c r="A92" s="229" t="s">
        <v>469</v>
      </c>
      <c r="B92" s="229" t="s">
        <v>470</v>
      </c>
      <c r="C92" s="310">
        <v>929875200</v>
      </c>
      <c r="D92" s="311">
        <v>0</v>
      </c>
      <c r="E92" s="309">
        <v>929875200</v>
      </c>
      <c r="F92" s="127"/>
      <c r="G92" s="127"/>
      <c r="H92" s="127"/>
      <c r="I92" s="127"/>
    </row>
    <row r="93" spans="1:9" ht="12.75" customHeight="1">
      <c r="A93" s="229" t="s">
        <v>471</v>
      </c>
      <c r="B93" s="229" t="s">
        <v>472</v>
      </c>
      <c r="C93" s="310">
        <v>1444848491.2</v>
      </c>
      <c r="D93" s="311">
        <v>122048240</v>
      </c>
      <c r="E93" s="309">
        <v>1566896731.2</v>
      </c>
      <c r="F93" s="127"/>
      <c r="G93" s="127"/>
      <c r="H93" s="127"/>
      <c r="I93" s="127"/>
    </row>
    <row r="94" spans="1:9" ht="12.75" customHeight="1">
      <c r="A94" s="229" t="s">
        <v>473</v>
      </c>
      <c r="B94" s="229" t="s">
        <v>474</v>
      </c>
      <c r="C94" s="310">
        <v>0</v>
      </c>
      <c r="D94" s="311">
        <v>0</v>
      </c>
      <c r="E94" s="309">
        <v>0</v>
      </c>
      <c r="F94" s="127"/>
      <c r="G94" s="127"/>
      <c r="H94" s="127"/>
      <c r="I94" s="127"/>
    </row>
    <row r="95" spans="1:9" ht="12.75" customHeight="1">
      <c r="A95" s="229" t="s">
        <v>475</v>
      </c>
      <c r="B95" s="229" t="s">
        <v>476</v>
      </c>
      <c r="C95" s="310">
        <v>1924679716.8</v>
      </c>
      <c r="D95" s="311">
        <v>906110422</v>
      </c>
      <c r="E95" s="309">
        <v>2830790138.8000002</v>
      </c>
      <c r="F95" s="127"/>
      <c r="G95" s="127"/>
      <c r="H95" s="127"/>
      <c r="I95" s="127"/>
    </row>
    <row r="96" spans="1:9" ht="12.75" customHeight="1">
      <c r="A96" s="229" t="s">
        <v>479</v>
      </c>
      <c r="B96" s="229" t="s">
        <v>480</v>
      </c>
      <c r="C96" s="310">
        <v>0</v>
      </c>
      <c r="D96" s="311">
        <v>0</v>
      </c>
      <c r="E96" s="309">
        <v>0</v>
      </c>
      <c r="F96" s="127"/>
      <c r="G96" s="127"/>
      <c r="H96" s="127"/>
      <c r="I96" s="127"/>
    </row>
    <row r="97" spans="1:9" ht="12.75" customHeight="1">
      <c r="A97" s="229" t="s">
        <v>481</v>
      </c>
      <c r="B97" s="229" t="s">
        <v>482</v>
      </c>
      <c r="C97" s="310">
        <v>0</v>
      </c>
      <c r="D97" s="311">
        <v>0</v>
      </c>
      <c r="E97" s="309">
        <v>0</v>
      </c>
      <c r="F97" s="127"/>
      <c r="G97" s="127"/>
      <c r="H97" s="127"/>
      <c r="I97" s="127"/>
    </row>
    <row r="98" spans="1:9" ht="12.75" customHeight="1">
      <c r="A98" s="229" t="s">
        <v>483</v>
      </c>
      <c r="B98" s="229" t="s">
        <v>484</v>
      </c>
      <c r="C98" s="310">
        <v>1430589316.8200002</v>
      </c>
      <c r="D98" s="311">
        <v>596670113.97000003</v>
      </c>
      <c r="E98" s="309">
        <v>2027259430.7900002</v>
      </c>
      <c r="F98" s="127"/>
      <c r="G98" s="127"/>
      <c r="H98" s="127"/>
      <c r="I98" s="127"/>
    </row>
    <row r="99" spans="1:9" ht="12.75" customHeight="1">
      <c r="A99" s="229" t="s">
        <v>485</v>
      </c>
      <c r="B99" s="229" t="s">
        <v>486</v>
      </c>
      <c r="C99" s="310">
        <v>0</v>
      </c>
      <c r="D99" s="311">
        <v>0</v>
      </c>
      <c r="E99" s="309">
        <v>0</v>
      </c>
      <c r="F99" s="127"/>
      <c r="G99" s="127"/>
      <c r="H99" s="127"/>
      <c r="I99" s="127"/>
    </row>
    <row r="100" spans="1:9" ht="12.75" customHeight="1">
      <c r="A100" s="229" t="s">
        <v>487</v>
      </c>
      <c r="B100" s="229" t="s">
        <v>488</v>
      </c>
      <c r="C100" s="310">
        <v>86356673</v>
      </c>
      <c r="D100" s="311">
        <v>11349241</v>
      </c>
      <c r="E100" s="309">
        <v>97705914</v>
      </c>
      <c r="F100" s="127"/>
      <c r="G100" s="127"/>
      <c r="H100" s="127"/>
      <c r="I100" s="127"/>
    </row>
    <row r="101" spans="1:9" ht="12.75" customHeight="1">
      <c r="A101" s="229" t="s">
        <v>489</v>
      </c>
      <c r="B101" s="229" t="s">
        <v>490</v>
      </c>
      <c r="C101" s="310">
        <v>0</v>
      </c>
      <c r="D101" s="311">
        <v>0</v>
      </c>
      <c r="E101" s="309">
        <v>0</v>
      </c>
      <c r="F101" s="127"/>
      <c r="G101" s="127"/>
      <c r="H101" s="127"/>
      <c r="I101" s="127"/>
    </row>
    <row r="102" spans="1:9" ht="12.75" customHeight="1">
      <c r="A102" s="229" t="s">
        <v>491</v>
      </c>
      <c r="B102" s="229" t="s">
        <v>492</v>
      </c>
      <c r="C102" s="310">
        <v>0</v>
      </c>
      <c r="D102" s="311">
        <v>0</v>
      </c>
      <c r="E102" s="309">
        <v>0</v>
      </c>
      <c r="F102" s="127"/>
      <c r="G102" s="127"/>
      <c r="H102" s="127"/>
      <c r="I102" s="127"/>
    </row>
    <row r="103" spans="1:9" ht="12.75" customHeight="1">
      <c r="A103" s="229" t="s">
        <v>493</v>
      </c>
      <c r="B103" s="229" t="s">
        <v>494</v>
      </c>
      <c r="C103" s="310">
        <v>28682313316</v>
      </c>
      <c r="D103" s="311">
        <v>0</v>
      </c>
      <c r="E103" s="309">
        <v>28682313316</v>
      </c>
      <c r="F103" s="127"/>
      <c r="G103" s="127"/>
      <c r="H103" s="127"/>
      <c r="I103" s="127"/>
    </row>
    <row r="104" spans="1:9" ht="12.75" customHeight="1">
      <c r="A104" s="229" t="s">
        <v>495</v>
      </c>
      <c r="B104" s="229" t="s">
        <v>496</v>
      </c>
      <c r="C104" s="310">
        <v>2416548437.5</v>
      </c>
      <c r="D104" s="311">
        <v>119023505</v>
      </c>
      <c r="E104" s="309">
        <v>2535571942.5</v>
      </c>
      <c r="F104" s="127"/>
      <c r="G104" s="127"/>
      <c r="H104" s="127"/>
      <c r="I104" s="127"/>
    </row>
    <row r="105" spans="1:9" ht="12.75" customHeight="1">
      <c r="A105" s="229" t="s">
        <v>497</v>
      </c>
      <c r="B105" s="229" t="s">
        <v>498</v>
      </c>
      <c r="C105" s="310">
        <v>492795240</v>
      </c>
      <c r="D105" s="311">
        <v>358393800</v>
      </c>
      <c r="E105" s="309">
        <v>851189040</v>
      </c>
      <c r="F105" s="127"/>
      <c r="G105" s="127"/>
      <c r="H105" s="127"/>
      <c r="I105" s="127"/>
    </row>
    <row r="106" spans="1:9" ht="12.75" customHeight="1">
      <c r="A106" s="229" t="s">
        <v>499</v>
      </c>
      <c r="B106" s="229" t="s">
        <v>500</v>
      </c>
      <c r="C106" s="310">
        <v>2004333231</v>
      </c>
      <c r="D106" s="311">
        <v>173524587</v>
      </c>
      <c r="E106" s="309">
        <v>2177857818</v>
      </c>
      <c r="F106" s="127"/>
      <c r="G106" s="127"/>
      <c r="H106" s="127"/>
      <c r="I106" s="127"/>
    </row>
    <row r="107" spans="1:9" ht="12.75" customHeight="1">
      <c r="A107" s="229" t="s">
        <v>501</v>
      </c>
      <c r="B107" s="229" t="s">
        <v>502</v>
      </c>
      <c r="C107" s="310">
        <v>860321906.5</v>
      </c>
      <c r="D107" s="311">
        <v>0</v>
      </c>
      <c r="E107" s="309">
        <v>860321906.5</v>
      </c>
      <c r="F107" s="127"/>
      <c r="G107" s="127"/>
      <c r="H107" s="127"/>
      <c r="I107" s="127"/>
    </row>
    <row r="108" spans="1:9" ht="12.75" customHeight="1">
      <c r="A108" s="229" t="s">
        <v>503</v>
      </c>
      <c r="B108" s="229" t="s">
        <v>504</v>
      </c>
      <c r="C108" s="310">
        <v>2331315007</v>
      </c>
      <c r="D108" s="311">
        <v>1533500</v>
      </c>
      <c r="E108" s="309">
        <v>2332848507</v>
      </c>
      <c r="F108" s="127"/>
      <c r="G108" s="127"/>
      <c r="H108" s="127"/>
      <c r="I108" s="127"/>
    </row>
    <row r="109" spans="1:9" ht="12.75" customHeight="1">
      <c r="A109" s="229" t="s">
        <v>505</v>
      </c>
      <c r="B109" s="229" t="s">
        <v>506</v>
      </c>
      <c r="C109" s="310">
        <v>0</v>
      </c>
      <c r="D109" s="311">
        <v>0</v>
      </c>
      <c r="E109" s="309">
        <v>0</v>
      </c>
      <c r="F109" s="127"/>
      <c r="G109" s="127"/>
      <c r="H109" s="127"/>
      <c r="I109" s="127"/>
    </row>
    <row r="110" spans="1:9" ht="12.75" customHeight="1">
      <c r="A110" s="229" t="s">
        <v>507</v>
      </c>
      <c r="B110" s="229" t="s">
        <v>508</v>
      </c>
      <c r="C110" s="310">
        <v>2378079673.9899998</v>
      </c>
      <c r="D110" s="311">
        <v>0</v>
      </c>
      <c r="E110" s="309">
        <v>2378079673.9899998</v>
      </c>
      <c r="F110" s="127"/>
      <c r="G110" s="127"/>
      <c r="H110" s="127"/>
      <c r="I110" s="127"/>
    </row>
    <row r="111" spans="1:9" ht="12.75" customHeight="1">
      <c r="A111" s="229" t="s">
        <v>509</v>
      </c>
      <c r="B111" s="229" t="s">
        <v>510</v>
      </c>
      <c r="C111" s="310">
        <v>32972839</v>
      </c>
      <c r="D111" s="311">
        <v>0</v>
      </c>
      <c r="E111" s="309">
        <v>32972839</v>
      </c>
      <c r="F111" s="127"/>
      <c r="G111" s="127"/>
      <c r="H111" s="127"/>
      <c r="I111" s="127"/>
    </row>
    <row r="112" spans="1:9" ht="12.75" customHeight="1">
      <c r="A112" s="229" t="s">
        <v>511</v>
      </c>
      <c r="B112" s="229" t="s">
        <v>512</v>
      </c>
      <c r="C112" s="310">
        <v>0</v>
      </c>
      <c r="D112" s="311">
        <v>0</v>
      </c>
      <c r="E112" s="309">
        <v>0</v>
      </c>
      <c r="F112" s="127"/>
      <c r="G112" s="127"/>
      <c r="H112" s="127"/>
      <c r="I112" s="127"/>
    </row>
    <row r="113" spans="1:9" ht="12.75" customHeight="1">
      <c r="A113" s="229" t="s">
        <v>513</v>
      </c>
      <c r="B113" s="229" t="s">
        <v>514</v>
      </c>
      <c r="C113" s="310">
        <v>32513603176.82</v>
      </c>
      <c r="D113" s="311">
        <v>0</v>
      </c>
      <c r="E113" s="309">
        <v>32513603176.82</v>
      </c>
      <c r="F113" s="127"/>
      <c r="G113" s="127"/>
      <c r="H113" s="127"/>
      <c r="I113" s="127"/>
    </row>
    <row r="114" spans="1:9" ht="12.75" customHeight="1">
      <c r="A114" s="229" t="s">
        <v>515</v>
      </c>
      <c r="B114" s="229" t="s">
        <v>516</v>
      </c>
      <c r="C114" s="310">
        <v>426229711.96999991</v>
      </c>
      <c r="D114" s="311">
        <v>29692763.799999997</v>
      </c>
      <c r="E114" s="309">
        <v>455922475.76999992</v>
      </c>
      <c r="F114" s="127"/>
      <c r="G114" s="127"/>
      <c r="H114" s="127"/>
      <c r="I114" s="127"/>
    </row>
    <row r="115" spans="1:9" ht="12.75" customHeight="1">
      <c r="A115" s="229" t="s">
        <v>517</v>
      </c>
      <c r="B115" s="229" t="s">
        <v>518</v>
      </c>
      <c r="C115" s="310">
        <v>0</v>
      </c>
      <c r="D115" s="311">
        <v>0</v>
      </c>
      <c r="E115" s="309">
        <v>0</v>
      </c>
      <c r="F115" s="127"/>
      <c r="G115" s="127"/>
      <c r="H115" s="127"/>
      <c r="I115" s="127"/>
    </row>
    <row r="116" spans="1:9" ht="12.75" customHeight="1">
      <c r="A116" s="229" t="s">
        <v>519</v>
      </c>
      <c r="B116" s="229" t="s">
        <v>520</v>
      </c>
      <c r="C116" s="310">
        <v>639203448</v>
      </c>
      <c r="D116" s="311">
        <v>722821050</v>
      </c>
      <c r="E116" s="309">
        <v>1362024498</v>
      </c>
      <c r="F116" s="127"/>
      <c r="G116" s="127"/>
      <c r="H116" s="127"/>
      <c r="I116" s="127"/>
    </row>
    <row r="117" spans="1:9" ht="12.75" customHeight="1">
      <c r="A117" s="229" t="s">
        <v>521</v>
      </c>
      <c r="B117" s="229" t="s">
        <v>522</v>
      </c>
      <c r="C117" s="310">
        <v>1740466969</v>
      </c>
      <c r="D117" s="311">
        <v>4281301</v>
      </c>
      <c r="E117" s="309">
        <v>1744748270</v>
      </c>
      <c r="F117" s="127"/>
      <c r="G117" s="127"/>
      <c r="H117" s="127"/>
      <c r="I117" s="127"/>
    </row>
    <row r="118" spans="1:9" ht="12.75" customHeight="1">
      <c r="A118" s="229" t="s">
        <v>523</v>
      </c>
      <c r="B118" s="229" t="s">
        <v>524</v>
      </c>
      <c r="C118" s="310">
        <v>0</v>
      </c>
      <c r="D118" s="311">
        <v>0</v>
      </c>
      <c r="E118" s="309">
        <v>0</v>
      </c>
      <c r="F118" s="127"/>
      <c r="G118" s="127"/>
      <c r="H118" s="127"/>
      <c r="I118" s="127"/>
    </row>
    <row r="119" spans="1:9" ht="12.75" customHeight="1">
      <c r="A119" s="229" t="s">
        <v>525</v>
      </c>
      <c r="B119" s="229" t="s">
        <v>526</v>
      </c>
      <c r="C119" s="310">
        <v>43001003</v>
      </c>
      <c r="D119" s="311">
        <v>2191792.3400001526</v>
      </c>
      <c r="E119" s="309">
        <v>45192795.340000153</v>
      </c>
      <c r="F119" s="127"/>
      <c r="G119" s="127"/>
      <c r="H119" s="127"/>
      <c r="I119" s="127"/>
    </row>
    <row r="120" spans="1:9" ht="12.75" customHeight="1">
      <c r="A120" s="229" t="s">
        <v>527</v>
      </c>
      <c r="B120" s="229" t="s">
        <v>528</v>
      </c>
      <c r="C120" s="310">
        <v>81103578</v>
      </c>
      <c r="D120" s="311">
        <v>916381039</v>
      </c>
      <c r="E120" s="309">
        <v>997484617</v>
      </c>
      <c r="F120" s="127"/>
      <c r="G120" s="127"/>
      <c r="H120" s="127"/>
      <c r="I120" s="127"/>
    </row>
    <row r="121" spans="1:9" ht="12.75" customHeight="1">
      <c r="A121" s="229" t="s">
        <v>529</v>
      </c>
      <c r="B121" s="229" t="s">
        <v>530</v>
      </c>
      <c r="C121" s="310">
        <v>26131014.780000046</v>
      </c>
      <c r="D121" s="311">
        <v>75141822</v>
      </c>
      <c r="E121" s="309">
        <v>101272836.78000005</v>
      </c>
      <c r="F121" s="127"/>
      <c r="G121" s="127"/>
      <c r="H121" s="127"/>
      <c r="I121" s="127"/>
    </row>
    <row r="122" spans="1:9" ht="12.75" customHeight="1">
      <c r="A122" s="229" t="s">
        <v>531</v>
      </c>
      <c r="B122" s="229" t="s">
        <v>532</v>
      </c>
      <c r="C122" s="310">
        <v>178170169</v>
      </c>
      <c r="D122" s="311">
        <v>390586603</v>
      </c>
      <c r="E122" s="309">
        <v>568756772</v>
      </c>
      <c r="F122" s="127"/>
      <c r="G122" s="127"/>
      <c r="H122" s="127"/>
      <c r="I122" s="127"/>
    </row>
    <row r="123" spans="1:9" ht="12.75" customHeight="1">
      <c r="A123" s="229" t="s">
        <v>533</v>
      </c>
      <c r="B123" s="229" t="s">
        <v>534</v>
      </c>
      <c r="C123" s="310">
        <v>825029200</v>
      </c>
      <c r="D123" s="311">
        <v>688307061</v>
      </c>
      <c r="E123" s="309">
        <v>1513336261</v>
      </c>
      <c r="F123" s="127"/>
      <c r="G123" s="127"/>
      <c r="H123" s="127"/>
      <c r="I123" s="127"/>
    </row>
    <row r="124" spans="1:9" ht="12.75" customHeight="1">
      <c r="A124" s="229" t="s">
        <v>535</v>
      </c>
      <c r="B124" s="229" t="s">
        <v>536</v>
      </c>
      <c r="C124" s="310">
        <v>1018379578.33</v>
      </c>
      <c r="D124" s="311">
        <v>771291440</v>
      </c>
      <c r="E124" s="309">
        <v>1789671018.3299999</v>
      </c>
      <c r="F124" s="127"/>
      <c r="G124" s="127"/>
      <c r="H124" s="127"/>
      <c r="I124" s="127"/>
    </row>
    <row r="125" spans="1:9" ht="12.75" customHeight="1">
      <c r="A125" s="229" t="s">
        <v>537</v>
      </c>
      <c r="B125" s="229" t="s">
        <v>538</v>
      </c>
      <c r="C125" s="310">
        <v>209752650.43999982</v>
      </c>
      <c r="D125" s="311">
        <v>698362685</v>
      </c>
      <c r="E125" s="309">
        <v>908115335.43999982</v>
      </c>
      <c r="F125" s="127"/>
      <c r="G125" s="127"/>
      <c r="H125" s="127"/>
      <c r="I125" s="127"/>
    </row>
    <row r="126" spans="1:9" ht="12.75" customHeight="1">
      <c r="A126" s="229" t="s">
        <v>539</v>
      </c>
      <c r="B126" s="229" t="s">
        <v>540</v>
      </c>
      <c r="C126" s="310">
        <v>12049835374</v>
      </c>
      <c r="D126" s="311">
        <v>3871427619</v>
      </c>
      <c r="E126" s="309">
        <v>15921262993</v>
      </c>
      <c r="F126" s="127"/>
      <c r="G126" s="127"/>
      <c r="H126" s="127"/>
      <c r="I126" s="127"/>
    </row>
    <row r="127" spans="1:9" ht="12.75" customHeight="1">
      <c r="A127" s="229" t="s">
        <v>541</v>
      </c>
      <c r="B127" s="229" t="s">
        <v>542</v>
      </c>
      <c r="C127" s="310">
        <v>862391843</v>
      </c>
      <c r="D127" s="311">
        <v>180737502</v>
      </c>
      <c r="E127" s="309">
        <v>1043129345</v>
      </c>
      <c r="F127" s="127"/>
      <c r="G127" s="127"/>
      <c r="H127" s="127"/>
      <c r="I127" s="127"/>
    </row>
    <row r="128" spans="1:9" ht="12.75" customHeight="1">
      <c r="A128" s="229" t="s">
        <v>543</v>
      </c>
      <c r="B128" s="229" t="s">
        <v>544</v>
      </c>
      <c r="C128" s="310">
        <v>0</v>
      </c>
      <c r="D128" s="311">
        <v>6439075</v>
      </c>
      <c r="E128" s="309">
        <v>6439075</v>
      </c>
      <c r="F128" s="127"/>
      <c r="G128" s="127"/>
      <c r="H128" s="127"/>
      <c r="I128" s="127"/>
    </row>
    <row r="129" spans="1:9" ht="12.75" customHeight="1">
      <c r="A129" s="229" t="s">
        <v>545</v>
      </c>
      <c r="B129" s="229" t="s">
        <v>546</v>
      </c>
      <c r="C129" s="310">
        <v>1038924252.6299992</v>
      </c>
      <c r="D129" s="311">
        <v>1792340255.6700001</v>
      </c>
      <c r="E129" s="309">
        <v>2831264508.2999992</v>
      </c>
      <c r="F129" s="127"/>
      <c r="G129" s="127"/>
      <c r="H129" s="127"/>
      <c r="I129" s="127"/>
    </row>
    <row r="130" spans="1:9" ht="12.75" customHeight="1">
      <c r="A130" s="229" t="s">
        <v>547</v>
      </c>
      <c r="B130" s="229" t="s">
        <v>548</v>
      </c>
      <c r="C130" s="310">
        <v>2.9140003025531769E-3</v>
      </c>
      <c r="D130" s="311">
        <v>49124778.860000014</v>
      </c>
      <c r="E130" s="309">
        <v>49124778.862914011</v>
      </c>
      <c r="F130" s="127"/>
      <c r="G130" s="127"/>
      <c r="H130" s="127"/>
      <c r="I130" s="127"/>
    </row>
    <row r="131" spans="1:9" ht="12.75" customHeight="1">
      <c r="A131" s="229" t="s">
        <v>549</v>
      </c>
      <c r="B131" s="229" t="s">
        <v>550</v>
      </c>
      <c r="C131" s="310">
        <v>540311933</v>
      </c>
      <c r="D131" s="311">
        <v>10324074.239999995</v>
      </c>
      <c r="E131" s="309">
        <v>550636007.24000001</v>
      </c>
      <c r="F131" s="127"/>
      <c r="G131" s="127"/>
      <c r="H131" s="127"/>
      <c r="I131" s="127"/>
    </row>
    <row r="132" spans="1:9" ht="12.75" customHeight="1">
      <c r="A132" s="229" t="s">
        <v>551</v>
      </c>
      <c r="B132" s="229" t="s">
        <v>552</v>
      </c>
      <c r="C132" s="310">
        <v>0</v>
      </c>
      <c r="D132" s="311">
        <v>33732531</v>
      </c>
      <c r="E132" s="309">
        <v>33732531</v>
      </c>
      <c r="F132" s="127"/>
      <c r="G132" s="127"/>
      <c r="H132" s="127"/>
      <c r="I132" s="127"/>
    </row>
    <row r="133" spans="1:9" ht="12.75" customHeight="1">
      <c r="A133" s="229" t="s">
        <v>553</v>
      </c>
      <c r="B133" s="229" t="s">
        <v>554</v>
      </c>
      <c r="C133" s="310">
        <v>41828388637</v>
      </c>
      <c r="D133" s="311">
        <v>984905701319</v>
      </c>
      <c r="E133" s="309">
        <v>1026734089956</v>
      </c>
      <c r="F133" s="127"/>
      <c r="G133" s="127"/>
      <c r="H133" s="127"/>
      <c r="I133" s="127"/>
    </row>
    <row r="134" spans="1:9" ht="12.75" customHeight="1">
      <c r="A134" s="229" t="s">
        <v>555</v>
      </c>
      <c r="B134" s="229" t="s">
        <v>556</v>
      </c>
      <c r="C134" s="310">
        <v>8266434243.0299978</v>
      </c>
      <c r="D134" s="311">
        <v>9406839337.9599972</v>
      </c>
      <c r="E134" s="309">
        <v>17673273580.989994</v>
      </c>
      <c r="F134" s="127"/>
      <c r="G134" s="127"/>
      <c r="H134" s="127"/>
      <c r="I134" s="127"/>
    </row>
    <row r="135" spans="1:9" ht="12.75" customHeight="1">
      <c r="A135" s="229" t="s">
        <v>557</v>
      </c>
      <c r="B135" s="229" t="s">
        <v>558</v>
      </c>
      <c r="C135" s="310">
        <v>14091555896.77002</v>
      </c>
      <c r="D135" s="311">
        <v>11410064515.930004</v>
      </c>
      <c r="E135" s="309">
        <v>25501620412.700024</v>
      </c>
      <c r="F135" s="127"/>
      <c r="G135" s="127"/>
      <c r="H135" s="127"/>
      <c r="I135" s="127"/>
    </row>
    <row r="136" spans="1:9" ht="12.75" customHeight="1">
      <c r="A136" s="229" t="s">
        <v>559</v>
      </c>
      <c r="B136" s="229" t="s">
        <v>560</v>
      </c>
      <c r="C136" s="310">
        <v>9747543596.9599915</v>
      </c>
      <c r="D136" s="311">
        <v>179650311540.65991</v>
      </c>
      <c r="E136" s="309">
        <v>189397855137.6199</v>
      </c>
      <c r="F136" s="127"/>
      <c r="G136" s="127"/>
      <c r="H136" s="127"/>
      <c r="I136" s="127"/>
    </row>
    <row r="137" spans="1:9" ht="12.75" customHeight="1">
      <c r="A137" s="229" t="s">
        <v>561</v>
      </c>
      <c r="B137" s="229" t="s">
        <v>562</v>
      </c>
      <c r="C137" s="310">
        <v>568447829.70999908</v>
      </c>
      <c r="D137" s="311">
        <v>3215349893.2000017</v>
      </c>
      <c r="E137" s="309">
        <v>3783797722.9100008</v>
      </c>
      <c r="F137" s="127"/>
      <c r="G137" s="127"/>
      <c r="H137" s="127"/>
      <c r="I137" s="127"/>
    </row>
    <row r="138" spans="1:9" ht="12.75" customHeight="1">
      <c r="A138" s="229" t="s">
        <v>563</v>
      </c>
      <c r="B138" s="229" t="s">
        <v>564</v>
      </c>
      <c r="C138" s="310">
        <v>44943469922.75</v>
      </c>
      <c r="D138" s="311">
        <v>6886525300</v>
      </c>
      <c r="E138" s="309">
        <v>51829995222.75</v>
      </c>
      <c r="F138" s="127"/>
      <c r="G138" s="127"/>
      <c r="H138" s="127"/>
      <c r="I138" s="127"/>
    </row>
    <row r="139" spans="1:9" ht="12.75" customHeight="1">
      <c r="A139" s="319" t="s">
        <v>567</v>
      </c>
      <c r="B139" s="321" t="s">
        <v>58</v>
      </c>
      <c r="C139" s="322">
        <v>1377456563626.8154</v>
      </c>
      <c r="D139" s="323">
        <v>1078533547406.3199</v>
      </c>
      <c r="E139" s="324">
        <f>SUM(E40:E138)</f>
        <v>5174202648069.7119</v>
      </c>
      <c r="F139" s="127"/>
      <c r="G139" s="127"/>
      <c r="H139" s="127"/>
      <c r="I139" s="127"/>
    </row>
    <row r="140" spans="1:9" ht="12.75" customHeight="1">
      <c r="A140" s="140"/>
      <c r="B140" s="140"/>
      <c r="C140" s="140"/>
      <c r="D140" s="140"/>
      <c r="E140" s="140"/>
      <c r="F140" s="127"/>
      <c r="G140" s="127"/>
      <c r="H140" s="127"/>
      <c r="I140" s="127"/>
    </row>
    <row r="141" spans="1:9" ht="12.75" customHeight="1">
      <c r="A141" s="140"/>
      <c r="B141" s="140"/>
      <c r="C141" s="140"/>
      <c r="D141" s="140"/>
      <c r="E141" s="325">
        <f>+E139/1000000</f>
        <v>5174202.6480697123</v>
      </c>
      <c r="F141" s="127"/>
      <c r="G141" s="127"/>
      <c r="H141" s="127"/>
      <c r="I141" s="127"/>
    </row>
  </sheetData>
  <mergeCells count="6">
    <mergeCell ref="A1:D1"/>
    <mergeCell ref="A39:B39"/>
    <mergeCell ref="A5:D5"/>
    <mergeCell ref="A3:D3"/>
    <mergeCell ref="A4:D4"/>
    <mergeCell ref="A37:E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workbookViewId="0"/>
  </sheetViews>
  <sheetFormatPr baseColWidth="10" defaultColWidth="17.28515625" defaultRowHeight="15" customHeight="1"/>
  <cols>
    <col min="1" max="1" width="11.42578125" customWidth="1"/>
    <col min="2" max="2" width="38" customWidth="1"/>
    <col min="3" max="3" width="15" customWidth="1"/>
    <col min="4" max="5" width="15.85546875" customWidth="1"/>
    <col min="6" max="15" width="11.42578125" customWidth="1"/>
  </cols>
  <sheetData>
    <row r="1" spans="1:15" ht="11.2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1.2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1.25" customHeight="1">
      <c r="A3" s="94"/>
      <c r="B3" s="535" t="s">
        <v>267</v>
      </c>
      <c r="C3" s="491"/>
      <c r="D3" s="491"/>
      <c r="E3" s="491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1.25" customHeight="1">
      <c r="A4" s="94"/>
      <c r="B4" s="535" t="s">
        <v>235</v>
      </c>
      <c r="C4" s="491"/>
      <c r="D4" s="491"/>
      <c r="E4" s="491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11.25" customHeight="1">
      <c r="A5" s="94"/>
      <c r="B5" s="535" t="s">
        <v>237</v>
      </c>
      <c r="C5" s="491"/>
      <c r="D5" s="491"/>
      <c r="E5" s="491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11.25" customHeight="1">
      <c r="A6" s="94"/>
      <c r="B6" s="151"/>
      <c r="C6" s="151"/>
      <c r="D6" s="151"/>
      <c r="E6" s="153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ht="11.25" customHeight="1">
      <c r="A7" s="94"/>
      <c r="B7" s="155"/>
      <c r="C7" s="155"/>
      <c r="D7" s="155"/>
      <c r="E7" s="155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ht="11.25" customHeight="1">
      <c r="A8" s="94"/>
      <c r="B8" s="157" t="s">
        <v>282</v>
      </c>
      <c r="C8" s="157" t="s">
        <v>285</v>
      </c>
      <c r="D8" s="157" t="s">
        <v>286</v>
      </c>
      <c r="E8" s="157" t="s">
        <v>287</v>
      </c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5" ht="11.25" customHeight="1">
      <c r="A9" s="94"/>
      <c r="B9" s="158"/>
      <c r="C9" s="158"/>
      <c r="D9" s="158"/>
      <c r="E9" s="158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ht="11.25" customHeight="1">
      <c r="A10" s="94"/>
      <c r="B10" s="151"/>
      <c r="C10" s="151"/>
      <c r="D10" s="151"/>
      <c r="E10" s="151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ht="11.25" customHeight="1">
      <c r="A11" s="94"/>
      <c r="B11" s="151" t="s">
        <v>290</v>
      </c>
      <c r="C11" s="161">
        <v>1890647638474.031</v>
      </c>
      <c r="D11" s="161">
        <v>3062935237436.4497</v>
      </c>
      <c r="E11" s="161">
        <f t="shared" ref="E11:E13" si="0">+D11+C11</f>
        <v>4953582875910.4805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ht="11.25" customHeight="1">
      <c r="A12" s="94"/>
      <c r="B12" s="151" t="s">
        <v>308</v>
      </c>
      <c r="C12" s="161">
        <v>3326727521.5074944</v>
      </c>
      <c r="D12" s="161">
        <v>685797368550.4895</v>
      </c>
      <c r="E12" s="164">
        <f t="shared" si="0"/>
        <v>689124096071.99695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ht="11.25" customHeight="1">
      <c r="A13" s="94"/>
      <c r="B13" s="151" t="s">
        <v>311</v>
      </c>
      <c r="C13" s="161">
        <v>2867912995128.1255</v>
      </c>
      <c r="D13" s="161">
        <v>8303243036671.2344</v>
      </c>
      <c r="E13" s="161">
        <f t="shared" si="0"/>
        <v>11171156031799.359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11.25" customHeight="1">
      <c r="A14" s="94"/>
      <c r="B14" s="151"/>
      <c r="C14" s="151"/>
      <c r="D14" s="151"/>
      <c r="E14" s="151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ht="11.25" customHeight="1">
      <c r="A15" s="94"/>
      <c r="B15" s="166" t="s">
        <v>313</v>
      </c>
      <c r="C15" s="168">
        <f t="shared" ref="C15:E15" si="1">SUM(C11:C14)</f>
        <v>4761887361123.6641</v>
      </c>
      <c r="D15" s="168">
        <f t="shared" si="1"/>
        <v>12051975642658.174</v>
      </c>
      <c r="E15" s="168">
        <f t="shared" si="1"/>
        <v>16813863003781.836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 ht="11.25" customHeight="1">
      <c r="A16" s="94"/>
      <c r="B16" s="151"/>
      <c r="C16" s="161"/>
      <c r="D16" s="161"/>
      <c r="E16" s="151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5" ht="11.25" customHeight="1">
      <c r="A17" s="94"/>
      <c r="B17" s="151"/>
      <c r="C17" s="164">
        <f t="shared" ref="C17:E17" si="2">C11-C26</f>
        <v>1826756019946.3936</v>
      </c>
      <c r="D17" s="164">
        <f t="shared" si="2"/>
        <v>2412082452867.3193</v>
      </c>
      <c r="E17" s="164">
        <f t="shared" si="2"/>
        <v>4238838472813.7129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ht="11.25" customHeight="1">
      <c r="A18" s="94"/>
      <c r="B18" s="151"/>
      <c r="C18" s="161"/>
      <c r="D18" s="161"/>
      <c r="E18" s="151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ht="11.25" customHeight="1">
      <c r="A19" s="94"/>
      <c r="B19" s="151"/>
      <c r="C19" s="164">
        <f t="shared" ref="C19:E19" si="3">C17/1000000</f>
        <v>1826756.0199463936</v>
      </c>
      <c r="D19" s="164">
        <f t="shared" si="3"/>
        <v>2412082.4528673193</v>
      </c>
      <c r="E19" s="164">
        <f t="shared" si="3"/>
        <v>4238838.4728137124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t="11.25" customHeight="1">
      <c r="A20" s="94"/>
      <c r="B20" s="151"/>
      <c r="C20" s="161"/>
      <c r="D20" s="161"/>
      <c r="E20" s="151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ht="11.25" customHeight="1">
      <c r="A21" s="94"/>
      <c r="B21" s="151"/>
      <c r="C21" s="151"/>
      <c r="D21" s="151"/>
      <c r="E21" s="153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ht="11.25" customHeight="1">
      <c r="A22" s="94"/>
      <c r="B22" s="155"/>
      <c r="C22" s="155"/>
      <c r="D22" s="155"/>
      <c r="E22" s="155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ht="11.25" customHeight="1">
      <c r="A23" s="94"/>
      <c r="B23" s="157" t="s">
        <v>282</v>
      </c>
      <c r="C23" s="157" t="s">
        <v>285</v>
      </c>
      <c r="D23" s="157" t="s">
        <v>286</v>
      </c>
      <c r="E23" s="157" t="s">
        <v>287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ht="11.25" customHeight="1">
      <c r="A24" s="94"/>
      <c r="B24" s="155"/>
      <c r="C24" s="155"/>
      <c r="D24" s="155"/>
      <c r="E24" s="155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1.25" customHeight="1">
      <c r="A25" s="94"/>
      <c r="B25" s="151"/>
      <c r="C25" s="151"/>
      <c r="D25" s="151"/>
      <c r="E25" s="151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ht="11.25" customHeight="1">
      <c r="A26" s="94"/>
      <c r="B26" s="151" t="s">
        <v>325</v>
      </c>
      <c r="C26" s="161">
        <v>63891618527.637398</v>
      </c>
      <c r="D26" s="161">
        <v>650852784569.13013</v>
      </c>
      <c r="E26" s="161">
        <f t="shared" ref="E26:E27" si="4">SUM(C26:D26)</f>
        <v>714744403096.76758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ht="11.25" customHeight="1">
      <c r="A27" s="94"/>
      <c r="B27" s="151" t="s">
        <v>311</v>
      </c>
      <c r="C27" s="161">
        <v>4697995742596.0195</v>
      </c>
      <c r="D27" s="161">
        <v>11401122858089.037</v>
      </c>
      <c r="E27" s="161">
        <f t="shared" si="4"/>
        <v>16099118600685.057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ht="11.25" customHeight="1">
      <c r="A28" s="94"/>
      <c r="B28" s="151"/>
      <c r="C28" s="151"/>
      <c r="D28" s="151"/>
      <c r="E28" s="151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1.25" customHeight="1">
      <c r="A29" s="94"/>
      <c r="B29" s="166" t="s">
        <v>313</v>
      </c>
      <c r="C29" s="168">
        <f t="shared" ref="C29:E29" si="5">SUM(C26:C28)</f>
        <v>4761887361123.6572</v>
      </c>
      <c r="D29" s="168">
        <f t="shared" si="5"/>
        <v>12051975642658.168</v>
      </c>
      <c r="E29" s="168">
        <f t="shared" si="5"/>
        <v>16813863003781.824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ht="11.25" customHeight="1">
      <c r="A30" s="94"/>
      <c r="B30" s="94"/>
      <c r="C30" s="94"/>
      <c r="D30" s="94"/>
      <c r="E30" s="195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ht="11.2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ht="11.25" customHeight="1">
      <c r="A32" s="536" t="s">
        <v>350</v>
      </c>
      <c r="B32" s="494"/>
      <c r="C32" s="494"/>
      <c r="D32" s="494"/>
      <c r="E32" s="4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ht="11.25" customHeight="1">
      <c r="A33" s="201" t="s">
        <v>13</v>
      </c>
      <c r="B33" s="201" t="s">
        <v>351</v>
      </c>
      <c r="C33" s="202" t="s">
        <v>352</v>
      </c>
      <c r="D33" s="202" t="s">
        <v>353</v>
      </c>
      <c r="E33" s="202" t="s">
        <v>287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ht="11.25" customHeight="1">
      <c r="A34" s="204" t="s">
        <v>354</v>
      </c>
      <c r="B34" s="204" t="s">
        <v>356</v>
      </c>
      <c r="C34" s="205">
        <v>0</v>
      </c>
      <c r="D34" s="205">
        <v>505785665.48000002</v>
      </c>
      <c r="E34" s="207">
        <f t="shared" ref="E34:E135" si="6">+C34+D34</f>
        <v>505785665.48000002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ht="11.25" customHeight="1">
      <c r="A35" s="204" t="s">
        <v>361</v>
      </c>
      <c r="B35" s="204" t="s">
        <v>362</v>
      </c>
      <c r="C35" s="205">
        <v>15894203</v>
      </c>
      <c r="D35" s="205">
        <v>207891209657.44</v>
      </c>
      <c r="E35" s="207">
        <f t="shared" si="6"/>
        <v>207907103860.44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ht="11.25" customHeight="1">
      <c r="A36" s="204" t="s">
        <v>365</v>
      </c>
      <c r="B36" s="204" t="s">
        <v>366</v>
      </c>
      <c r="C36" s="205">
        <v>310609933</v>
      </c>
      <c r="D36" s="205">
        <v>11272466602</v>
      </c>
      <c r="E36" s="207">
        <f t="shared" si="6"/>
        <v>11583076535</v>
      </c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ht="11.25" customHeight="1">
      <c r="A37" s="204" t="s">
        <v>367</v>
      </c>
      <c r="B37" s="204" t="s">
        <v>368</v>
      </c>
      <c r="C37" s="205">
        <v>566640759.88999987</v>
      </c>
      <c r="D37" s="205">
        <v>1249011757</v>
      </c>
      <c r="E37" s="207">
        <f t="shared" si="6"/>
        <v>1815652516.8899999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11.25" customHeight="1">
      <c r="A38" s="204" t="s">
        <v>369</v>
      </c>
      <c r="B38" s="204" t="s">
        <v>370</v>
      </c>
      <c r="C38" s="205">
        <v>0</v>
      </c>
      <c r="D38" s="205">
        <v>17057088713</v>
      </c>
      <c r="E38" s="207">
        <f t="shared" si="6"/>
        <v>17057088713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ht="11.25" customHeight="1">
      <c r="A39" s="204" t="s">
        <v>371</v>
      </c>
      <c r="B39" s="204" t="s">
        <v>372</v>
      </c>
      <c r="C39" s="205">
        <v>0</v>
      </c>
      <c r="D39" s="205">
        <v>0</v>
      </c>
      <c r="E39" s="207">
        <f t="shared" si="6"/>
        <v>0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1:15" ht="11.25" customHeight="1">
      <c r="A40" s="204" t="s">
        <v>374</v>
      </c>
      <c r="B40" s="204" t="s">
        <v>375</v>
      </c>
      <c r="C40" s="205">
        <v>2923593687.1200008</v>
      </c>
      <c r="D40" s="205">
        <v>2632424421.1300011</v>
      </c>
      <c r="E40" s="207">
        <f t="shared" si="6"/>
        <v>5556018108.2500019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1:15" ht="11.25" customHeight="1">
      <c r="A41" s="204" t="s">
        <v>378</v>
      </c>
      <c r="B41" s="204" t="s">
        <v>379</v>
      </c>
      <c r="C41" s="205">
        <v>0</v>
      </c>
      <c r="D41" s="205">
        <v>0</v>
      </c>
      <c r="E41" s="207">
        <f t="shared" si="6"/>
        <v>0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1:15" ht="11.25" customHeight="1">
      <c r="A42" s="204" t="s">
        <v>380</v>
      </c>
      <c r="B42" s="204" t="s">
        <v>381</v>
      </c>
      <c r="C42" s="205">
        <v>575459795.81000042</v>
      </c>
      <c r="D42" s="205">
        <v>2941754118.1899996</v>
      </c>
      <c r="E42" s="207">
        <f t="shared" si="6"/>
        <v>3517213914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</row>
    <row r="43" spans="1:15" ht="11.25" customHeight="1">
      <c r="A43" s="204" t="s">
        <v>383</v>
      </c>
      <c r="B43" s="204" t="s">
        <v>384</v>
      </c>
      <c r="C43" s="205">
        <v>458006032.59999967</v>
      </c>
      <c r="D43" s="205">
        <v>2439848565.6799998</v>
      </c>
      <c r="E43" s="207">
        <f t="shared" si="6"/>
        <v>2897854598.2799997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</row>
    <row r="44" spans="1:15" ht="11.25" customHeight="1">
      <c r="A44" s="204" t="s">
        <v>385</v>
      </c>
      <c r="B44" s="204" t="s">
        <v>387</v>
      </c>
      <c r="C44" s="205">
        <v>175795853.50009155</v>
      </c>
      <c r="D44" s="205">
        <v>30403613702.389988</v>
      </c>
      <c r="E44" s="207">
        <f t="shared" si="6"/>
        <v>30579409555.890079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ht="11.25" customHeight="1">
      <c r="A45" s="204" t="s">
        <v>388</v>
      </c>
      <c r="B45" s="204" t="s">
        <v>389</v>
      </c>
      <c r="C45" s="205">
        <v>898950688</v>
      </c>
      <c r="D45" s="205">
        <v>1743548910</v>
      </c>
      <c r="E45" s="207">
        <f t="shared" si="6"/>
        <v>2642499598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</row>
    <row r="46" spans="1:15" ht="11.25" customHeight="1">
      <c r="A46" s="204" t="s">
        <v>390</v>
      </c>
      <c r="B46" s="204" t="s">
        <v>391</v>
      </c>
      <c r="C46" s="205">
        <v>79345740631.430054</v>
      </c>
      <c r="D46" s="205">
        <v>155192731530.44</v>
      </c>
      <c r="E46" s="207">
        <f t="shared" si="6"/>
        <v>234538472161.87006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ht="11.25" customHeight="1">
      <c r="A47" s="204" t="s">
        <v>392</v>
      </c>
      <c r="B47" s="204" t="s">
        <v>393</v>
      </c>
      <c r="C47" s="205">
        <v>0</v>
      </c>
      <c r="D47" s="205">
        <v>550683784.55000019</v>
      </c>
      <c r="E47" s="207">
        <f t="shared" si="6"/>
        <v>550683784.55000019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1:15" ht="11.25" customHeight="1">
      <c r="A48" s="204" t="s">
        <v>394</v>
      </c>
      <c r="B48" s="204" t="s">
        <v>395</v>
      </c>
      <c r="C48" s="205">
        <v>15107705683.620197</v>
      </c>
      <c r="D48" s="205">
        <v>56444289312.680016</v>
      </c>
      <c r="E48" s="207">
        <f t="shared" si="6"/>
        <v>71551994996.300217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</row>
    <row r="49" spans="1:15" ht="11.25" customHeight="1">
      <c r="A49" s="204" t="s">
        <v>396</v>
      </c>
      <c r="B49" s="204" t="s">
        <v>397</v>
      </c>
      <c r="C49" s="205">
        <v>0</v>
      </c>
      <c r="D49" s="205">
        <v>0</v>
      </c>
      <c r="E49" s="207">
        <f t="shared" si="6"/>
        <v>0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</row>
    <row r="50" spans="1:15" ht="11.25" customHeight="1">
      <c r="A50" s="204" t="s">
        <v>398</v>
      </c>
      <c r="B50" s="204" t="s">
        <v>399</v>
      </c>
      <c r="C50" s="205">
        <v>2591287330</v>
      </c>
      <c r="D50" s="205">
        <v>11950426679.59</v>
      </c>
      <c r="E50" s="207">
        <f t="shared" si="6"/>
        <v>14541714009.59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</row>
    <row r="51" spans="1:15" ht="11.25" customHeight="1">
      <c r="A51" s="204" t="s">
        <v>400</v>
      </c>
      <c r="B51" s="204" t="s">
        <v>401</v>
      </c>
      <c r="C51" s="205">
        <v>1000197762268.24</v>
      </c>
      <c r="D51" s="205">
        <v>1567221145.5700002</v>
      </c>
      <c r="E51" s="207">
        <f t="shared" si="6"/>
        <v>1001764983413.8099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</row>
    <row r="52" spans="1:15" ht="11.25" customHeight="1">
      <c r="A52" s="204" t="s">
        <v>402</v>
      </c>
      <c r="B52" s="204" t="s">
        <v>70</v>
      </c>
      <c r="C52" s="205">
        <v>0</v>
      </c>
      <c r="D52" s="205">
        <v>689319930</v>
      </c>
      <c r="E52" s="207">
        <f t="shared" si="6"/>
        <v>689319930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</row>
    <row r="53" spans="1:15" ht="11.25" customHeight="1">
      <c r="A53" s="204" t="s">
        <v>403</v>
      </c>
      <c r="B53" s="204" t="s">
        <v>404</v>
      </c>
      <c r="C53" s="205">
        <v>5619900305</v>
      </c>
      <c r="D53" s="205">
        <v>6250062989.5900002</v>
      </c>
      <c r="E53" s="207">
        <f t="shared" si="6"/>
        <v>11869963294.59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</row>
    <row r="54" spans="1:15" ht="11.25" customHeight="1">
      <c r="A54" s="204" t="s">
        <v>405</v>
      </c>
      <c r="B54" s="204" t="s">
        <v>406</v>
      </c>
      <c r="C54" s="205">
        <v>84218724.460000038</v>
      </c>
      <c r="D54" s="205">
        <v>127592884.68000031</v>
      </c>
      <c r="E54" s="207">
        <f t="shared" si="6"/>
        <v>211811609.14000034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</row>
    <row r="55" spans="1:15" ht="11.25" customHeight="1">
      <c r="A55" s="204" t="s">
        <v>407</v>
      </c>
      <c r="B55" s="204" t="s">
        <v>71</v>
      </c>
      <c r="C55" s="205">
        <v>0</v>
      </c>
      <c r="D55" s="205">
        <v>0</v>
      </c>
      <c r="E55" s="207">
        <f t="shared" si="6"/>
        <v>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</row>
    <row r="56" spans="1:15" ht="11.25" customHeight="1">
      <c r="A56" s="204" t="s">
        <v>409</v>
      </c>
      <c r="B56" s="204" t="s">
        <v>410</v>
      </c>
      <c r="C56" s="205">
        <v>251571598</v>
      </c>
      <c r="D56" s="205">
        <v>106101771</v>
      </c>
      <c r="E56" s="207">
        <f t="shared" si="6"/>
        <v>357673369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</row>
    <row r="57" spans="1:15" ht="11.25" customHeight="1">
      <c r="A57" s="204" t="s">
        <v>411</v>
      </c>
      <c r="B57" s="204" t="s">
        <v>412</v>
      </c>
      <c r="C57" s="205">
        <v>8827673772.7605972</v>
      </c>
      <c r="D57" s="205">
        <v>13856219549.860001</v>
      </c>
      <c r="E57" s="207">
        <f t="shared" si="6"/>
        <v>22683893322.620598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</row>
    <row r="58" spans="1:15" ht="11.25" customHeight="1">
      <c r="A58" s="204" t="s">
        <v>413</v>
      </c>
      <c r="B58" s="204" t="s">
        <v>414</v>
      </c>
      <c r="C58" s="205">
        <v>16496969401.827</v>
      </c>
      <c r="D58" s="205">
        <v>131676191607</v>
      </c>
      <c r="E58" s="207">
        <f t="shared" si="6"/>
        <v>148173161008.827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</row>
    <row r="59" spans="1:15" ht="11.25" customHeight="1">
      <c r="A59" s="204" t="s">
        <v>415</v>
      </c>
      <c r="B59" s="204" t="s">
        <v>416</v>
      </c>
      <c r="C59" s="205">
        <v>2659767996</v>
      </c>
      <c r="D59" s="205">
        <v>353354382.60000038</v>
      </c>
      <c r="E59" s="207">
        <f t="shared" si="6"/>
        <v>3013122378.6000004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</row>
    <row r="60" spans="1:15" ht="11.25" customHeight="1">
      <c r="A60" s="204" t="s">
        <v>417</v>
      </c>
      <c r="B60" s="204" t="s">
        <v>418</v>
      </c>
      <c r="C60" s="205">
        <v>6626471463.9899998</v>
      </c>
      <c r="D60" s="205">
        <v>6530498861.7000122</v>
      </c>
      <c r="E60" s="207">
        <f t="shared" si="6"/>
        <v>13156970325.690012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5" ht="11.25" customHeight="1">
      <c r="A61" s="204" t="s">
        <v>419</v>
      </c>
      <c r="B61" s="204" t="s">
        <v>420</v>
      </c>
      <c r="C61" s="205">
        <v>271977429</v>
      </c>
      <c r="D61" s="205">
        <v>5338914686.0400009</v>
      </c>
      <c r="E61" s="207">
        <f t="shared" si="6"/>
        <v>5610892115.0400009</v>
      </c>
      <c r="F61" s="94"/>
      <c r="G61" s="94"/>
      <c r="H61" s="94"/>
      <c r="I61" s="94"/>
      <c r="J61" s="94"/>
      <c r="K61" s="94"/>
      <c r="L61" s="94"/>
      <c r="M61" s="94"/>
      <c r="N61" s="94"/>
      <c r="O61" s="94"/>
    </row>
    <row r="62" spans="1:15" ht="11.25" customHeight="1">
      <c r="A62" s="204" t="s">
        <v>421</v>
      </c>
      <c r="B62" s="204" t="s">
        <v>422</v>
      </c>
      <c r="C62" s="205">
        <v>986428366</v>
      </c>
      <c r="D62" s="205">
        <v>98884342</v>
      </c>
      <c r="E62" s="207">
        <f t="shared" si="6"/>
        <v>1085312708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</row>
    <row r="63" spans="1:15" ht="11.25" customHeight="1">
      <c r="A63" s="204" t="s">
        <v>423</v>
      </c>
      <c r="B63" s="204" t="s">
        <v>424</v>
      </c>
      <c r="C63" s="205">
        <v>0</v>
      </c>
      <c r="D63" s="205">
        <v>159135956.39999998</v>
      </c>
      <c r="E63" s="207">
        <f t="shared" si="6"/>
        <v>159135956.39999998</v>
      </c>
      <c r="F63" s="94"/>
      <c r="G63" s="94"/>
      <c r="H63" s="94"/>
      <c r="I63" s="94"/>
      <c r="J63" s="94"/>
      <c r="K63" s="94"/>
      <c r="L63" s="94"/>
      <c r="M63" s="94"/>
      <c r="N63" s="94"/>
      <c r="O63" s="94"/>
    </row>
    <row r="64" spans="1:15" ht="11.25" customHeight="1">
      <c r="A64" s="204" t="s">
        <v>425</v>
      </c>
      <c r="B64" s="204" t="s">
        <v>426</v>
      </c>
      <c r="C64" s="205">
        <v>76232417</v>
      </c>
      <c r="D64" s="205">
        <v>41554346</v>
      </c>
      <c r="E64" s="207">
        <f t="shared" si="6"/>
        <v>117786763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</row>
    <row r="65" spans="1:15" ht="11.25" customHeight="1">
      <c r="A65" s="204" t="s">
        <v>427</v>
      </c>
      <c r="B65" s="204" t="s">
        <v>428</v>
      </c>
      <c r="C65" s="205">
        <v>640993531.69000006</v>
      </c>
      <c r="D65" s="205">
        <v>829608542</v>
      </c>
      <c r="E65" s="207">
        <f t="shared" si="6"/>
        <v>1470602073.6900001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</row>
    <row r="66" spans="1:15" ht="11.25" customHeight="1">
      <c r="A66" s="204" t="s">
        <v>429</v>
      </c>
      <c r="B66" s="225" t="s">
        <v>430</v>
      </c>
      <c r="C66" s="205">
        <v>305661437.23000014</v>
      </c>
      <c r="D66" s="205">
        <v>485354135</v>
      </c>
      <c r="E66" s="207">
        <f t="shared" si="6"/>
        <v>791015572.23000014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</row>
    <row r="67" spans="1:15" ht="11.25" customHeight="1">
      <c r="A67" s="151" t="s">
        <v>431</v>
      </c>
      <c r="B67" s="151" t="s">
        <v>432</v>
      </c>
      <c r="C67" s="207">
        <v>7647100390.1999979</v>
      </c>
      <c r="D67" s="207">
        <v>10430058343.200001</v>
      </c>
      <c r="E67" s="207">
        <f t="shared" si="6"/>
        <v>18077158733.399998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</row>
    <row r="68" spans="1:15" ht="11.25" customHeight="1">
      <c r="A68" s="151" t="s">
        <v>433</v>
      </c>
      <c r="B68" s="151" t="s">
        <v>434</v>
      </c>
      <c r="C68" s="207">
        <v>3848698532.6799998</v>
      </c>
      <c r="D68" s="207">
        <v>2290392744.8399997</v>
      </c>
      <c r="E68" s="207">
        <f t="shared" si="6"/>
        <v>6139091277.5199995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</row>
    <row r="69" spans="1:15" ht="11.25" customHeight="1">
      <c r="A69" s="151" t="s">
        <v>435</v>
      </c>
      <c r="B69" s="151" t="s">
        <v>436</v>
      </c>
      <c r="C69" s="207">
        <v>5796560</v>
      </c>
      <c r="D69" s="207">
        <v>337300829.93000001</v>
      </c>
      <c r="E69" s="207">
        <f t="shared" si="6"/>
        <v>343097389.93000001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0" spans="1:15" ht="11.25" customHeight="1">
      <c r="A70" s="151" t="s">
        <v>437</v>
      </c>
      <c r="B70" s="151" t="s">
        <v>438</v>
      </c>
      <c r="C70" s="207">
        <v>136859492</v>
      </c>
      <c r="D70" s="207">
        <v>84094546</v>
      </c>
      <c r="E70" s="207">
        <f t="shared" si="6"/>
        <v>220954038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</row>
    <row r="71" spans="1:15" ht="11.25" customHeight="1">
      <c r="A71" s="151" t="s">
        <v>439</v>
      </c>
      <c r="B71" s="151" t="s">
        <v>440</v>
      </c>
      <c r="C71" s="207">
        <v>2759067978</v>
      </c>
      <c r="D71" s="207">
        <v>24894725.970000029</v>
      </c>
      <c r="E71" s="207">
        <f t="shared" si="6"/>
        <v>2783962703.9700003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</row>
    <row r="72" spans="1:15" ht="11.25" customHeight="1">
      <c r="A72" s="151" t="s">
        <v>441</v>
      </c>
      <c r="B72" s="151" t="s">
        <v>442</v>
      </c>
      <c r="C72" s="207">
        <v>0</v>
      </c>
      <c r="D72" s="207">
        <v>596531550.72000003</v>
      </c>
      <c r="E72" s="207">
        <f t="shared" si="6"/>
        <v>596531550.72000003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</row>
    <row r="73" spans="1:15" ht="11.25" customHeight="1">
      <c r="A73" s="151" t="s">
        <v>443</v>
      </c>
      <c r="B73" s="151" t="s">
        <v>444</v>
      </c>
      <c r="C73" s="207">
        <v>1964206095.3800001</v>
      </c>
      <c r="D73" s="207">
        <v>30481071</v>
      </c>
      <c r="E73" s="207">
        <f t="shared" si="6"/>
        <v>1994687166.3800001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</row>
    <row r="74" spans="1:15" ht="11.25" customHeight="1">
      <c r="A74" s="151" t="s">
        <v>445</v>
      </c>
      <c r="B74" s="151" t="s">
        <v>446</v>
      </c>
      <c r="C74" s="207">
        <v>2848015930</v>
      </c>
      <c r="D74" s="207">
        <v>18382349</v>
      </c>
      <c r="E74" s="207">
        <f t="shared" si="6"/>
        <v>2866398279</v>
      </c>
      <c r="F74" s="94"/>
      <c r="G74" s="94"/>
      <c r="H74" s="94"/>
      <c r="I74" s="94"/>
      <c r="J74" s="94"/>
      <c r="K74" s="94"/>
      <c r="L74" s="94"/>
      <c r="M74" s="94"/>
      <c r="N74" s="94"/>
      <c r="O74" s="94"/>
    </row>
    <row r="75" spans="1:15" ht="11.25" customHeight="1">
      <c r="A75" s="151" t="s">
        <v>447</v>
      </c>
      <c r="B75" s="151" t="s">
        <v>448</v>
      </c>
      <c r="C75" s="207">
        <v>1518355198</v>
      </c>
      <c r="D75" s="207">
        <v>0</v>
      </c>
      <c r="E75" s="207">
        <f t="shared" si="6"/>
        <v>1518355198</v>
      </c>
      <c r="F75" s="94"/>
      <c r="G75" s="94"/>
      <c r="H75" s="94"/>
      <c r="I75" s="94"/>
      <c r="J75" s="94"/>
      <c r="K75" s="94"/>
      <c r="L75" s="94"/>
      <c r="M75" s="94"/>
      <c r="N75" s="94"/>
      <c r="O75" s="94"/>
    </row>
    <row r="76" spans="1:15" ht="11.25" customHeight="1">
      <c r="A76" s="151" t="s">
        <v>449</v>
      </c>
      <c r="B76" s="151" t="s">
        <v>450</v>
      </c>
      <c r="C76" s="207">
        <v>402513919409.2984</v>
      </c>
      <c r="D76" s="207">
        <v>620591235699.86987</v>
      </c>
      <c r="E76" s="207">
        <f t="shared" si="6"/>
        <v>1023105155109.1682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</row>
    <row r="77" spans="1:15" ht="11.25" customHeight="1">
      <c r="A77" s="151" t="s">
        <v>451</v>
      </c>
      <c r="B77" s="151" t="s">
        <v>452</v>
      </c>
      <c r="C77" s="207">
        <v>34375896843</v>
      </c>
      <c r="D77" s="207">
        <v>30331192349</v>
      </c>
      <c r="E77" s="207">
        <f t="shared" si="6"/>
        <v>64707089192</v>
      </c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1:15" ht="11.25" customHeight="1">
      <c r="A78" s="151" t="s">
        <v>453</v>
      </c>
      <c r="B78" s="151" t="s">
        <v>454</v>
      </c>
      <c r="C78" s="207">
        <v>23585339194</v>
      </c>
      <c r="D78" s="207">
        <v>32800105991</v>
      </c>
      <c r="E78" s="207">
        <f t="shared" si="6"/>
        <v>56385445185</v>
      </c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15" ht="11.25" customHeight="1">
      <c r="A79" s="151" t="s">
        <v>455</v>
      </c>
      <c r="B79" s="151" t="s">
        <v>456</v>
      </c>
      <c r="C79" s="207">
        <v>164747459.54000002</v>
      </c>
      <c r="D79" s="207">
        <v>257937830.16999996</v>
      </c>
      <c r="E79" s="207">
        <f t="shared" si="6"/>
        <v>422685289.70999998</v>
      </c>
      <c r="F79" s="94"/>
      <c r="G79" s="94"/>
      <c r="H79" s="94"/>
      <c r="I79" s="94"/>
      <c r="J79" s="94"/>
      <c r="K79" s="94"/>
      <c r="L79" s="94"/>
      <c r="M79" s="94"/>
      <c r="N79" s="94"/>
      <c r="O79" s="94"/>
    </row>
    <row r="80" spans="1:15" ht="11.25" customHeight="1">
      <c r="A80" s="151" t="s">
        <v>457</v>
      </c>
      <c r="B80" s="151" t="s">
        <v>458</v>
      </c>
      <c r="C80" s="207">
        <v>0</v>
      </c>
      <c r="D80" s="207">
        <v>0</v>
      </c>
      <c r="E80" s="207">
        <f t="shared" si="6"/>
        <v>0</v>
      </c>
      <c r="F80" s="94"/>
      <c r="G80" s="94"/>
      <c r="H80" s="94"/>
      <c r="I80" s="94"/>
      <c r="J80" s="94"/>
      <c r="K80" s="94"/>
      <c r="L80" s="94"/>
      <c r="M80" s="94"/>
      <c r="N80" s="94"/>
      <c r="O80" s="94"/>
    </row>
    <row r="81" spans="1:15" ht="11.25" customHeight="1">
      <c r="A81" s="151" t="s">
        <v>459</v>
      </c>
      <c r="B81" s="151" t="s">
        <v>460</v>
      </c>
      <c r="C81" s="207">
        <v>11739912071.470001</v>
      </c>
      <c r="D81" s="207">
        <v>12131219141.039999</v>
      </c>
      <c r="E81" s="207">
        <f t="shared" si="6"/>
        <v>23871131212.510002</v>
      </c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 ht="11.25" customHeight="1">
      <c r="A82" s="151" t="s">
        <v>461</v>
      </c>
      <c r="B82" s="151" t="s">
        <v>462</v>
      </c>
      <c r="C82" s="207">
        <v>341020593</v>
      </c>
      <c r="D82" s="207">
        <v>4661007070.5400019</v>
      </c>
      <c r="E82" s="207">
        <f t="shared" si="6"/>
        <v>5002027663.5400019</v>
      </c>
      <c r="F82" s="94"/>
      <c r="G82" s="94"/>
      <c r="H82" s="94"/>
      <c r="I82" s="94"/>
      <c r="J82" s="94"/>
      <c r="K82" s="94"/>
      <c r="L82" s="94"/>
      <c r="M82" s="94"/>
      <c r="N82" s="94"/>
      <c r="O82" s="94"/>
    </row>
    <row r="83" spans="1:15" ht="11.25" customHeight="1">
      <c r="A83" s="151" t="s">
        <v>463</v>
      </c>
      <c r="B83" s="151" t="s">
        <v>464</v>
      </c>
      <c r="C83" s="207">
        <v>0</v>
      </c>
      <c r="D83" s="207">
        <v>0</v>
      </c>
      <c r="E83" s="207">
        <f t="shared" si="6"/>
        <v>0</v>
      </c>
      <c r="F83" s="94"/>
      <c r="G83" s="94"/>
      <c r="H83" s="94"/>
      <c r="I83" s="94"/>
      <c r="J83" s="94"/>
      <c r="K83" s="94"/>
      <c r="L83" s="94"/>
      <c r="M83" s="94"/>
      <c r="N83" s="94"/>
      <c r="O83" s="94"/>
    </row>
    <row r="84" spans="1:15" ht="11.25" customHeight="1">
      <c r="A84" s="151" t="s">
        <v>465</v>
      </c>
      <c r="B84" s="151" t="s">
        <v>466</v>
      </c>
      <c r="C84" s="207">
        <v>18000000000</v>
      </c>
      <c r="D84" s="207">
        <v>0</v>
      </c>
      <c r="E84" s="207">
        <f t="shared" si="6"/>
        <v>18000000000</v>
      </c>
      <c r="F84" s="94"/>
      <c r="G84" s="94"/>
      <c r="H84" s="94"/>
      <c r="I84" s="94"/>
      <c r="J84" s="94"/>
      <c r="K84" s="94"/>
      <c r="L84" s="94"/>
      <c r="M84" s="94"/>
      <c r="N84" s="94"/>
      <c r="O84" s="94"/>
    </row>
    <row r="85" spans="1:15" ht="11.25" customHeight="1">
      <c r="A85" s="151" t="s">
        <v>467</v>
      </c>
      <c r="B85" s="151" t="s">
        <v>468</v>
      </c>
      <c r="C85" s="207">
        <v>19931503173</v>
      </c>
      <c r="D85" s="207">
        <v>5554068</v>
      </c>
      <c r="E85" s="207">
        <f t="shared" si="6"/>
        <v>19937057241</v>
      </c>
      <c r="F85" s="94"/>
      <c r="G85" s="94"/>
      <c r="H85" s="94"/>
      <c r="I85" s="94"/>
      <c r="J85" s="94"/>
      <c r="K85" s="94"/>
      <c r="L85" s="94"/>
      <c r="M85" s="94"/>
      <c r="N85" s="94"/>
      <c r="O85" s="94"/>
    </row>
    <row r="86" spans="1:15" ht="11.25" customHeight="1">
      <c r="A86" s="151" t="s">
        <v>469</v>
      </c>
      <c r="B86" s="151" t="s">
        <v>470</v>
      </c>
      <c r="C86" s="207">
        <v>1732904</v>
      </c>
      <c r="D86" s="207">
        <v>0</v>
      </c>
      <c r="E86" s="207">
        <f t="shared" si="6"/>
        <v>1732904</v>
      </c>
      <c r="F86" s="94"/>
      <c r="G86" s="94"/>
      <c r="H86" s="94"/>
      <c r="I86" s="94"/>
      <c r="J86" s="94"/>
      <c r="K86" s="94"/>
      <c r="L86" s="94"/>
      <c r="M86" s="94"/>
      <c r="N86" s="94"/>
      <c r="O86" s="94"/>
    </row>
    <row r="87" spans="1:15" ht="11.25" customHeight="1">
      <c r="A87" s="151" t="s">
        <v>471</v>
      </c>
      <c r="B87" s="151" t="s">
        <v>472</v>
      </c>
      <c r="C87" s="207">
        <v>1415123175</v>
      </c>
      <c r="D87" s="207">
        <v>0</v>
      </c>
      <c r="E87" s="207">
        <f t="shared" si="6"/>
        <v>1415123175</v>
      </c>
      <c r="F87" s="94"/>
      <c r="G87" s="94"/>
      <c r="H87" s="94"/>
      <c r="I87" s="94"/>
      <c r="J87" s="94"/>
      <c r="K87" s="94"/>
      <c r="L87" s="94"/>
      <c r="M87" s="94"/>
      <c r="N87" s="94"/>
      <c r="O87" s="94"/>
    </row>
    <row r="88" spans="1:15" ht="11.25" customHeight="1">
      <c r="A88" s="151" t="s">
        <v>473</v>
      </c>
      <c r="B88" s="151" t="s">
        <v>474</v>
      </c>
      <c r="C88" s="207">
        <v>0</v>
      </c>
      <c r="D88" s="207">
        <v>0</v>
      </c>
      <c r="E88" s="207">
        <f t="shared" si="6"/>
        <v>0</v>
      </c>
      <c r="F88" s="94"/>
      <c r="G88" s="94"/>
      <c r="H88" s="94"/>
      <c r="I88" s="94"/>
      <c r="J88" s="94"/>
      <c r="K88" s="94"/>
      <c r="L88" s="94"/>
      <c r="M88" s="94"/>
      <c r="N88" s="94"/>
      <c r="O88" s="94"/>
    </row>
    <row r="89" spans="1:15" ht="11.25" customHeight="1">
      <c r="A89" s="151" t="s">
        <v>475</v>
      </c>
      <c r="B89" s="151" t="s">
        <v>476</v>
      </c>
      <c r="C89" s="207">
        <v>1489677349.4400001</v>
      </c>
      <c r="D89" s="207">
        <v>489961998</v>
      </c>
      <c r="E89" s="207">
        <f t="shared" si="6"/>
        <v>1979639347.4400001</v>
      </c>
      <c r="F89" s="94"/>
      <c r="G89" s="94"/>
      <c r="H89" s="94"/>
      <c r="I89" s="94"/>
      <c r="J89" s="94"/>
      <c r="K89" s="94"/>
      <c r="L89" s="94"/>
      <c r="M89" s="94"/>
      <c r="N89" s="94"/>
      <c r="O89" s="94"/>
    </row>
    <row r="90" spans="1:15" ht="11.25" customHeight="1">
      <c r="A90" s="151" t="s">
        <v>477</v>
      </c>
      <c r="B90" s="151" t="s">
        <v>478</v>
      </c>
      <c r="C90" s="207">
        <v>2108024435.8</v>
      </c>
      <c r="D90" s="207">
        <v>738802957.20000005</v>
      </c>
      <c r="E90" s="207">
        <f t="shared" si="6"/>
        <v>2846827393</v>
      </c>
      <c r="F90" s="94"/>
      <c r="G90" s="94"/>
      <c r="H90" s="94"/>
      <c r="I90" s="94"/>
      <c r="J90" s="94"/>
      <c r="K90" s="94"/>
      <c r="L90" s="94"/>
      <c r="M90" s="94"/>
      <c r="N90" s="94"/>
      <c r="O90" s="94"/>
    </row>
    <row r="91" spans="1:15" ht="11.25" customHeight="1">
      <c r="A91" s="151" t="s">
        <v>479</v>
      </c>
      <c r="B91" s="151" t="s">
        <v>480</v>
      </c>
      <c r="C91" s="207">
        <v>0</v>
      </c>
      <c r="D91" s="207">
        <v>0</v>
      </c>
      <c r="E91" s="207">
        <f t="shared" si="6"/>
        <v>0</v>
      </c>
      <c r="F91" s="94"/>
      <c r="G91" s="94"/>
      <c r="H91" s="94"/>
      <c r="I91" s="94"/>
      <c r="J91" s="94"/>
      <c r="K91" s="94"/>
      <c r="L91" s="94"/>
      <c r="M91" s="94"/>
      <c r="N91" s="94"/>
      <c r="O91" s="94"/>
    </row>
    <row r="92" spans="1:15" ht="11.25" customHeight="1">
      <c r="A92" s="151" t="s">
        <v>481</v>
      </c>
      <c r="B92" s="151" t="s">
        <v>482</v>
      </c>
      <c r="C92" s="207">
        <v>0</v>
      </c>
      <c r="D92" s="207">
        <v>0</v>
      </c>
      <c r="E92" s="207">
        <f t="shared" si="6"/>
        <v>0</v>
      </c>
      <c r="F92" s="94"/>
      <c r="G92" s="94"/>
      <c r="H92" s="94"/>
      <c r="I92" s="94"/>
      <c r="J92" s="94"/>
      <c r="K92" s="94"/>
      <c r="L92" s="94"/>
      <c r="M92" s="94"/>
      <c r="N92" s="94"/>
      <c r="O92" s="94"/>
    </row>
    <row r="93" spans="1:15" ht="11.25" customHeight="1">
      <c r="A93" s="151" t="s">
        <v>483</v>
      </c>
      <c r="B93" s="151" t="s">
        <v>484</v>
      </c>
      <c r="C93" s="207">
        <v>1193811120</v>
      </c>
      <c r="D93" s="207">
        <v>199533521.31</v>
      </c>
      <c r="E93" s="207">
        <f t="shared" si="6"/>
        <v>1393344641.3099999</v>
      </c>
      <c r="F93" s="94"/>
      <c r="G93" s="94"/>
      <c r="H93" s="94"/>
      <c r="I93" s="94"/>
      <c r="J93" s="94"/>
      <c r="K93" s="94"/>
      <c r="L93" s="94"/>
      <c r="M93" s="94"/>
      <c r="N93" s="94"/>
      <c r="O93" s="94"/>
    </row>
    <row r="94" spans="1:15" ht="11.25" customHeight="1">
      <c r="A94" s="151" t="s">
        <v>485</v>
      </c>
      <c r="B94" s="151" t="s">
        <v>486</v>
      </c>
      <c r="C94" s="207">
        <v>0</v>
      </c>
      <c r="D94" s="207">
        <v>0</v>
      </c>
      <c r="E94" s="207">
        <f t="shared" si="6"/>
        <v>0</v>
      </c>
      <c r="F94" s="94"/>
      <c r="G94" s="94"/>
      <c r="H94" s="94"/>
      <c r="I94" s="94"/>
      <c r="J94" s="94"/>
      <c r="K94" s="94"/>
      <c r="L94" s="94"/>
      <c r="M94" s="94"/>
      <c r="N94" s="94"/>
      <c r="O94" s="94"/>
    </row>
    <row r="95" spans="1:15" ht="11.25" customHeight="1">
      <c r="A95" s="151" t="s">
        <v>487</v>
      </c>
      <c r="B95" s="151" t="s">
        <v>488</v>
      </c>
      <c r="C95" s="207">
        <v>3744615995.04</v>
      </c>
      <c r="D95" s="207">
        <v>0</v>
      </c>
      <c r="E95" s="207">
        <f t="shared" si="6"/>
        <v>3744615995.04</v>
      </c>
      <c r="F95" s="94"/>
      <c r="G95" s="94"/>
      <c r="H95" s="94"/>
      <c r="I95" s="94"/>
      <c r="J95" s="94"/>
      <c r="K95" s="94"/>
      <c r="L95" s="94"/>
      <c r="M95" s="94"/>
      <c r="N95" s="94"/>
      <c r="O95" s="94"/>
    </row>
    <row r="96" spans="1:15" ht="11.25" customHeight="1">
      <c r="A96" s="151" t="s">
        <v>489</v>
      </c>
      <c r="B96" s="151" t="s">
        <v>490</v>
      </c>
      <c r="C96" s="207">
        <v>1067615572</v>
      </c>
      <c r="D96" s="207">
        <v>152750000</v>
      </c>
      <c r="E96" s="207">
        <f t="shared" si="6"/>
        <v>1220365572</v>
      </c>
      <c r="F96" s="94"/>
      <c r="G96" s="94"/>
      <c r="H96" s="94"/>
      <c r="I96" s="94"/>
      <c r="J96" s="94"/>
      <c r="K96" s="94"/>
      <c r="L96" s="94"/>
      <c r="M96" s="94"/>
      <c r="N96" s="94"/>
      <c r="O96" s="94"/>
    </row>
    <row r="97" spans="1:15" ht="11.25" customHeight="1">
      <c r="A97" s="151" t="s">
        <v>491</v>
      </c>
      <c r="B97" s="151" t="s">
        <v>492</v>
      </c>
      <c r="C97" s="207">
        <v>0</v>
      </c>
      <c r="D97" s="207">
        <v>0</v>
      </c>
      <c r="E97" s="207">
        <f t="shared" si="6"/>
        <v>0</v>
      </c>
      <c r="F97" s="94"/>
      <c r="G97" s="94"/>
      <c r="H97" s="94"/>
      <c r="I97" s="94"/>
      <c r="J97" s="94"/>
      <c r="K97" s="94"/>
      <c r="L97" s="94"/>
      <c r="M97" s="94"/>
      <c r="N97" s="94"/>
      <c r="O97" s="94"/>
    </row>
    <row r="98" spans="1:15" ht="11.25" customHeight="1">
      <c r="A98" s="151" t="s">
        <v>493</v>
      </c>
      <c r="B98" s="151" t="s">
        <v>494</v>
      </c>
      <c r="C98" s="207">
        <v>20176973528.239998</v>
      </c>
      <c r="D98" s="207">
        <v>0</v>
      </c>
      <c r="E98" s="207">
        <f t="shared" si="6"/>
        <v>20176973528.239998</v>
      </c>
      <c r="F98" s="94"/>
      <c r="G98" s="94"/>
      <c r="H98" s="94"/>
      <c r="I98" s="94"/>
      <c r="J98" s="94"/>
      <c r="K98" s="94"/>
      <c r="L98" s="94"/>
      <c r="M98" s="94"/>
      <c r="N98" s="94"/>
      <c r="O98" s="94"/>
    </row>
    <row r="99" spans="1:15" ht="11.25" customHeight="1">
      <c r="A99" s="151" t="s">
        <v>495</v>
      </c>
      <c r="B99" s="151" t="s">
        <v>496</v>
      </c>
      <c r="C99" s="207">
        <v>207535891.36000001</v>
      </c>
      <c r="D99" s="207">
        <v>0</v>
      </c>
      <c r="E99" s="207">
        <f t="shared" si="6"/>
        <v>207535891.36000001</v>
      </c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ht="11.25" customHeight="1">
      <c r="A100" s="151" t="s">
        <v>497</v>
      </c>
      <c r="B100" s="151" t="s">
        <v>498</v>
      </c>
      <c r="C100" s="207">
        <v>904471421</v>
      </c>
      <c r="D100" s="207">
        <v>380544635</v>
      </c>
      <c r="E100" s="207">
        <f t="shared" si="6"/>
        <v>1285016056</v>
      </c>
      <c r="F100" s="94"/>
      <c r="G100" s="94"/>
      <c r="H100" s="94"/>
      <c r="I100" s="94"/>
      <c r="J100" s="94"/>
      <c r="K100" s="94"/>
      <c r="L100" s="94"/>
      <c r="M100" s="94"/>
      <c r="N100" s="94"/>
      <c r="O100" s="94"/>
    </row>
    <row r="101" spans="1:15" ht="11.25" customHeight="1">
      <c r="A101" s="151" t="s">
        <v>499</v>
      </c>
      <c r="B101" s="151" t="s">
        <v>500</v>
      </c>
      <c r="C101" s="207">
        <v>1023717038.49</v>
      </c>
      <c r="D101" s="207">
        <v>578596753</v>
      </c>
      <c r="E101" s="207">
        <f t="shared" si="6"/>
        <v>1602313791.49</v>
      </c>
      <c r="F101" s="94"/>
      <c r="G101" s="94"/>
      <c r="H101" s="94"/>
      <c r="I101" s="94"/>
      <c r="J101" s="94"/>
      <c r="K101" s="94"/>
      <c r="L101" s="94"/>
      <c r="M101" s="94"/>
      <c r="N101" s="94"/>
      <c r="O101" s="94"/>
    </row>
    <row r="102" spans="1:15" ht="11.25" customHeight="1">
      <c r="A102" s="151" t="s">
        <v>501</v>
      </c>
      <c r="B102" s="151" t="s">
        <v>502</v>
      </c>
      <c r="C102" s="207">
        <v>860161285</v>
      </c>
      <c r="D102" s="207">
        <v>74119150</v>
      </c>
      <c r="E102" s="207">
        <f t="shared" si="6"/>
        <v>934280435</v>
      </c>
      <c r="F102" s="94"/>
      <c r="G102" s="94"/>
      <c r="H102" s="94"/>
      <c r="I102" s="94"/>
      <c r="J102" s="94"/>
      <c r="K102" s="94"/>
      <c r="L102" s="94"/>
      <c r="M102" s="94"/>
      <c r="N102" s="94"/>
      <c r="O102" s="94"/>
    </row>
    <row r="103" spans="1:15" ht="11.25" customHeight="1">
      <c r="A103" s="151" t="s">
        <v>503</v>
      </c>
      <c r="B103" s="151" t="s">
        <v>504</v>
      </c>
      <c r="C103" s="207">
        <v>3045379994</v>
      </c>
      <c r="D103" s="207">
        <v>6746677</v>
      </c>
      <c r="E103" s="207">
        <f t="shared" si="6"/>
        <v>3052126671</v>
      </c>
      <c r="F103" s="94"/>
      <c r="G103" s="94"/>
      <c r="H103" s="94"/>
      <c r="I103" s="94"/>
      <c r="J103" s="94"/>
      <c r="K103" s="94"/>
      <c r="L103" s="94"/>
      <c r="M103" s="94"/>
      <c r="N103" s="94"/>
      <c r="O103" s="94"/>
    </row>
    <row r="104" spans="1:15" ht="11.25" customHeight="1">
      <c r="A104" s="151" t="s">
        <v>505</v>
      </c>
      <c r="B104" s="151" t="s">
        <v>506</v>
      </c>
      <c r="C104" s="207">
        <v>0</v>
      </c>
      <c r="D104" s="207">
        <v>0</v>
      </c>
      <c r="E104" s="207">
        <f t="shared" si="6"/>
        <v>0</v>
      </c>
      <c r="F104" s="94"/>
      <c r="G104" s="94"/>
      <c r="H104" s="94"/>
      <c r="I104" s="94"/>
      <c r="J104" s="94"/>
      <c r="K104" s="94"/>
      <c r="L104" s="94"/>
      <c r="M104" s="94"/>
      <c r="N104" s="94"/>
      <c r="O104" s="94"/>
    </row>
    <row r="105" spans="1:15" ht="11.25" customHeight="1">
      <c r="A105" s="151" t="s">
        <v>507</v>
      </c>
      <c r="B105" s="151" t="s">
        <v>508</v>
      </c>
      <c r="C105" s="207">
        <v>2724658297</v>
      </c>
      <c r="D105" s="207">
        <v>41287322.969999999</v>
      </c>
      <c r="E105" s="207">
        <f t="shared" si="6"/>
        <v>2765945619.9699998</v>
      </c>
      <c r="F105" s="94"/>
      <c r="G105" s="94"/>
      <c r="H105" s="94"/>
      <c r="I105" s="94"/>
      <c r="J105" s="94"/>
      <c r="K105" s="94"/>
      <c r="L105" s="94"/>
      <c r="M105" s="94"/>
      <c r="N105" s="94"/>
      <c r="O105" s="94"/>
    </row>
    <row r="106" spans="1:15" ht="11.25" customHeight="1">
      <c r="A106" s="151" t="s">
        <v>509</v>
      </c>
      <c r="B106" s="151" t="s">
        <v>510</v>
      </c>
      <c r="C106" s="207">
        <v>0</v>
      </c>
      <c r="D106" s="207">
        <v>189484049</v>
      </c>
      <c r="E106" s="207">
        <f t="shared" si="6"/>
        <v>189484049</v>
      </c>
      <c r="F106" s="94"/>
      <c r="G106" s="94"/>
      <c r="H106" s="94"/>
      <c r="I106" s="94"/>
      <c r="J106" s="94"/>
      <c r="K106" s="94"/>
      <c r="L106" s="94"/>
      <c r="M106" s="94"/>
      <c r="N106" s="94"/>
      <c r="O106" s="94"/>
    </row>
    <row r="107" spans="1:15" ht="11.25" customHeight="1">
      <c r="A107" s="151" t="s">
        <v>511</v>
      </c>
      <c r="B107" s="151" t="s">
        <v>512</v>
      </c>
      <c r="C107" s="207">
        <v>0</v>
      </c>
      <c r="D107" s="207">
        <v>39000000</v>
      </c>
      <c r="E107" s="207">
        <f t="shared" si="6"/>
        <v>39000000</v>
      </c>
      <c r="F107" s="94"/>
      <c r="G107" s="94"/>
      <c r="H107" s="94"/>
      <c r="I107" s="94"/>
      <c r="J107" s="94"/>
      <c r="K107" s="94"/>
      <c r="L107" s="94"/>
      <c r="M107" s="94"/>
      <c r="N107" s="94"/>
      <c r="O107" s="94"/>
    </row>
    <row r="108" spans="1:15" ht="11.25" customHeight="1">
      <c r="A108" s="151" t="s">
        <v>513</v>
      </c>
      <c r="B108" s="151" t="s">
        <v>514</v>
      </c>
      <c r="C108" s="207">
        <v>9419095936.9500008</v>
      </c>
      <c r="D108" s="207">
        <v>0</v>
      </c>
      <c r="E108" s="207">
        <f t="shared" si="6"/>
        <v>9419095936.9500008</v>
      </c>
      <c r="F108" s="94"/>
      <c r="G108" s="94"/>
      <c r="H108" s="94"/>
      <c r="I108" s="94"/>
      <c r="J108" s="94"/>
      <c r="K108" s="94"/>
      <c r="L108" s="94"/>
      <c r="M108" s="94"/>
      <c r="N108" s="94"/>
      <c r="O108" s="94"/>
    </row>
    <row r="109" spans="1:15" ht="11.25" customHeight="1">
      <c r="A109" s="151" t="s">
        <v>515</v>
      </c>
      <c r="B109" s="151" t="s">
        <v>516</v>
      </c>
      <c r="C109" s="207">
        <v>1259834947.6500001</v>
      </c>
      <c r="D109" s="207">
        <v>1298477000</v>
      </c>
      <c r="E109" s="207">
        <f t="shared" si="6"/>
        <v>2558311947.6500001</v>
      </c>
      <c r="F109" s="94"/>
      <c r="G109" s="94"/>
      <c r="H109" s="94"/>
      <c r="I109" s="94"/>
      <c r="J109" s="94"/>
      <c r="K109" s="94"/>
      <c r="L109" s="94"/>
      <c r="M109" s="94"/>
      <c r="N109" s="94"/>
      <c r="O109" s="94"/>
    </row>
    <row r="110" spans="1:15" ht="11.25" customHeight="1">
      <c r="A110" s="151" t="s">
        <v>517</v>
      </c>
      <c r="B110" s="151" t="s">
        <v>518</v>
      </c>
      <c r="C110" s="207">
        <v>2387373908</v>
      </c>
      <c r="D110" s="207">
        <v>0</v>
      </c>
      <c r="E110" s="207">
        <f t="shared" si="6"/>
        <v>2387373908</v>
      </c>
      <c r="F110" s="94"/>
      <c r="G110" s="94"/>
      <c r="H110" s="94"/>
      <c r="I110" s="94"/>
      <c r="J110" s="94"/>
      <c r="K110" s="94"/>
      <c r="L110" s="94"/>
      <c r="M110" s="94"/>
      <c r="N110" s="94"/>
      <c r="O110" s="94"/>
    </row>
    <row r="111" spans="1:15" ht="11.25" customHeight="1">
      <c r="A111" s="151" t="s">
        <v>519</v>
      </c>
      <c r="B111" s="151" t="s">
        <v>520</v>
      </c>
      <c r="C111" s="207">
        <v>1262798895</v>
      </c>
      <c r="D111" s="207">
        <v>315360524</v>
      </c>
      <c r="E111" s="207">
        <f t="shared" si="6"/>
        <v>1578159419</v>
      </c>
      <c r="F111" s="94"/>
      <c r="G111" s="94"/>
      <c r="H111" s="94"/>
      <c r="I111" s="94"/>
      <c r="J111" s="94"/>
      <c r="K111" s="94"/>
      <c r="L111" s="94"/>
      <c r="M111" s="94"/>
      <c r="N111" s="94"/>
      <c r="O111" s="94"/>
    </row>
    <row r="112" spans="1:15" ht="11.25" customHeight="1">
      <c r="A112" s="151" t="s">
        <v>521</v>
      </c>
      <c r="B112" s="151" t="s">
        <v>522</v>
      </c>
      <c r="C112" s="207">
        <v>1249494108</v>
      </c>
      <c r="D112" s="207">
        <v>488175765</v>
      </c>
      <c r="E112" s="207">
        <f t="shared" si="6"/>
        <v>1737669873</v>
      </c>
      <c r="F112" s="94"/>
      <c r="G112" s="94"/>
      <c r="H112" s="94"/>
      <c r="I112" s="94"/>
      <c r="J112" s="94"/>
      <c r="K112" s="94"/>
      <c r="L112" s="94"/>
      <c r="M112" s="94"/>
      <c r="N112" s="94"/>
      <c r="O112" s="94"/>
    </row>
    <row r="113" spans="1:15" ht="11.25" customHeight="1">
      <c r="A113" s="151" t="s">
        <v>523</v>
      </c>
      <c r="B113" s="151" t="s">
        <v>524</v>
      </c>
      <c r="C113" s="207">
        <v>6715376</v>
      </c>
      <c r="D113" s="207">
        <v>0</v>
      </c>
      <c r="E113" s="207">
        <f t="shared" si="6"/>
        <v>6715376</v>
      </c>
      <c r="F113" s="94"/>
      <c r="G113" s="94"/>
      <c r="H113" s="94"/>
      <c r="I113" s="94"/>
      <c r="J113" s="94"/>
      <c r="K113" s="94"/>
      <c r="L113" s="94"/>
      <c r="M113" s="94"/>
      <c r="N113" s="94"/>
      <c r="O113" s="94"/>
    </row>
    <row r="114" spans="1:15" ht="11.25" customHeight="1">
      <c r="A114" s="151" t="s">
        <v>525</v>
      </c>
      <c r="B114" s="151" t="s">
        <v>526</v>
      </c>
      <c r="C114" s="207">
        <v>0</v>
      </c>
      <c r="D114" s="207">
        <v>4840606</v>
      </c>
      <c r="E114" s="207">
        <f t="shared" si="6"/>
        <v>4840606</v>
      </c>
      <c r="F114" s="94"/>
      <c r="G114" s="94"/>
      <c r="H114" s="94"/>
      <c r="I114" s="94"/>
      <c r="J114" s="94"/>
      <c r="K114" s="94"/>
      <c r="L114" s="94"/>
      <c r="M114" s="94"/>
      <c r="N114" s="94"/>
      <c r="O114" s="94"/>
    </row>
    <row r="115" spans="1:15" ht="11.25" customHeight="1">
      <c r="A115" s="151" t="s">
        <v>527</v>
      </c>
      <c r="B115" s="151" t="s">
        <v>528</v>
      </c>
      <c r="C115" s="207">
        <v>22104960</v>
      </c>
      <c r="D115" s="207">
        <v>334438087.13</v>
      </c>
      <c r="E115" s="207">
        <f t="shared" si="6"/>
        <v>356543047.13</v>
      </c>
      <c r="F115" s="94"/>
      <c r="G115" s="94"/>
      <c r="H115" s="94"/>
      <c r="I115" s="94"/>
      <c r="J115" s="94"/>
      <c r="K115" s="94"/>
      <c r="L115" s="94"/>
      <c r="M115" s="94"/>
      <c r="N115" s="94"/>
      <c r="O115" s="94"/>
    </row>
    <row r="116" spans="1:15" ht="11.25" customHeight="1">
      <c r="A116" s="151" t="s">
        <v>529</v>
      </c>
      <c r="B116" s="151" t="s">
        <v>530</v>
      </c>
      <c r="C116" s="207">
        <v>9173719</v>
      </c>
      <c r="D116" s="207">
        <v>65583476</v>
      </c>
      <c r="E116" s="207">
        <f t="shared" si="6"/>
        <v>74757195</v>
      </c>
      <c r="F116" s="94"/>
      <c r="G116" s="94"/>
      <c r="H116" s="94"/>
      <c r="I116" s="94"/>
      <c r="J116" s="94"/>
      <c r="K116" s="94"/>
      <c r="L116" s="94"/>
      <c r="M116" s="94"/>
      <c r="N116" s="94"/>
      <c r="O116" s="94"/>
    </row>
    <row r="117" spans="1:15" ht="11.25" customHeight="1">
      <c r="A117" s="151" t="s">
        <v>531</v>
      </c>
      <c r="B117" s="151" t="s">
        <v>532</v>
      </c>
      <c r="C117" s="207">
        <v>101840086.82000017</v>
      </c>
      <c r="D117" s="207">
        <v>211988060</v>
      </c>
      <c r="E117" s="207">
        <f t="shared" si="6"/>
        <v>313828146.82000017</v>
      </c>
      <c r="F117" s="94"/>
      <c r="G117" s="94"/>
      <c r="H117" s="94"/>
      <c r="I117" s="94"/>
      <c r="J117" s="94"/>
      <c r="K117" s="94"/>
      <c r="L117" s="94"/>
      <c r="M117" s="94"/>
      <c r="N117" s="94"/>
      <c r="O117" s="94"/>
    </row>
    <row r="118" spans="1:15" ht="11.25" customHeight="1">
      <c r="A118" s="151" t="s">
        <v>533</v>
      </c>
      <c r="B118" s="151" t="s">
        <v>534</v>
      </c>
      <c r="C118" s="207">
        <v>629107383</v>
      </c>
      <c r="D118" s="207">
        <v>347594783</v>
      </c>
      <c r="E118" s="207">
        <f t="shared" si="6"/>
        <v>976702166</v>
      </c>
      <c r="F118" s="94"/>
      <c r="G118" s="94"/>
      <c r="H118" s="94"/>
      <c r="I118" s="94"/>
      <c r="J118" s="94"/>
      <c r="K118" s="94"/>
      <c r="L118" s="94"/>
      <c r="M118" s="94"/>
      <c r="N118" s="94"/>
      <c r="O118" s="94"/>
    </row>
    <row r="119" spans="1:15" ht="11.25" customHeight="1">
      <c r="A119" s="151" t="s">
        <v>535</v>
      </c>
      <c r="B119" s="151" t="s">
        <v>536</v>
      </c>
      <c r="C119" s="207">
        <v>80801939.799999952</v>
      </c>
      <c r="D119" s="207">
        <v>1293034469.2</v>
      </c>
      <c r="E119" s="207">
        <f t="shared" si="6"/>
        <v>1373836409</v>
      </c>
      <c r="F119" s="94"/>
      <c r="G119" s="94"/>
      <c r="H119" s="94"/>
      <c r="I119" s="94"/>
      <c r="J119" s="94"/>
      <c r="K119" s="94"/>
      <c r="L119" s="94"/>
      <c r="M119" s="94"/>
      <c r="N119" s="94"/>
      <c r="O119" s="94"/>
    </row>
    <row r="120" spans="1:15" ht="11.25" customHeight="1">
      <c r="A120" s="151" t="s">
        <v>537</v>
      </c>
      <c r="B120" s="151" t="s">
        <v>538</v>
      </c>
      <c r="C120" s="207">
        <v>377240246</v>
      </c>
      <c r="D120" s="207">
        <v>1272805651</v>
      </c>
      <c r="E120" s="207">
        <f t="shared" si="6"/>
        <v>1650045897</v>
      </c>
      <c r="F120" s="94"/>
      <c r="G120" s="94"/>
      <c r="H120" s="94"/>
      <c r="I120" s="94"/>
      <c r="J120" s="94"/>
      <c r="K120" s="94"/>
      <c r="L120" s="94"/>
      <c r="M120" s="94"/>
      <c r="N120" s="94"/>
      <c r="O120" s="94"/>
    </row>
    <row r="121" spans="1:15" ht="11.25" customHeight="1">
      <c r="A121" s="151" t="s">
        <v>539</v>
      </c>
      <c r="B121" s="151" t="s">
        <v>540</v>
      </c>
      <c r="C121" s="207">
        <v>43321569826.22998</v>
      </c>
      <c r="D121" s="207">
        <v>186433480618.72998</v>
      </c>
      <c r="E121" s="207">
        <f t="shared" si="6"/>
        <v>229755050444.95996</v>
      </c>
      <c r="F121" s="94"/>
      <c r="G121" s="94"/>
      <c r="H121" s="94"/>
      <c r="I121" s="94"/>
      <c r="J121" s="94"/>
      <c r="K121" s="94"/>
      <c r="L121" s="94"/>
      <c r="M121" s="94"/>
      <c r="N121" s="94"/>
      <c r="O121" s="94"/>
    </row>
    <row r="122" spans="1:15" ht="11.25" customHeight="1">
      <c r="A122" s="151" t="s">
        <v>541</v>
      </c>
      <c r="B122" s="151" t="s">
        <v>542</v>
      </c>
      <c r="C122" s="207">
        <v>252671950</v>
      </c>
      <c r="D122" s="207">
        <v>24108853</v>
      </c>
      <c r="E122" s="207">
        <f t="shared" si="6"/>
        <v>276780803</v>
      </c>
      <c r="F122" s="94"/>
      <c r="G122" s="94"/>
      <c r="H122" s="94"/>
      <c r="I122" s="94"/>
      <c r="J122" s="94"/>
      <c r="K122" s="94"/>
      <c r="L122" s="94"/>
      <c r="M122" s="94"/>
      <c r="N122" s="94"/>
      <c r="O122" s="94"/>
    </row>
    <row r="123" spans="1:15" ht="11.25" customHeight="1">
      <c r="A123" s="151" t="s">
        <v>543</v>
      </c>
      <c r="B123" s="151" t="s">
        <v>544</v>
      </c>
      <c r="C123" s="207">
        <v>192904201</v>
      </c>
      <c r="D123" s="207">
        <v>951004439</v>
      </c>
      <c r="E123" s="207">
        <f t="shared" si="6"/>
        <v>1143908640</v>
      </c>
      <c r="F123" s="94"/>
      <c r="G123" s="94"/>
      <c r="H123" s="94"/>
      <c r="I123" s="94"/>
      <c r="J123" s="94"/>
      <c r="K123" s="94"/>
      <c r="L123" s="94"/>
      <c r="M123" s="94"/>
      <c r="N123" s="94"/>
      <c r="O123" s="94"/>
    </row>
    <row r="124" spans="1:15" ht="11.25" customHeight="1">
      <c r="A124" s="151" t="s">
        <v>545</v>
      </c>
      <c r="B124" s="151" t="s">
        <v>546</v>
      </c>
      <c r="C124" s="207">
        <v>172820741</v>
      </c>
      <c r="D124" s="207">
        <v>1263407456</v>
      </c>
      <c r="E124" s="207">
        <f t="shared" si="6"/>
        <v>1436228197</v>
      </c>
      <c r="F124" s="94"/>
      <c r="G124" s="94"/>
      <c r="H124" s="94"/>
      <c r="I124" s="94"/>
      <c r="J124" s="94"/>
      <c r="K124" s="94"/>
      <c r="L124" s="94"/>
      <c r="M124" s="94"/>
      <c r="N124" s="94"/>
      <c r="O124" s="94"/>
    </row>
    <row r="125" spans="1:15" ht="11.25" customHeight="1">
      <c r="A125" s="151" t="s">
        <v>547</v>
      </c>
      <c r="B125" s="151" t="s">
        <v>548</v>
      </c>
      <c r="C125" s="207">
        <v>4.8260018229484558E-3</v>
      </c>
      <c r="D125" s="207">
        <v>183782567.43000007</v>
      </c>
      <c r="E125" s="207">
        <f t="shared" si="6"/>
        <v>183782567.43482608</v>
      </c>
      <c r="F125" s="94"/>
      <c r="G125" s="94"/>
      <c r="H125" s="94"/>
      <c r="I125" s="94"/>
      <c r="J125" s="94"/>
      <c r="K125" s="94"/>
      <c r="L125" s="94"/>
      <c r="M125" s="94"/>
      <c r="N125" s="94"/>
      <c r="O125" s="94"/>
    </row>
    <row r="126" spans="1:15" ht="11.25" customHeight="1">
      <c r="A126" s="151" t="s">
        <v>549</v>
      </c>
      <c r="B126" s="151" t="s">
        <v>550</v>
      </c>
      <c r="C126" s="207">
        <v>1302200108</v>
      </c>
      <c r="D126" s="207">
        <v>71259826</v>
      </c>
      <c r="E126" s="207">
        <f t="shared" si="6"/>
        <v>1373459934</v>
      </c>
      <c r="F126" s="94"/>
      <c r="G126" s="94"/>
      <c r="H126" s="94"/>
      <c r="I126" s="94"/>
      <c r="J126" s="94"/>
      <c r="K126" s="94"/>
      <c r="L126" s="94"/>
      <c r="M126" s="94"/>
      <c r="N126" s="94"/>
      <c r="O126" s="94"/>
    </row>
    <row r="127" spans="1:15" ht="11.25" customHeight="1">
      <c r="A127" s="151" t="s">
        <v>551</v>
      </c>
      <c r="B127" s="151" t="s">
        <v>552</v>
      </c>
      <c r="C127" s="207">
        <v>405607</v>
      </c>
      <c r="D127" s="207">
        <v>74302937</v>
      </c>
      <c r="E127" s="207">
        <f t="shared" si="6"/>
        <v>74708544</v>
      </c>
      <c r="F127" s="94"/>
      <c r="G127" s="94"/>
      <c r="H127" s="94"/>
      <c r="I127" s="94"/>
      <c r="J127" s="94"/>
      <c r="K127" s="94"/>
      <c r="L127" s="94"/>
      <c r="M127" s="94"/>
      <c r="N127" s="94"/>
      <c r="O127" s="94"/>
    </row>
    <row r="128" spans="1:15" ht="11.25" customHeight="1">
      <c r="A128" s="151" t="s">
        <v>553</v>
      </c>
      <c r="B128" s="151" t="s">
        <v>554</v>
      </c>
      <c r="C128" s="207">
        <v>23675858882</v>
      </c>
      <c r="D128" s="207">
        <v>1186318776689</v>
      </c>
      <c r="E128" s="207">
        <f t="shared" si="6"/>
        <v>1209994635571</v>
      </c>
      <c r="F128" s="94"/>
      <c r="G128" s="94"/>
      <c r="H128" s="94"/>
      <c r="I128" s="94"/>
      <c r="J128" s="94"/>
      <c r="K128" s="94"/>
      <c r="L128" s="94"/>
      <c r="M128" s="94"/>
      <c r="N128" s="94"/>
      <c r="O128" s="94"/>
    </row>
    <row r="129" spans="1:15" ht="11.25" customHeight="1">
      <c r="A129" s="151" t="s">
        <v>555</v>
      </c>
      <c r="B129" s="151" t="s">
        <v>556</v>
      </c>
      <c r="C129" s="207">
        <v>8913187972.239996</v>
      </c>
      <c r="D129" s="207">
        <v>22265831236.070011</v>
      </c>
      <c r="E129" s="207">
        <f t="shared" si="6"/>
        <v>31179019208.310005</v>
      </c>
      <c r="F129" s="94"/>
      <c r="G129" s="94"/>
      <c r="H129" s="94"/>
      <c r="I129" s="94"/>
      <c r="J129" s="94"/>
      <c r="K129" s="94"/>
      <c r="L129" s="94"/>
      <c r="M129" s="94"/>
      <c r="N129" s="94"/>
      <c r="O129" s="94"/>
    </row>
    <row r="130" spans="1:15" ht="11.25" customHeight="1">
      <c r="A130" s="151" t="s">
        <v>557</v>
      </c>
      <c r="B130" s="151" t="s">
        <v>558</v>
      </c>
      <c r="C130" s="207">
        <v>2982132634.9800177</v>
      </c>
      <c r="D130" s="207">
        <v>7214881687.6299744</v>
      </c>
      <c r="E130" s="207">
        <f t="shared" si="6"/>
        <v>10197014322.609993</v>
      </c>
      <c r="F130" s="94"/>
      <c r="G130" s="94"/>
      <c r="H130" s="94"/>
      <c r="I130" s="94"/>
      <c r="J130" s="94"/>
      <c r="K130" s="94"/>
      <c r="L130" s="94"/>
      <c r="M130" s="94"/>
      <c r="N130" s="94"/>
      <c r="O130" s="94"/>
    </row>
    <row r="131" spans="1:15" ht="11.25" customHeight="1">
      <c r="A131" s="151" t="s">
        <v>559</v>
      </c>
      <c r="B131" s="151" t="s">
        <v>560</v>
      </c>
      <c r="C131" s="207">
        <v>7482611520.5499954</v>
      </c>
      <c r="D131" s="207">
        <v>131378516759.31003</v>
      </c>
      <c r="E131" s="207">
        <f t="shared" si="6"/>
        <v>138861128279.86002</v>
      </c>
      <c r="F131" s="94"/>
      <c r="G131" s="94"/>
      <c r="H131" s="94"/>
      <c r="I131" s="94"/>
      <c r="J131" s="94"/>
      <c r="K131" s="94"/>
      <c r="L131" s="94"/>
      <c r="M131" s="94"/>
      <c r="N131" s="94"/>
      <c r="O131" s="94"/>
    </row>
    <row r="132" spans="1:15" ht="11.25" customHeight="1">
      <c r="A132" s="151" t="s">
        <v>561</v>
      </c>
      <c r="B132" s="151" t="s">
        <v>562</v>
      </c>
      <c r="C132" s="207">
        <v>239707564.55000019</v>
      </c>
      <c r="D132" s="207">
        <v>6092797574.0799999</v>
      </c>
      <c r="E132" s="207">
        <f t="shared" si="6"/>
        <v>6332505138.6300001</v>
      </c>
      <c r="F132" s="94"/>
      <c r="G132" s="94"/>
      <c r="H132" s="94"/>
      <c r="I132" s="94"/>
      <c r="J132" s="94"/>
      <c r="K132" s="94"/>
      <c r="L132" s="94"/>
      <c r="M132" s="94"/>
      <c r="N132" s="94"/>
      <c r="O132" s="94"/>
    </row>
    <row r="133" spans="1:15" ht="11.25" customHeight="1">
      <c r="A133" s="151" t="s">
        <v>563</v>
      </c>
      <c r="B133" s="151" t="s">
        <v>564</v>
      </c>
      <c r="C133" s="207">
        <v>45147276557.660034</v>
      </c>
      <c r="D133" s="207">
        <v>62922047327.869995</v>
      </c>
      <c r="E133" s="207">
        <f t="shared" si="6"/>
        <v>108069323885.53003</v>
      </c>
      <c r="F133" s="94"/>
      <c r="G133" s="94"/>
      <c r="H133" s="94"/>
      <c r="I133" s="94"/>
      <c r="J133" s="94"/>
      <c r="K133" s="94"/>
      <c r="L133" s="94"/>
      <c r="M133" s="94"/>
      <c r="N133" s="94"/>
      <c r="O133" s="94"/>
    </row>
    <row r="134" spans="1:15" ht="11.25" customHeight="1">
      <c r="A134" s="151" t="s">
        <v>565</v>
      </c>
      <c r="B134" s="151" t="s">
        <v>566</v>
      </c>
      <c r="C134" s="207">
        <v>22799459167.489994</v>
      </c>
      <c r="D134" s="207">
        <v>64242627121.230003</v>
      </c>
      <c r="E134" s="207">
        <f t="shared" si="6"/>
        <v>87042086288.720001</v>
      </c>
      <c r="F134" s="94"/>
      <c r="G134" s="94"/>
      <c r="H134" s="94"/>
      <c r="I134" s="94"/>
      <c r="J134" s="94"/>
      <c r="K134" s="94"/>
      <c r="L134" s="94"/>
      <c r="M134" s="94"/>
      <c r="N134" s="94"/>
      <c r="O134" s="94"/>
    </row>
    <row r="135" spans="1:15" ht="11.25" customHeight="1">
      <c r="A135" s="268" t="s">
        <v>567</v>
      </c>
      <c r="B135" s="268"/>
      <c r="C135" s="270">
        <v>1890647638474.031</v>
      </c>
      <c r="D135" s="270">
        <v>3062935237436.4497</v>
      </c>
      <c r="E135" s="270">
        <f t="shared" si="6"/>
        <v>4953582875910.4805</v>
      </c>
      <c r="F135" s="94"/>
      <c r="G135" s="94"/>
      <c r="H135" s="94"/>
      <c r="I135" s="94"/>
      <c r="J135" s="94"/>
      <c r="K135" s="94"/>
      <c r="L135" s="94"/>
      <c r="M135" s="94"/>
      <c r="N135" s="94"/>
      <c r="O135" s="94"/>
    </row>
    <row r="136" spans="1:15" ht="11.2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</row>
    <row r="137" spans="1:15" ht="11.25" customHeight="1">
      <c r="A137" s="94"/>
      <c r="B137" s="94"/>
      <c r="C137" s="94"/>
      <c r="D137" s="94"/>
      <c r="E137" s="274">
        <f>E135/1000000</f>
        <v>4953582.8759104805</v>
      </c>
      <c r="F137" s="94"/>
      <c r="G137" s="94"/>
      <c r="H137" s="94"/>
      <c r="I137" s="94"/>
      <c r="J137" s="94"/>
      <c r="K137" s="94"/>
      <c r="L137" s="94"/>
      <c r="M137" s="94"/>
      <c r="N137" s="94"/>
      <c r="O137" s="94"/>
    </row>
  </sheetData>
  <mergeCells count="4">
    <mergeCell ref="B3:E3"/>
    <mergeCell ref="B4:E4"/>
    <mergeCell ref="B5:E5"/>
    <mergeCell ref="A32:E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15"/>
  <sheetViews>
    <sheetView workbookViewId="0"/>
  </sheetViews>
  <sheetFormatPr baseColWidth="10" defaultColWidth="17.28515625" defaultRowHeight="15" customHeight="1"/>
  <cols>
    <col min="1" max="1" width="10" customWidth="1"/>
    <col min="2" max="2" width="16.42578125" customWidth="1"/>
    <col min="3" max="3" width="15.42578125" customWidth="1"/>
    <col min="4" max="4" width="17.5703125" customWidth="1"/>
    <col min="5" max="5" width="48.5703125" customWidth="1"/>
    <col min="6" max="6" width="11.28515625" hidden="1" customWidth="1"/>
    <col min="7" max="7" width="15" hidden="1" customWidth="1"/>
    <col min="8" max="8" width="20.140625" hidden="1" customWidth="1"/>
    <col min="9" max="9" width="9.140625" hidden="1" customWidth="1"/>
    <col min="10" max="10" width="15.85546875" customWidth="1"/>
    <col min="11" max="11" width="19.140625" customWidth="1"/>
    <col min="12" max="12" width="15.85546875" customWidth="1"/>
    <col min="13" max="13" width="15.42578125" hidden="1" customWidth="1"/>
    <col min="14" max="14" width="13.140625" customWidth="1"/>
    <col min="15" max="15" width="9.140625" customWidth="1"/>
    <col min="16" max="16" width="20.7109375" customWidth="1"/>
    <col min="17" max="24" width="9.140625" customWidth="1"/>
  </cols>
  <sheetData>
    <row r="1" spans="1:24" ht="12.75" customHeight="1">
      <c r="A1" s="493" t="s">
        <v>0</v>
      </c>
      <c r="B1" s="494"/>
      <c r="C1" s="494"/>
      <c r="D1" s="494"/>
      <c r="E1" s="494"/>
      <c r="F1" s="494"/>
      <c r="G1" s="494"/>
      <c r="H1" s="494"/>
      <c r="I1" s="365"/>
      <c r="J1" s="7"/>
      <c r="K1" s="7"/>
      <c r="L1" s="7"/>
      <c r="M1" s="7"/>
      <c r="N1" s="7"/>
      <c r="O1" s="7"/>
      <c r="P1" s="7"/>
      <c r="Q1" s="365"/>
      <c r="R1" s="7"/>
      <c r="S1" s="7"/>
      <c r="T1" s="7"/>
      <c r="U1" s="7"/>
      <c r="V1" s="7"/>
      <c r="W1" s="7"/>
      <c r="X1" s="7"/>
    </row>
    <row r="2" spans="1:24" ht="12.75" customHeight="1">
      <c r="A2" s="495" t="s">
        <v>2</v>
      </c>
      <c r="B2" s="494"/>
      <c r="C2" s="494"/>
      <c r="D2" s="494"/>
      <c r="E2" s="494"/>
      <c r="F2" s="494"/>
      <c r="G2" s="494"/>
      <c r="H2" s="494"/>
      <c r="I2" s="3"/>
      <c r="J2" s="7"/>
      <c r="K2" s="7"/>
      <c r="L2" s="7"/>
      <c r="M2" s="7"/>
      <c r="N2" s="7"/>
      <c r="O2" s="7"/>
      <c r="P2" s="7"/>
      <c r="Q2" s="3"/>
      <c r="R2" s="7"/>
      <c r="S2" s="7"/>
      <c r="T2" s="7"/>
      <c r="U2" s="7"/>
      <c r="V2" s="7"/>
      <c r="W2" s="7"/>
      <c r="X2" s="7"/>
    </row>
    <row r="3" spans="1:24" ht="12.75" customHeight="1">
      <c r="A3" s="496" t="s">
        <v>4</v>
      </c>
      <c r="B3" s="494"/>
      <c r="C3" s="494"/>
      <c r="D3" s="494"/>
      <c r="E3" s="494"/>
      <c r="F3" s="494"/>
      <c r="G3" s="494"/>
      <c r="H3" s="494"/>
      <c r="I3" s="366"/>
      <c r="J3" s="7"/>
      <c r="K3" s="7"/>
      <c r="L3" s="7"/>
      <c r="M3" s="7"/>
      <c r="N3" s="7"/>
      <c r="O3" s="7"/>
      <c r="P3" s="7"/>
      <c r="Q3" s="366"/>
      <c r="R3" s="7"/>
      <c r="S3" s="7"/>
      <c r="T3" s="7"/>
      <c r="U3" s="7"/>
      <c r="V3" s="7"/>
      <c r="W3" s="7"/>
      <c r="X3" s="7"/>
    </row>
    <row r="4" spans="1:24" ht="12.75" customHeight="1">
      <c r="A4" s="496" t="s">
        <v>579</v>
      </c>
      <c r="B4" s="494"/>
      <c r="C4" s="494"/>
      <c r="D4" s="494"/>
      <c r="E4" s="494"/>
      <c r="F4" s="494"/>
      <c r="G4" s="494"/>
      <c r="H4" s="494"/>
      <c r="I4" s="366"/>
      <c r="J4" s="7"/>
      <c r="K4" s="7"/>
      <c r="L4" s="7"/>
      <c r="M4" s="7"/>
      <c r="N4" s="7"/>
      <c r="O4" s="7"/>
      <c r="P4" s="7"/>
      <c r="Q4" s="366"/>
      <c r="R4" s="7"/>
      <c r="S4" s="7"/>
      <c r="T4" s="7"/>
      <c r="U4" s="7"/>
      <c r="V4" s="7"/>
      <c r="W4" s="7"/>
      <c r="X4" s="7"/>
    </row>
    <row r="5" spans="1:24" ht="12.75" customHeight="1">
      <c r="A5" s="496" t="s">
        <v>580</v>
      </c>
      <c r="B5" s="494"/>
      <c r="C5" s="494"/>
      <c r="D5" s="494"/>
      <c r="E5" s="494"/>
      <c r="F5" s="494"/>
      <c r="G5" s="494"/>
      <c r="H5" s="494"/>
      <c r="I5" s="366"/>
      <c r="J5" s="7"/>
      <c r="K5" s="7"/>
      <c r="L5" s="7"/>
      <c r="M5" s="7"/>
      <c r="N5" s="7"/>
      <c r="O5" s="7"/>
      <c r="P5" s="7"/>
      <c r="Q5" s="366"/>
      <c r="R5" s="7"/>
      <c r="S5" s="7"/>
      <c r="T5" s="7"/>
      <c r="U5" s="7"/>
      <c r="V5" s="7"/>
      <c r="W5" s="7"/>
      <c r="X5" s="7"/>
    </row>
    <row r="6" spans="1:24" ht="13.5" customHeight="1">
      <c r="A6" s="3" t="s">
        <v>2</v>
      </c>
      <c r="B6" s="1"/>
      <c r="C6" s="1"/>
      <c r="D6" s="1"/>
      <c r="E6" s="1"/>
      <c r="F6" s="1"/>
      <c r="G6" s="1"/>
      <c r="H6" s="1"/>
      <c r="I6" s="3"/>
      <c r="J6" s="7"/>
      <c r="K6" s="7"/>
      <c r="L6" s="7"/>
      <c r="M6" s="7"/>
      <c r="N6" s="7"/>
      <c r="O6" s="7"/>
      <c r="P6" s="7"/>
      <c r="Q6" s="3"/>
      <c r="R6" s="7"/>
      <c r="S6" s="7"/>
      <c r="T6" s="7"/>
      <c r="U6" s="7"/>
      <c r="V6" s="7"/>
      <c r="W6" s="7"/>
      <c r="X6" s="7"/>
    </row>
    <row r="7" spans="1:24" ht="13.5" customHeight="1">
      <c r="A7" s="542" t="s">
        <v>7</v>
      </c>
      <c r="B7" s="538"/>
      <c r="C7" s="538"/>
      <c r="D7" s="539"/>
      <c r="E7" s="543" t="s">
        <v>581</v>
      </c>
      <c r="F7" s="538"/>
      <c r="G7" s="538"/>
      <c r="H7" s="539"/>
      <c r="I7" s="367"/>
      <c r="J7" s="7"/>
      <c r="K7" s="7"/>
      <c r="L7" s="7"/>
      <c r="M7" s="368"/>
      <c r="N7" s="7"/>
      <c r="O7" s="7"/>
      <c r="P7" s="7"/>
      <c r="Q7" s="367"/>
      <c r="R7" s="7"/>
      <c r="S7" s="7"/>
      <c r="T7" s="7"/>
      <c r="U7" s="368"/>
      <c r="V7" s="7"/>
      <c r="W7" s="7"/>
      <c r="X7" s="7"/>
    </row>
    <row r="8" spans="1:24" ht="13.5" customHeight="1">
      <c r="A8" s="542" t="s">
        <v>9</v>
      </c>
      <c r="B8" s="538"/>
      <c r="C8" s="538"/>
      <c r="D8" s="539"/>
      <c r="E8" s="543" t="s">
        <v>579</v>
      </c>
      <c r="F8" s="538"/>
      <c r="G8" s="538"/>
      <c r="H8" s="539"/>
      <c r="I8" s="367"/>
      <c r="J8" s="7"/>
      <c r="K8" s="7"/>
      <c r="L8" s="7"/>
      <c r="M8" s="368"/>
      <c r="N8" s="7"/>
      <c r="O8" s="7"/>
      <c r="P8" s="7"/>
      <c r="Q8" s="367"/>
      <c r="R8" s="7"/>
      <c r="S8" s="7"/>
      <c r="T8" s="7"/>
      <c r="U8" s="368"/>
      <c r="V8" s="7"/>
      <c r="W8" s="7"/>
      <c r="X8" s="7"/>
    </row>
    <row r="9" spans="1:24" ht="13.5" customHeight="1">
      <c r="A9" s="542" t="s">
        <v>10</v>
      </c>
      <c r="B9" s="538"/>
      <c r="C9" s="538"/>
      <c r="D9" s="539"/>
      <c r="E9" s="543" t="s">
        <v>582</v>
      </c>
      <c r="F9" s="538"/>
      <c r="G9" s="538"/>
      <c r="H9" s="539"/>
      <c r="I9" s="367"/>
      <c r="J9" s="7"/>
      <c r="K9" s="7"/>
      <c r="L9" s="7"/>
      <c r="M9" s="368"/>
      <c r="N9" s="7"/>
      <c r="O9" s="7"/>
      <c r="P9" s="7"/>
      <c r="Q9" s="367"/>
      <c r="R9" s="7"/>
      <c r="S9" s="7"/>
      <c r="T9" s="7"/>
      <c r="U9" s="368"/>
      <c r="V9" s="7"/>
      <c r="W9" s="7"/>
      <c r="X9" s="7"/>
    </row>
    <row r="10" spans="1:24" ht="13.5" customHeight="1">
      <c r="A10" s="501"/>
      <c r="B10" s="494"/>
      <c r="C10" s="494"/>
      <c r="D10" s="494"/>
      <c r="E10" s="494"/>
      <c r="F10" s="494"/>
      <c r="G10" s="494"/>
      <c r="H10" s="494"/>
      <c r="I10" s="7"/>
      <c r="J10" s="7"/>
      <c r="K10" s="7"/>
      <c r="L10" s="546" t="s">
        <v>1</v>
      </c>
      <c r="M10" s="494"/>
      <c r="N10" s="494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3.5" customHeight="1">
      <c r="A11" s="369" t="s">
        <v>13</v>
      </c>
      <c r="B11" s="369" t="s">
        <v>14</v>
      </c>
      <c r="C11" s="369" t="s">
        <v>15</v>
      </c>
      <c r="D11" s="369" t="s">
        <v>16</v>
      </c>
      <c r="E11" s="369" t="s">
        <v>14</v>
      </c>
      <c r="F11" s="369" t="s">
        <v>583</v>
      </c>
      <c r="G11" s="7"/>
      <c r="H11" s="7"/>
      <c r="I11" s="369" t="s">
        <v>13</v>
      </c>
      <c r="J11" s="370" t="s">
        <v>17</v>
      </c>
      <c r="K11" s="371"/>
      <c r="L11" s="544" t="s">
        <v>584</v>
      </c>
      <c r="M11" s="494"/>
      <c r="N11" s="494"/>
      <c r="O11" s="494"/>
      <c r="P11" s="371"/>
      <c r="Q11" s="371"/>
      <c r="R11" s="371"/>
      <c r="S11" s="371"/>
      <c r="T11" s="371"/>
      <c r="U11" s="371"/>
      <c r="V11" s="371"/>
      <c r="W11" s="371"/>
      <c r="X11" s="371"/>
    </row>
    <row r="12" spans="1:24" ht="13.5" customHeight="1">
      <c r="A12" s="372" t="s">
        <v>19</v>
      </c>
      <c r="B12" s="372" t="s">
        <v>20</v>
      </c>
      <c r="C12" s="372" t="s">
        <v>21</v>
      </c>
      <c r="D12" s="373">
        <v>923272395</v>
      </c>
      <c r="E12" s="372" t="s">
        <v>585</v>
      </c>
      <c r="F12" s="374">
        <v>1</v>
      </c>
      <c r="G12" s="7"/>
      <c r="H12" s="7"/>
      <c r="I12" s="372" t="s">
        <v>19</v>
      </c>
      <c r="J12" s="375">
        <v>442775378</v>
      </c>
      <c r="K12" s="376"/>
      <c r="L12" s="377" t="s">
        <v>586</v>
      </c>
      <c r="M12" s="376"/>
      <c r="N12" s="378">
        <f>J12</f>
        <v>442775378</v>
      </c>
      <c r="O12" s="379"/>
      <c r="P12" s="376"/>
      <c r="Q12" s="376"/>
      <c r="R12" s="376"/>
      <c r="S12" s="376"/>
      <c r="T12" s="380"/>
      <c r="U12" s="376"/>
      <c r="V12" s="378"/>
      <c r="W12" s="379"/>
      <c r="X12" s="376"/>
    </row>
    <row r="13" spans="1:24" ht="12.75" customHeight="1">
      <c r="A13" s="504" t="s">
        <v>12</v>
      </c>
      <c r="B13" s="494"/>
      <c r="C13" s="494"/>
      <c r="D13" s="494"/>
      <c r="E13" s="494"/>
      <c r="F13" s="494"/>
      <c r="G13" s="494"/>
      <c r="H13" s="494"/>
      <c r="I13" s="381"/>
      <c r="J13" s="7"/>
      <c r="K13" s="7"/>
      <c r="L13" s="545" t="s">
        <v>587</v>
      </c>
      <c r="M13" s="494"/>
      <c r="N13" s="494"/>
      <c r="O13" s="494"/>
      <c r="P13" s="7"/>
      <c r="Q13" s="381"/>
      <c r="R13" s="7"/>
      <c r="S13" s="7"/>
      <c r="T13" s="7"/>
      <c r="U13" s="7"/>
      <c r="V13" s="7"/>
      <c r="W13" s="7"/>
      <c r="X13" s="7"/>
    </row>
    <row r="14" spans="1:24" ht="12.75" customHeight="1">
      <c r="A14" s="493" t="s">
        <v>0</v>
      </c>
      <c r="B14" s="494"/>
      <c r="C14" s="494"/>
      <c r="D14" s="494"/>
      <c r="E14" s="494"/>
      <c r="F14" s="494"/>
      <c r="G14" s="494"/>
      <c r="H14" s="494"/>
      <c r="I14" s="7"/>
      <c r="J14" s="7"/>
      <c r="K14" s="7"/>
      <c r="L14" s="7" t="s">
        <v>588</v>
      </c>
      <c r="M14" s="7"/>
      <c r="N14" s="15">
        <f>J199</f>
        <v>612300</v>
      </c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2.75" customHeight="1">
      <c r="A15" s="495" t="s">
        <v>2</v>
      </c>
      <c r="B15" s="494"/>
      <c r="C15" s="494"/>
      <c r="D15" s="494"/>
      <c r="E15" s="494"/>
      <c r="F15" s="494"/>
      <c r="G15" s="494"/>
      <c r="H15" s="494"/>
      <c r="I15" s="7"/>
      <c r="J15" s="7"/>
      <c r="K15" s="7"/>
      <c r="L15" s="7" t="s">
        <v>382</v>
      </c>
      <c r="M15" s="7"/>
      <c r="N15" s="15">
        <f>J202</f>
        <v>38000000</v>
      </c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2.75" customHeight="1">
      <c r="A16" s="496" t="s">
        <v>4</v>
      </c>
      <c r="B16" s="494"/>
      <c r="C16" s="494"/>
      <c r="D16" s="494"/>
      <c r="E16" s="494"/>
      <c r="F16" s="494"/>
      <c r="G16" s="494"/>
      <c r="H16" s="494"/>
      <c r="I16" s="7"/>
      <c r="J16" s="7"/>
      <c r="K16" s="7"/>
      <c r="L16" s="7" t="s">
        <v>589</v>
      </c>
      <c r="M16" s="7"/>
      <c r="N16" s="15">
        <f>J383</f>
        <v>136716701</v>
      </c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2.75" customHeight="1">
      <c r="A17" s="496" t="s">
        <v>590</v>
      </c>
      <c r="B17" s="494"/>
      <c r="C17" s="494"/>
      <c r="D17" s="494"/>
      <c r="E17" s="494"/>
      <c r="F17" s="494"/>
      <c r="G17" s="494"/>
      <c r="H17" s="494"/>
      <c r="I17" s="7"/>
      <c r="J17" s="7"/>
      <c r="K17" s="7"/>
      <c r="L17" s="382" t="s">
        <v>591</v>
      </c>
      <c r="M17" s="382"/>
      <c r="N17" s="383">
        <f>SUM(N12:N16)</f>
        <v>618104379</v>
      </c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2.75" customHeight="1">
      <c r="A18" s="496" t="s">
        <v>580</v>
      </c>
      <c r="B18" s="494"/>
      <c r="C18" s="494"/>
      <c r="D18" s="494"/>
      <c r="E18" s="494"/>
      <c r="F18" s="494"/>
      <c r="G18" s="494"/>
      <c r="H18" s="494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2.75" customHeight="1">
      <c r="A19" s="3" t="s">
        <v>2</v>
      </c>
      <c r="B19" s="1"/>
      <c r="C19" s="1"/>
      <c r="D19" s="1"/>
      <c r="E19" s="1"/>
      <c r="F19" s="1"/>
      <c r="G19" s="1"/>
      <c r="H19" s="1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2.75" customHeight="1">
      <c r="A20" s="542" t="s">
        <v>7</v>
      </c>
      <c r="B20" s="538"/>
      <c r="C20" s="538"/>
      <c r="D20" s="539"/>
      <c r="E20" s="543" t="s">
        <v>581</v>
      </c>
      <c r="F20" s="538"/>
      <c r="G20" s="538"/>
      <c r="H20" s="539"/>
      <c r="I20" s="1"/>
      <c r="J20" s="1"/>
      <c r="K20" s="1"/>
      <c r="L20" s="1"/>
      <c r="M20" s="1"/>
      <c r="N20" s="1"/>
      <c r="O20" s="1"/>
      <c r="P20" s="1"/>
      <c r="Q20" s="7"/>
      <c r="R20" s="7"/>
      <c r="S20" s="7"/>
      <c r="T20" s="7"/>
      <c r="U20" s="7"/>
      <c r="V20" s="7"/>
      <c r="W20" s="7"/>
      <c r="X20" s="7"/>
    </row>
    <row r="21" spans="1:24" ht="12.75" customHeight="1">
      <c r="A21" s="542" t="s">
        <v>9</v>
      </c>
      <c r="B21" s="538"/>
      <c r="C21" s="538"/>
      <c r="D21" s="539"/>
      <c r="E21" s="543" t="s">
        <v>590</v>
      </c>
      <c r="F21" s="538"/>
      <c r="G21" s="538"/>
      <c r="H21" s="539"/>
      <c r="I21" s="1"/>
      <c r="J21" s="1"/>
      <c r="K21" s="1"/>
      <c r="L21" s="1"/>
      <c r="M21" s="1"/>
      <c r="N21" s="1"/>
      <c r="O21" s="1"/>
      <c r="P21" s="1"/>
      <c r="Q21" s="7"/>
      <c r="R21" s="7"/>
      <c r="S21" s="7"/>
      <c r="T21" s="7"/>
      <c r="U21" s="7"/>
      <c r="V21" s="7"/>
      <c r="W21" s="7"/>
      <c r="X21" s="7"/>
    </row>
    <row r="22" spans="1:24" ht="12.75" customHeight="1">
      <c r="A22" s="542" t="s">
        <v>10</v>
      </c>
      <c r="B22" s="538"/>
      <c r="C22" s="538"/>
      <c r="D22" s="539"/>
      <c r="E22" s="543" t="s">
        <v>592</v>
      </c>
      <c r="F22" s="538"/>
      <c r="G22" s="538"/>
      <c r="H22" s="539"/>
      <c r="I22" s="1"/>
      <c r="J22" s="15">
        <f>J12+J199+J202+J383</f>
        <v>618104379</v>
      </c>
      <c r="K22" s="1"/>
      <c r="L22" s="1"/>
      <c r="M22" s="1"/>
      <c r="N22" s="1"/>
      <c r="O22" s="1"/>
      <c r="P22" s="1"/>
      <c r="Q22" s="7"/>
      <c r="R22" s="7"/>
      <c r="S22" s="7"/>
      <c r="T22" s="7"/>
      <c r="U22" s="7"/>
      <c r="V22" s="7"/>
      <c r="W22" s="7"/>
      <c r="X22" s="7"/>
    </row>
    <row r="23" spans="1:24" ht="12.75" customHeight="1">
      <c r="A23" s="501"/>
      <c r="B23" s="494"/>
      <c r="C23" s="494"/>
      <c r="D23" s="494"/>
      <c r="E23" s="494"/>
      <c r="F23" s="494"/>
      <c r="G23" s="494"/>
      <c r="H23" s="494"/>
      <c r="I23" s="1"/>
      <c r="J23" s="1"/>
      <c r="K23" s="1"/>
      <c r="L23" s="1"/>
      <c r="M23" s="1"/>
      <c r="N23" s="1"/>
      <c r="O23" s="1"/>
      <c r="P23" s="1"/>
      <c r="Q23" s="7"/>
      <c r="R23" s="7"/>
      <c r="S23" s="7"/>
      <c r="T23" s="7"/>
      <c r="U23" s="7"/>
      <c r="V23" s="7"/>
      <c r="W23" s="7"/>
      <c r="X23" s="7"/>
    </row>
    <row r="24" spans="1:24" ht="12.75" customHeight="1">
      <c r="A24" s="1"/>
      <c r="B24" s="1"/>
      <c r="C24" s="1"/>
      <c r="D24" s="1"/>
      <c r="E24" s="1"/>
      <c r="F24" s="1"/>
      <c r="G24" s="1"/>
      <c r="H24" s="1"/>
      <c r="I24" s="1"/>
      <c r="J24" s="384">
        <f>+J22/1000</f>
        <v>618104.37899999996</v>
      </c>
      <c r="K24" s="1"/>
      <c r="L24" s="1"/>
      <c r="M24" s="1"/>
      <c r="N24" s="1"/>
      <c r="O24" s="1"/>
      <c r="P24" s="1"/>
      <c r="Q24" s="7"/>
      <c r="R24" s="7"/>
      <c r="S24" s="7"/>
      <c r="T24" s="7"/>
      <c r="U24" s="7"/>
      <c r="V24" s="7"/>
      <c r="W24" s="7"/>
      <c r="X24" s="7"/>
    </row>
    <row r="25" spans="1:24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7"/>
      <c r="R25" s="7"/>
      <c r="S25" s="7"/>
      <c r="T25" s="7"/>
      <c r="U25" s="7"/>
      <c r="V25" s="7"/>
      <c r="W25" s="7"/>
      <c r="X25" s="7"/>
    </row>
    <row r="26" spans="1:24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7"/>
      <c r="R26" s="7"/>
      <c r="S26" s="7"/>
      <c r="T26" s="7"/>
      <c r="U26" s="7"/>
      <c r="V26" s="7"/>
      <c r="W26" s="7"/>
      <c r="X26" s="7"/>
    </row>
    <row r="27" spans="1:24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7"/>
      <c r="R27" s="7"/>
      <c r="S27" s="7"/>
      <c r="T27" s="7"/>
      <c r="U27" s="7"/>
      <c r="V27" s="7"/>
      <c r="W27" s="7"/>
      <c r="X27" s="7"/>
    </row>
    <row r="28" spans="1:24" ht="12.75" customHeight="1">
      <c r="A28" s="504" t="s">
        <v>12</v>
      </c>
      <c r="B28" s="494"/>
      <c r="C28" s="494"/>
      <c r="D28" s="494"/>
      <c r="E28" s="494"/>
      <c r="F28" s="494"/>
      <c r="G28" s="494"/>
      <c r="H28" s="494"/>
      <c r="I28" s="1"/>
      <c r="J28" s="1"/>
      <c r="K28" s="1"/>
      <c r="L28" s="1"/>
      <c r="M28" s="1"/>
      <c r="N28" s="1"/>
      <c r="O28" s="1"/>
      <c r="P28" s="1"/>
      <c r="Q28" s="7"/>
      <c r="R28" s="7"/>
      <c r="S28" s="7"/>
      <c r="T28" s="7"/>
      <c r="U28" s="7"/>
      <c r="V28" s="7"/>
      <c r="W28" s="7"/>
      <c r="X28" s="7"/>
    </row>
    <row r="29" spans="1:24" ht="12.75" hidden="1" customHeight="1">
      <c r="A29" s="537" t="s">
        <v>593</v>
      </c>
      <c r="B29" s="538"/>
      <c r="C29" s="538"/>
      <c r="D29" s="539"/>
      <c r="E29" s="540" t="s">
        <v>25</v>
      </c>
      <c r="F29" s="538"/>
      <c r="G29" s="538"/>
      <c r="H29" s="539"/>
      <c r="I29" s="1"/>
      <c r="J29" s="1"/>
      <c r="K29" s="1"/>
      <c r="L29" s="1"/>
      <c r="M29" s="1"/>
      <c r="N29" s="1"/>
      <c r="O29" s="1"/>
      <c r="P29" s="1"/>
      <c r="Q29" s="7"/>
      <c r="R29" s="7"/>
      <c r="S29" s="7"/>
      <c r="T29" s="7"/>
      <c r="U29" s="7"/>
      <c r="V29" s="7"/>
      <c r="W29" s="7"/>
      <c r="X29" s="7"/>
    </row>
    <row r="30" spans="1:24" ht="12.75" customHeight="1">
      <c r="A30" s="505"/>
      <c r="B30" s="506"/>
      <c r="C30" s="506"/>
      <c r="D30" s="506"/>
      <c r="E30" s="506"/>
      <c r="F30" s="506"/>
      <c r="G30" s="506"/>
      <c r="H30" s="506"/>
      <c r="I30" s="1"/>
      <c r="J30" s="499" t="s">
        <v>1</v>
      </c>
      <c r="K30" s="500"/>
      <c r="L30" s="499" t="s">
        <v>48</v>
      </c>
      <c r="M30" s="500"/>
      <c r="N30" s="1"/>
      <c r="O30" s="1"/>
      <c r="P30" s="1"/>
      <c r="Q30" s="7"/>
      <c r="R30" s="7"/>
      <c r="S30" s="7"/>
      <c r="T30" s="7"/>
      <c r="U30" s="7"/>
      <c r="V30" s="7"/>
      <c r="W30" s="7"/>
      <c r="X30" s="7"/>
    </row>
    <row r="31" spans="1:24" ht="12.75" customHeight="1">
      <c r="A31" s="541" t="s">
        <v>2</v>
      </c>
      <c r="B31" s="494"/>
      <c r="C31" s="494"/>
      <c r="D31" s="494"/>
      <c r="E31" s="494"/>
      <c r="F31" s="494"/>
      <c r="G31" s="494"/>
      <c r="H31" s="494"/>
      <c r="I31" s="1"/>
      <c r="J31" s="45" t="s">
        <v>594</v>
      </c>
      <c r="K31" s="47" t="s">
        <v>51</v>
      </c>
      <c r="L31" s="45" t="s">
        <v>594</v>
      </c>
      <c r="M31" s="47" t="s">
        <v>51</v>
      </c>
      <c r="N31" s="1"/>
      <c r="O31" s="1"/>
      <c r="P31" s="1"/>
      <c r="Q31" s="7"/>
      <c r="R31" s="7"/>
      <c r="S31" s="7"/>
      <c r="T31" s="7"/>
      <c r="U31" s="7"/>
      <c r="V31" s="7"/>
      <c r="W31" s="7"/>
      <c r="X31" s="7"/>
    </row>
    <row r="32" spans="1:24" ht="39" customHeight="1">
      <c r="A32" s="369" t="s">
        <v>13</v>
      </c>
      <c r="B32" s="369" t="s">
        <v>14</v>
      </c>
      <c r="C32" s="369" t="s">
        <v>15</v>
      </c>
      <c r="D32" s="369" t="s">
        <v>16</v>
      </c>
      <c r="E32" s="369" t="s">
        <v>14</v>
      </c>
      <c r="F32" s="369" t="s">
        <v>583</v>
      </c>
      <c r="G32" s="369" t="s">
        <v>17</v>
      </c>
      <c r="H32" s="369" t="s">
        <v>18</v>
      </c>
      <c r="I32" s="1"/>
      <c r="J32" s="386" t="s">
        <v>59</v>
      </c>
      <c r="K32" s="50" t="s">
        <v>60</v>
      </c>
      <c r="L32" s="386" t="s">
        <v>59</v>
      </c>
      <c r="M32" s="50" t="s">
        <v>60</v>
      </c>
      <c r="N32" s="1"/>
      <c r="O32" s="1"/>
      <c r="P32" s="1"/>
      <c r="Q32" s="7"/>
      <c r="R32" s="7"/>
      <c r="S32" s="7"/>
      <c r="T32" s="7"/>
      <c r="U32" s="7"/>
      <c r="V32" s="7"/>
      <c r="W32" s="7"/>
      <c r="X32" s="7"/>
    </row>
    <row r="33" spans="1:24" ht="12.75" hidden="1" customHeight="1">
      <c r="A33" s="372" t="s">
        <v>595</v>
      </c>
      <c r="B33" s="372" t="s">
        <v>596</v>
      </c>
      <c r="C33" s="372" t="s">
        <v>21</v>
      </c>
      <c r="D33" s="373">
        <v>98100000</v>
      </c>
      <c r="E33" s="372" t="s">
        <v>597</v>
      </c>
      <c r="F33" s="374">
        <v>1</v>
      </c>
      <c r="G33" s="387">
        <v>6667</v>
      </c>
      <c r="H33" s="372" t="s">
        <v>598</v>
      </c>
      <c r="I33" s="388">
        <v>1</v>
      </c>
      <c r="J33" s="389">
        <v>6667</v>
      </c>
      <c r="K33" s="389"/>
      <c r="L33" s="389">
        <v>6667</v>
      </c>
      <c r="M33" s="45"/>
      <c r="N33" s="1"/>
      <c r="O33" s="1"/>
      <c r="P33" s="1"/>
      <c r="Q33" s="7"/>
      <c r="R33" s="7"/>
      <c r="S33" s="7"/>
      <c r="T33" s="7"/>
      <c r="U33" s="7"/>
      <c r="V33" s="7"/>
      <c r="W33" s="7"/>
      <c r="X33" s="7"/>
    </row>
    <row r="34" spans="1:24" ht="12.75" hidden="1" customHeight="1">
      <c r="A34" s="372" t="s">
        <v>599</v>
      </c>
      <c r="B34" s="372" t="s">
        <v>600</v>
      </c>
      <c r="C34" s="372" t="s">
        <v>21</v>
      </c>
      <c r="D34" s="373">
        <v>22100000</v>
      </c>
      <c r="E34" s="372" t="s">
        <v>601</v>
      </c>
      <c r="F34" s="374">
        <v>2</v>
      </c>
      <c r="G34" s="387">
        <v>6216382</v>
      </c>
      <c r="H34" s="372" t="s">
        <v>25</v>
      </c>
      <c r="I34" s="388">
        <v>2</v>
      </c>
      <c r="J34" s="389">
        <v>6216382</v>
      </c>
      <c r="K34" s="389"/>
      <c r="L34" s="389">
        <v>6216382</v>
      </c>
      <c r="M34" s="45"/>
      <c r="N34" s="1"/>
      <c r="O34" s="1"/>
      <c r="P34" s="1"/>
      <c r="Q34" s="7"/>
      <c r="R34" s="7"/>
      <c r="S34" s="7"/>
      <c r="T34" s="7"/>
      <c r="U34" s="7"/>
      <c r="V34" s="7"/>
      <c r="W34" s="7"/>
      <c r="X34" s="7"/>
    </row>
    <row r="35" spans="1:24" ht="12.75" hidden="1" customHeight="1">
      <c r="A35" s="372" t="s">
        <v>599</v>
      </c>
      <c r="B35" s="372" t="s">
        <v>600</v>
      </c>
      <c r="C35" s="372" t="s">
        <v>21</v>
      </c>
      <c r="D35" s="373">
        <v>22100000</v>
      </c>
      <c r="E35" s="372" t="s">
        <v>601</v>
      </c>
      <c r="F35" s="374">
        <v>1</v>
      </c>
      <c r="G35" s="387">
        <v>964915</v>
      </c>
      <c r="H35" s="372" t="s">
        <v>25</v>
      </c>
      <c r="I35" s="388">
        <v>1</v>
      </c>
      <c r="J35" s="389">
        <v>964915</v>
      </c>
      <c r="K35" s="389"/>
      <c r="L35" s="389">
        <v>964915</v>
      </c>
      <c r="M35" s="45"/>
      <c r="N35" s="1"/>
      <c r="O35" s="1"/>
      <c r="P35" s="1"/>
      <c r="Q35" s="7"/>
      <c r="R35" s="7"/>
      <c r="S35" s="7"/>
      <c r="T35" s="7"/>
      <c r="U35" s="7"/>
      <c r="V35" s="7"/>
      <c r="W35" s="7"/>
      <c r="X35" s="7"/>
    </row>
    <row r="36" spans="1:24" ht="12.75" hidden="1" customHeight="1">
      <c r="A36" s="372" t="s">
        <v>599</v>
      </c>
      <c r="B36" s="372" t="s">
        <v>600</v>
      </c>
      <c r="C36" s="372" t="s">
        <v>21</v>
      </c>
      <c r="D36" s="373">
        <v>64200000</v>
      </c>
      <c r="E36" s="372" t="s">
        <v>602</v>
      </c>
      <c r="F36" s="374">
        <v>1</v>
      </c>
      <c r="G36" s="387">
        <v>7003921</v>
      </c>
      <c r="H36" s="372" t="s">
        <v>603</v>
      </c>
      <c r="I36" s="388">
        <v>1</v>
      </c>
      <c r="J36" s="389">
        <v>7003921</v>
      </c>
      <c r="K36" s="389"/>
      <c r="L36" s="389">
        <v>7003921</v>
      </c>
      <c r="M36" s="45"/>
      <c r="N36" s="1"/>
      <c r="O36" s="1"/>
      <c r="P36" s="1"/>
      <c r="Q36" s="7"/>
      <c r="R36" s="7"/>
      <c r="S36" s="7"/>
      <c r="T36" s="7"/>
      <c r="U36" s="7"/>
      <c r="V36" s="7"/>
      <c r="W36" s="7"/>
      <c r="X36" s="7"/>
    </row>
    <row r="37" spans="1:24" ht="12.75" hidden="1" customHeight="1">
      <c r="A37" s="372" t="s">
        <v>599</v>
      </c>
      <c r="B37" s="372" t="s">
        <v>600</v>
      </c>
      <c r="C37" s="372" t="s">
        <v>21</v>
      </c>
      <c r="D37" s="373">
        <v>64200000</v>
      </c>
      <c r="E37" s="372" t="s">
        <v>602</v>
      </c>
      <c r="F37" s="374">
        <v>2</v>
      </c>
      <c r="G37" s="387">
        <v>35742439</v>
      </c>
      <c r="H37" s="372" t="s">
        <v>603</v>
      </c>
      <c r="I37" s="388">
        <v>2</v>
      </c>
      <c r="J37" s="389">
        <v>35742439</v>
      </c>
      <c r="K37" s="389"/>
      <c r="L37" s="389">
        <v>35742439</v>
      </c>
      <c r="M37" s="45"/>
      <c r="N37" s="1"/>
      <c r="O37" s="1"/>
      <c r="P37" s="1"/>
      <c r="Q37" s="7"/>
      <c r="R37" s="7"/>
      <c r="S37" s="7"/>
      <c r="T37" s="7"/>
      <c r="U37" s="7"/>
      <c r="V37" s="7"/>
      <c r="W37" s="7"/>
      <c r="X37" s="7"/>
    </row>
    <row r="38" spans="1:24" ht="12.75" hidden="1" customHeight="1">
      <c r="A38" s="372" t="s">
        <v>599</v>
      </c>
      <c r="B38" s="372" t="s">
        <v>600</v>
      </c>
      <c r="C38" s="372" t="s">
        <v>21</v>
      </c>
      <c r="D38" s="373">
        <v>70100000</v>
      </c>
      <c r="E38" s="372" t="s">
        <v>604</v>
      </c>
      <c r="F38" s="374">
        <v>2</v>
      </c>
      <c r="G38" s="387">
        <v>105059445</v>
      </c>
      <c r="H38" s="372" t="s">
        <v>605</v>
      </c>
      <c r="I38" s="388">
        <v>2</v>
      </c>
      <c r="J38" s="389">
        <v>105059445</v>
      </c>
      <c r="K38" s="389"/>
      <c r="L38" s="389">
        <v>105059445</v>
      </c>
      <c r="M38" s="45"/>
      <c r="N38" s="1"/>
      <c r="O38" s="1"/>
      <c r="P38" s="1"/>
      <c r="Q38" s="7"/>
      <c r="R38" s="7"/>
      <c r="S38" s="7"/>
      <c r="T38" s="7"/>
      <c r="U38" s="7"/>
      <c r="V38" s="7"/>
      <c r="W38" s="7"/>
      <c r="X38" s="7"/>
    </row>
    <row r="39" spans="1:24" ht="12.75" hidden="1" customHeight="1">
      <c r="A39" s="372" t="s">
        <v>599</v>
      </c>
      <c r="B39" s="372" t="s">
        <v>600</v>
      </c>
      <c r="C39" s="372" t="s">
        <v>21</v>
      </c>
      <c r="D39" s="373">
        <v>70100000</v>
      </c>
      <c r="E39" s="372" t="s">
        <v>604</v>
      </c>
      <c r="F39" s="374">
        <v>1</v>
      </c>
      <c r="G39" s="387">
        <v>6960881</v>
      </c>
      <c r="H39" s="372" t="s">
        <v>605</v>
      </c>
      <c r="I39" s="388">
        <v>1</v>
      </c>
      <c r="J39" s="389">
        <v>6960881</v>
      </c>
      <c r="K39" s="389"/>
      <c r="L39" s="389">
        <v>6960881</v>
      </c>
      <c r="M39" s="45"/>
      <c r="N39" s="1"/>
      <c r="O39" s="1"/>
      <c r="P39" s="1"/>
      <c r="Q39" s="7"/>
      <c r="R39" s="7"/>
      <c r="S39" s="7"/>
      <c r="T39" s="7"/>
      <c r="U39" s="7"/>
      <c r="V39" s="7"/>
      <c r="W39" s="7"/>
      <c r="X39" s="7"/>
    </row>
    <row r="40" spans="1:24" ht="12.75" hidden="1" customHeight="1">
      <c r="A40" s="372" t="s">
        <v>599</v>
      </c>
      <c r="B40" s="372" t="s">
        <v>600</v>
      </c>
      <c r="C40" s="372" t="s">
        <v>21</v>
      </c>
      <c r="D40" s="373">
        <v>111313000</v>
      </c>
      <c r="E40" s="372" t="s">
        <v>606</v>
      </c>
      <c r="F40" s="374">
        <v>2</v>
      </c>
      <c r="G40" s="387">
        <v>6294446</v>
      </c>
      <c r="H40" s="372" t="s">
        <v>607</v>
      </c>
      <c r="I40" s="388">
        <v>2</v>
      </c>
      <c r="J40" s="389">
        <v>6294446</v>
      </c>
      <c r="K40" s="389"/>
      <c r="L40" s="389">
        <v>6294446</v>
      </c>
      <c r="M40" s="45"/>
      <c r="N40" s="1"/>
      <c r="O40" s="1"/>
      <c r="P40" s="1"/>
      <c r="Q40" s="7"/>
      <c r="R40" s="7"/>
      <c r="S40" s="7"/>
      <c r="T40" s="7"/>
      <c r="U40" s="7"/>
      <c r="V40" s="7"/>
      <c r="W40" s="7"/>
      <c r="X40" s="7"/>
    </row>
    <row r="41" spans="1:24" ht="12.75" hidden="1" customHeight="1">
      <c r="A41" s="372" t="s">
        <v>599</v>
      </c>
      <c r="B41" s="372" t="s">
        <v>600</v>
      </c>
      <c r="C41" s="372" t="s">
        <v>21</v>
      </c>
      <c r="D41" s="373">
        <v>111313000</v>
      </c>
      <c r="E41" s="372" t="s">
        <v>606</v>
      </c>
      <c r="F41" s="374">
        <v>1</v>
      </c>
      <c r="G41" s="387">
        <v>5310067</v>
      </c>
      <c r="H41" s="372" t="s">
        <v>607</v>
      </c>
      <c r="I41" s="388">
        <v>1</v>
      </c>
      <c r="J41" s="389">
        <v>5310067</v>
      </c>
      <c r="K41" s="389"/>
      <c r="L41" s="389">
        <v>5310067</v>
      </c>
      <c r="M41" s="45"/>
      <c r="N41" s="1"/>
      <c r="O41" s="1"/>
      <c r="P41" s="1"/>
      <c r="Q41" s="7"/>
      <c r="R41" s="7"/>
      <c r="S41" s="7"/>
      <c r="T41" s="7"/>
      <c r="U41" s="7"/>
      <c r="V41" s="7"/>
      <c r="W41" s="7"/>
      <c r="X41" s="7"/>
    </row>
    <row r="42" spans="1:24" ht="12.75" hidden="1" customHeight="1">
      <c r="A42" s="372" t="s">
        <v>599</v>
      </c>
      <c r="B42" s="372" t="s">
        <v>600</v>
      </c>
      <c r="C42" s="372" t="s">
        <v>21</v>
      </c>
      <c r="D42" s="373">
        <v>111919000</v>
      </c>
      <c r="E42" s="372" t="s">
        <v>608</v>
      </c>
      <c r="F42" s="374">
        <v>1</v>
      </c>
      <c r="G42" s="387">
        <v>5193807</v>
      </c>
      <c r="H42" s="372" t="s">
        <v>609</v>
      </c>
      <c r="I42" s="388">
        <v>1</v>
      </c>
      <c r="J42" s="389">
        <v>5193807</v>
      </c>
      <c r="K42" s="389"/>
      <c r="L42" s="389">
        <v>5193807</v>
      </c>
      <c r="M42" s="45"/>
      <c r="N42" s="1"/>
      <c r="O42" s="1"/>
      <c r="P42" s="1"/>
      <c r="Q42" s="7"/>
      <c r="R42" s="7"/>
      <c r="S42" s="7"/>
      <c r="T42" s="7"/>
      <c r="U42" s="7"/>
      <c r="V42" s="7"/>
      <c r="W42" s="7"/>
      <c r="X42" s="7"/>
    </row>
    <row r="43" spans="1:24" ht="12.75" hidden="1" customHeight="1">
      <c r="A43" s="372" t="s">
        <v>599</v>
      </c>
      <c r="B43" s="372" t="s">
        <v>600</v>
      </c>
      <c r="C43" s="372" t="s">
        <v>21</v>
      </c>
      <c r="D43" s="373">
        <v>111919000</v>
      </c>
      <c r="E43" s="372" t="s">
        <v>608</v>
      </c>
      <c r="F43" s="374">
        <v>2</v>
      </c>
      <c r="G43" s="387">
        <v>4944351</v>
      </c>
      <c r="H43" s="372" t="s">
        <v>609</v>
      </c>
      <c r="I43" s="388">
        <v>2</v>
      </c>
      <c r="J43" s="389">
        <v>4944351</v>
      </c>
      <c r="K43" s="389"/>
      <c r="L43" s="389">
        <v>4944351</v>
      </c>
      <c r="M43" s="45"/>
      <c r="N43" s="1"/>
      <c r="O43" s="1"/>
      <c r="P43" s="1"/>
      <c r="Q43" s="7"/>
      <c r="R43" s="7"/>
      <c r="S43" s="7"/>
      <c r="T43" s="7"/>
      <c r="U43" s="7"/>
      <c r="V43" s="7"/>
      <c r="W43" s="7"/>
      <c r="X43" s="7"/>
    </row>
    <row r="44" spans="1:24" ht="12.75" hidden="1" customHeight="1">
      <c r="A44" s="372" t="s">
        <v>599</v>
      </c>
      <c r="B44" s="372" t="s">
        <v>600</v>
      </c>
      <c r="C44" s="372" t="s">
        <v>21</v>
      </c>
      <c r="D44" s="373">
        <v>112020000</v>
      </c>
      <c r="E44" s="372" t="s">
        <v>610</v>
      </c>
      <c r="F44" s="374">
        <v>1</v>
      </c>
      <c r="G44" s="387">
        <v>1682736</v>
      </c>
      <c r="H44" s="372" t="s">
        <v>611</v>
      </c>
      <c r="I44" s="388">
        <v>1</v>
      </c>
      <c r="J44" s="389">
        <v>1682736</v>
      </c>
      <c r="K44" s="389"/>
      <c r="L44" s="389">
        <v>1682736</v>
      </c>
      <c r="M44" s="45"/>
      <c r="N44" s="1"/>
      <c r="O44" s="1"/>
      <c r="P44" s="1"/>
      <c r="Q44" s="7"/>
      <c r="R44" s="7"/>
      <c r="S44" s="7"/>
      <c r="T44" s="7"/>
      <c r="U44" s="7"/>
      <c r="V44" s="7"/>
      <c r="W44" s="7"/>
      <c r="X44" s="7"/>
    </row>
    <row r="45" spans="1:24" ht="12.75" hidden="1" customHeight="1">
      <c r="A45" s="372" t="s">
        <v>599</v>
      </c>
      <c r="B45" s="372" t="s">
        <v>600</v>
      </c>
      <c r="C45" s="372" t="s">
        <v>21</v>
      </c>
      <c r="D45" s="373">
        <v>112020000</v>
      </c>
      <c r="E45" s="372" t="s">
        <v>610</v>
      </c>
      <c r="F45" s="374">
        <v>2</v>
      </c>
      <c r="G45" s="387">
        <v>1682736</v>
      </c>
      <c r="H45" s="372" t="s">
        <v>611</v>
      </c>
      <c r="I45" s="388">
        <v>2</v>
      </c>
      <c r="J45" s="389">
        <v>1682736</v>
      </c>
      <c r="K45" s="389"/>
      <c r="L45" s="389">
        <v>1682736</v>
      </c>
      <c r="M45" s="45"/>
      <c r="N45" s="1"/>
      <c r="O45" s="1"/>
      <c r="P45" s="1"/>
      <c r="Q45" s="7"/>
      <c r="R45" s="7"/>
      <c r="S45" s="7"/>
      <c r="T45" s="7"/>
      <c r="U45" s="7"/>
      <c r="V45" s="7"/>
      <c r="W45" s="7"/>
      <c r="X45" s="7"/>
    </row>
    <row r="46" spans="1:24" ht="12.75" hidden="1" customHeight="1">
      <c r="A46" s="372" t="s">
        <v>599</v>
      </c>
      <c r="B46" s="372" t="s">
        <v>600</v>
      </c>
      <c r="C46" s="372" t="s">
        <v>21</v>
      </c>
      <c r="D46" s="373">
        <v>112323000</v>
      </c>
      <c r="E46" s="372" t="s">
        <v>612</v>
      </c>
      <c r="F46" s="374">
        <v>1</v>
      </c>
      <c r="G46" s="387">
        <v>1706490</v>
      </c>
      <c r="H46" s="372" t="s">
        <v>607</v>
      </c>
      <c r="I46" s="388">
        <v>1</v>
      </c>
      <c r="J46" s="389">
        <v>1706490</v>
      </c>
      <c r="K46" s="389"/>
      <c r="L46" s="389">
        <v>1706490</v>
      </c>
      <c r="M46" s="45"/>
      <c r="N46" s="1"/>
      <c r="O46" s="1"/>
      <c r="P46" s="1"/>
      <c r="Q46" s="7"/>
      <c r="R46" s="7"/>
      <c r="S46" s="7"/>
      <c r="T46" s="7"/>
      <c r="U46" s="7"/>
      <c r="V46" s="7"/>
      <c r="W46" s="7"/>
      <c r="X46" s="7"/>
    </row>
    <row r="47" spans="1:24" ht="12.75" hidden="1" customHeight="1">
      <c r="A47" s="372" t="s">
        <v>599</v>
      </c>
      <c r="B47" s="372" t="s">
        <v>600</v>
      </c>
      <c r="C47" s="372" t="s">
        <v>21</v>
      </c>
      <c r="D47" s="373">
        <v>112323000</v>
      </c>
      <c r="E47" s="372" t="s">
        <v>612</v>
      </c>
      <c r="F47" s="374">
        <v>2</v>
      </c>
      <c r="G47" s="387">
        <v>1706491</v>
      </c>
      <c r="H47" s="372" t="s">
        <v>607</v>
      </c>
      <c r="I47" s="388">
        <v>2</v>
      </c>
      <c r="J47" s="389">
        <v>1706491</v>
      </c>
      <c r="K47" s="389"/>
      <c r="L47" s="389">
        <v>1706491</v>
      </c>
      <c r="M47" s="45"/>
      <c r="N47" s="1"/>
      <c r="O47" s="1"/>
      <c r="P47" s="1"/>
      <c r="Q47" s="7"/>
      <c r="R47" s="7"/>
      <c r="S47" s="7"/>
      <c r="T47" s="7"/>
      <c r="U47" s="7"/>
      <c r="V47" s="7"/>
      <c r="W47" s="7"/>
      <c r="X47" s="7"/>
    </row>
    <row r="48" spans="1:24" ht="12.75" hidden="1" customHeight="1">
      <c r="A48" s="372" t="s">
        <v>599</v>
      </c>
      <c r="B48" s="372" t="s">
        <v>600</v>
      </c>
      <c r="C48" s="372" t="s">
        <v>21</v>
      </c>
      <c r="D48" s="373">
        <v>112525000</v>
      </c>
      <c r="E48" s="372" t="s">
        <v>613</v>
      </c>
      <c r="F48" s="374">
        <v>1</v>
      </c>
      <c r="G48" s="387">
        <v>2635847</v>
      </c>
      <c r="H48" s="372" t="s">
        <v>614</v>
      </c>
      <c r="I48" s="388">
        <v>1</v>
      </c>
      <c r="J48" s="389">
        <v>2635847</v>
      </c>
      <c r="K48" s="389"/>
      <c r="L48" s="389">
        <v>2635847</v>
      </c>
      <c r="M48" s="45"/>
      <c r="N48" s="1"/>
      <c r="O48" s="1"/>
      <c r="P48" s="1"/>
      <c r="Q48" s="7"/>
      <c r="R48" s="7"/>
      <c r="S48" s="7"/>
      <c r="T48" s="7"/>
      <c r="U48" s="7"/>
      <c r="V48" s="7"/>
      <c r="W48" s="7"/>
      <c r="X48" s="7"/>
    </row>
    <row r="49" spans="1:24" ht="12.75" hidden="1" customHeight="1">
      <c r="A49" s="372" t="s">
        <v>599</v>
      </c>
      <c r="B49" s="372" t="s">
        <v>600</v>
      </c>
      <c r="C49" s="372" t="s">
        <v>21</v>
      </c>
      <c r="D49" s="373">
        <v>112525000</v>
      </c>
      <c r="E49" s="372" t="s">
        <v>613</v>
      </c>
      <c r="F49" s="374">
        <v>2</v>
      </c>
      <c r="G49" s="387">
        <v>7907543</v>
      </c>
      <c r="H49" s="372" t="s">
        <v>614</v>
      </c>
      <c r="I49" s="388">
        <v>2</v>
      </c>
      <c r="J49" s="389">
        <v>7907543</v>
      </c>
      <c r="K49" s="389"/>
      <c r="L49" s="389">
        <v>7907543</v>
      </c>
      <c r="M49" s="45"/>
      <c r="N49" s="1"/>
      <c r="O49" s="1"/>
      <c r="P49" s="1"/>
      <c r="Q49" s="7"/>
      <c r="R49" s="7"/>
      <c r="S49" s="7"/>
      <c r="T49" s="7"/>
      <c r="U49" s="7"/>
      <c r="V49" s="7"/>
      <c r="W49" s="7"/>
      <c r="X49" s="7"/>
    </row>
    <row r="50" spans="1:24" ht="12.75" hidden="1" customHeight="1">
      <c r="A50" s="372" t="s">
        <v>599</v>
      </c>
      <c r="B50" s="372" t="s">
        <v>600</v>
      </c>
      <c r="C50" s="372" t="s">
        <v>21</v>
      </c>
      <c r="D50" s="373">
        <v>114747000</v>
      </c>
      <c r="E50" s="372" t="s">
        <v>615</v>
      </c>
      <c r="F50" s="374">
        <v>2</v>
      </c>
      <c r="G50" s="387">
        <v>294988</v>
      </c>
      <c r="H50" s="372" t="s">
        <v>616</v>
      </c>
      <c r="I50" s="388">
        <v>2</v>
      </c>
      <c r="J50" s="389">
        <v>294988</v>
      </c>
      <c r="K50" s="389"/>
      <c r="L50" s="389">
        <v>294988</v>
      </c>
      <c r="M50" s="45"/>
      <c r="N50" s="1"/>
      <c r="O50" s="1"/>
      <c r="P50" s="1"/>
      <c r="Q50" s="7"/>
      <c r="R50" s="7"/>
      <c r="S50" s="7"/>
      <c r="T50" s="7"/>
      <c r="U50" s="7"/>
      <c r="V50" s="7"/>
      <c r="W50" s="7"/>
      <c r="X50" s="7"/>
    </row>
    <row r="51" spans="1:24" ht="12.75" hidden="1" customHeight="1">
      <c r="A51" s="372" t="s">
        <v>599</v>
      </c>
      <c r="B51" s="372" t="s">
        <v>600</v>
      </c>
      <c r="C51" s="372" t="s">
        <v>21</v>
      </c>
      <c r="D51" s="373">
        <v>114747000</v>
      </c>
      <c r="E51" s="372" t="s">
        <v>615</v>
      </c>
      <c r="F51" s="374">
        <v>1</v>
      </c>
      <c r="G51" s="387">
        <v>4456594</v>
      </c>
      <c r="H51" s="372" t="s">
        <v>616</v>
      </c>
      <c r="I51" s="388">
        <v>1</v>
      </c>
      <c r="J51" s="389">
        <v>4456594</v>
      </c>
      <c r="K51" s="389"/>
      <c r="L51" s="389">
        <v>4456594</v>
      </c>
      <c r="M51" s="45"/>
      <c r="N51" s="1"/>
      <c r="O51" s="1"/>
      <c r="P51" s="1"/>
      <c r="Q51" s="7"/>
      <c r="R51" s="7"/>
      <c r="S51" s="7"/>
      <c r="T51" s="7"/>
      <c r="U51" s="7"/>
      <c r="V51" s="7"/>
      <c r="W51" s="7"/>
      <c r="X51" s="7"/>
    </row>
    <row r="52" spans="1:24" ht="12.75" hidden="1" customHeight="1">
      <c r="A52" s="372" t="s">
        <v>599</v>
      </c>
      <c r="B52" s="372" t="s">
        <v>600</v>
      </c>
      <c r="C52" s="372" t="s">
        <v>21</v>
      </c>
      <c r="D52" s="373">
        <v>115252000</v>
      </c>
      <c r="E52" s="372" t="s">
        <v>617</v>
      </c>
      <c r="F52" s="374">
        <v>2</v>
      </c>
      <c r="G52" s="387">
        <v>2636633</v>
      </c>
      <c r="H52" s="372" t="s">
        <v>618</v>
      </c>
      <c r="I52" s="388">
        <v>2</v>
      </c>
      <c r="J52" s="389">
        <v>2636633</v>
      </c>
      <c r="K52" s="389"/>
      <c r="L52" s="389">
        <v>2636633</v>
      </c>
      <c r="M52" s="45"/>
      <c r="N52" s="1"/>
      <c r="O52" s="1"/>
      <c r="P52" s="1"/>
      <c r="Q52" s="7"/>
      <c r="R52" s="7"/>
      <c r="S52" s="7"/>
      <c r="T52" s="7"/>
      <c r="U52" s="7"/>
      <c r="V52" s="7"/>
      <c r="W52" s="7"/>
      <c r="X52" s="7"/>
    </row>
    <row r="53" spans="1:24" ht="12.75" hidden="1" customHeight="1">
      <c r="A53" s="372" t="s">
        <v>599</v>
      </c>
      <c r="B53" s="372" t="s">
        <v>600</v>
      </c>
      <c r="C53" s="372" t="s">
        <v>21</v>
      </c>
      <c r="D53" s="373">
        <v>115252000</v>
      </c>
      <c r="E53" s="372" t="s">
        <v>617</v>
      </c>
      <c r="F53" s="374">
        <v>1</v>
      </c>
      <c r="G53" s="387">
        <v>659158</v>
      </c>
      <c r="H53" s="372" t="s">
        <v>618</v>
      </c>
      <c r="I53" s="388">
        <v>1</v>
      </c>
      <c r="J53" s="389">
        <v>659158</v>
      </c>
      <c r="K53" s="389"/>
      <c r="L53" s="389">
        <v>659158</v>
      </c>
      <c r="M53" s="45"/>
      <c r="N53" s="1"/>
      <c r="O53" s="1"/>
      <c r="P53" s="1"/>
      <c r="Q53" s="7"/>
      <c r="R53" s="7"/>
      <c r="S53" s="7"/>
      <c r="T53" s="7"/>
      <c r="U53" s="7"/>
      <c r="V53" s="7"/>
      <c r="W53" s="7"/>
      <c r="X53" s="7"/>
    </row>
    <row r="54" spans="1:24" ht="12.75" hidden="1" customHeight="1">
      <c r="A54" s="372" t="s">
        <v>599</v>
      </c>
      <c r="B54" s="372" t="s">
        <v>600</v>
      </c>
      <c r="C54" s="372" t="s">
        <v>21</v>
      </c>
      <c r="D54" s="373">
        <v>116868000</v>
      </c>
      <c r="E54" s="372" t="s">
        <v>619</v>
      </c>
      <c r="F54" s="374">
        <v>1</v>
      </c>
      <c r="G54" s="387">
        <v>3859322</v>
      </c>
      <c r="H54" s="372" t="s">
        <v>609</v>
      </c>
      <c r="I54" s="388">
        <v>1</v>
      </c>
      <c r="J54" s="389">
        <v>3859322</v>
      </c>
      <c r="K54" s="389"/>
      <c r="L54" s="389">
        <v>3859322</v>
      </c>
      <c r="M54" s="45"/>
      <c r="N54" s="1"/>
      <c r="O54" s="1"/>
      <c r="P54" s="1"/>
      <c r="Q54" s="7"/>
      <c r="R54" s="7"/>
      <c r="S54" s="7"/>
      <c r="T54" s="7"/>
      <c r="U54" s="7"/>
      <c r="V54" s="7"/>
      <c r="W54" s="7"/>
      <c r="X54" s="7"/>
    </row>
    <row r="55" spans="1:24" ht="12.75" hidden="1" customHeight="1">
      <c r="A55" s="372" t="s">
        <v>599</v>
      </c>
      <c r="B55" s="372" t="s">
        <v>600</v>
      </c>
      <c r="C55" s="372" t="s">
        <v>21</v>
      </c>
      <c r="D55" s="373">
        <v>116868000</v>
      </c>
      <c r="E55" s="372" t="s">
        <v>619</v>
      </c>
      <c r="F55" s="374">
        <v>2</v>
      </c>
      <c r="G55" s="387">
        <v>6834323</v>
      </c>
      <c r="H55" s="372" t="s">
        <v>609</v>
      </c>
      <c r="I55" s="388">
        <v>2</v>
      </c>
      <c r="J55" s="389">
        <v>6834323</v>
      </c>
      <c r="K55" s="389"/>
      <c r="L55" s="389">
        <v>6834323</v>
      </c>
      <c r="M55" s="45"/>
      <c r="N55" s="1"/>
      <c r="O55" s="1"/>
      <c r="P55" s="1"/>
      <c r="Q55" s="7"/>
      <c r="R55" s="7"/>
      <c r="S55" s="7"/>
      <c r="T55" s="7"/>
      <c r="U55" s="7"/>
      <c r="V55" s="7"/>
      <c r="W55" s="7"/>
      <c r="X55" s="7"/>
    </row>
    <row r="56" spans="1:24" ht="12.75" hidden="1" customHeight="1">
      <c r="A56" s="372" t="s">
        <v>599</v>
      </c>
      <c r="B56" s="372" t="s">
        <v>600</v>
      </c>
      <c r="C56" s="372" t="s">
        <v>21</v>
      </c>
      <c r="D56" s="373">
        <v>117070000</v>
      </c>
      <c r="E56" s="372" t="s">
        <v>620</v>
      </c>
      <c r="F56" s="374">
        <v>2</v>
      </c>
      <c r="G56" s="387">
        <v>547591</v>
      </c>
      <c r="H56" s="372" t="s">
        <v>611</v>
      </c>
      <c r="I56" s="388">
        <v>2</v>
      </c>
      <c r="J56" s="389">
        <v>547591</v>
      </c>
      <c r="K56" s="389"/>
      <c r="L56" s="389">
        <v>547591</v>
      </c>
      <c r="M56" s="45"/>
      <c r="N56" s="1"/>
      <c r="O56" s="1"/>
      <c r="P56" s="1"/>
      <c r="Q56" s="7"/>
      <c r="R56" s="7"/>
      <c r="S56" s="7"/>
      <c r="T56" s="7"/>
      <c r="U56" s="7"/>
      <c r="V56" s="7"/>
      <c r="W56" s="7"/>
      <c r="X56" s="7"/>
    </row>
    <row r="57" spans="1:24" ht="12.75" hidden="1" customHeight="1">
      <c r="A57" s="372" t="s">
        <v>599</v>
      </c>
      <c r="B57" s="372" t="s">
        <v>600</v>
      </c>
      <c r="C57" s="372" t="s">
        <v>21</v>
      </c>
      <c r="D57" s="373">
        <v>117070000</v>
      </c>
      <c r="E57" s="372" t="s">
        <v>620</v>
      </c>
      <c r="F57" s="374">
        <v>1</v>
      </c>
      <c r="G57" s="387">
        <v>547592</v>
      </c>
      <c r="H57" s="372" t="s">
        <v>611</v>
      </c>
      <c r="I57" s="388">
        <v>1</v>
      </c>
      <c r="J57" s="389">
        <v>547592</v>
      </c>
      <c r="K57" s="389"/>
      <c r="L57" s="389">
        <v>547592</v>
      </c>
      <c r="M57" s="45"/>
      <c r="N57" s="1"/>
      <c r="O57" s="1"/>
      <c r="P57" s="1"/>
      <c r="Q57" s="7"/>
      <c r="R57" s="7"/>
      <c r="S57" s="7"/>
      <c r="T57" s="7"/>
      <c r="U57" s="7"/>
      <c r="V57" s="7"/>
      <c r="W57" s="7"/>
      <c r="X57" s="7"/>
    </row>
    <row r="58" spans="1:24" ht="12.75" hidden="1" customHeight="1">
      <c r="A58" s="372" t="s">
        <v>599</v>
      </c>
      <c r="B58" s="372" t="s">
        <v>600</v>
      </c>
      <c r="C58" s="372" t="s">
        <v>21</v>
      </c>
      <c r="D58" s="373">
        <v>117676000</v>
      </c>
      <c r="E58" s="372" t="s">
        <v>621</v>
      </c>
      <c r="F58" s="374">
        <v>2</v>
      </c>
      <c r="G58" s="387">
        <v>450241</v>
      </c>
      <c r="H58" s="372" t="s">
        <v>616</v>
      </c>
      <c r="I58" s="388">
        <v>2</v>
      </c>
      <c r="J58" s="389">
        <v>450241</v>
      </c>
      <c r="K58" s="389"/>
      <c r="L58" s="389">
        <v>450241</v>
      </c>
      <c r="M58" s="45"/>
      <c r="N58" s="1"/>
      <c r="O58" s="1"/>
      <c r="P58" s="1"/>
      <c r="Q58" s="7"/>
      <c r="R58" s="7"/>
      <c r="S58" s="7"/>
      <c r="T58" s="7"/>
      <c r="U58" s="7"/>
      <c r="V58" s="7"/>
      <c r="W58" s="7"/>
      <c r="X58" s="7"/>
    </row>
    <row r="59" spans="1:24" ht="12.75" hidden="1" customHeight="1">
      <c r="A59" s="372" t="s">
        <v>599</v>
      </c>
      <c r="B59" s="372" t="s">
        <v>600</v>
      </c>
      <c r="C59" s="372" t="s">
        <v>21</v>
      </c>
      <c r="D59" s="373">
        <v>117676000</v>
      </c>
      <c r="E59" s="372" t="s">
        <v>621</v>
      </c>
      <c r="F59" s="374">
        <v>1</v>
      </c>
      <c r="G59" s="387">
        <v>450240</v>
      </c>
      <c r="H59" s="372" t="s">
        <v>616</v>
      </c>
      <c r="I59" s="388">
        <v>1</v>
      </c>
      <c r="J59" s="389">
        <v>450240</v>
      </c>
      <c r="K59" s="389"/>
      <c r="L59" s="389">
        <v>450240</v>
      </c>
      <c r="M59" s="45"/>
      <c r="N59" s="1"/>
      <c r="O59" s="1"/>
      <c r="P59" s="1"/>
      <c r="Q59" s="7"/>
      <c r="R59" s="7"/>
      <c r="S59" s="7"/>
      <c r="T59" s="7"/>
      <c r="U59" s="7"/>
      <c r="V59" s="7"/>
      <c r="W59" s="7"/>
      <c r="X59" s="7"/>
    </row>
    <row r="60" spans="1:24" ht="12.75" hidden="1" customHeight="1">
      <c r="A60" s="372" t="s">
        <v>599</v>
      </c>
      <c r="B60" s="372" t="s">
        <v>600</v>
      </c>
      <c r="C60" s="372" t="s">
        <v>21</v>
      </c>
      <c r="D60" s="373">
        <v>118888000</v>
      </c>
      <c r="E60" s="372" t="s">
        <v>622</v>
      </c>
      <c r="F60" s="374">
        <v>1</v>
      </c>
      <c r="G60" s="387">
        <v>1217491</v>
      </c>
      <c r="H60" s="372" t="s">
        <v>618</v>
      </c>
      <c r="I60" s="388">
        <v>1</v>
      </c>
      <c r="J60" s="389">
        <v>1217491</v>
      </c>
      <c r="K60" s="389"/>
      <c r="L60" s="389">
        <v>1217491</v>
      </c>
      <c r="M60" s="45"/>
      <c r="N60" s="1"/>
      <c r="O60" s="1"/>
      <c r="P60" s="1"/>
      <c r="Q60" s="7"/>
      <c r="R60" s="7"/>
      <c r="S60" s="7"/>
      <c r="T60" s="7"/>
      <c r="U60" s="7"/>
      <c r="V60" s="7"/>
      <c r="W60" s="7"/>
      <c r="X60" s="7"/>
    </row>
    <row r="61" spans="1:24" ht="12.75" hidden="1" customHeight="1">
      <c r="A61" s="372" t="s">
        <v>599</v>
      </c>
      <c r="B61" s="372" t="s">
        <v>600</v>
      </c>
      <c r="C61" s="372" t="s">
        <v>21</v>
      </c>
      <c r="D61" s="373">
        <v>118888000</v>
      </c>
      <c r="E61" s="372" t="s">
        <v>622</v>
      </c>
      <c r="F61" s="374">
        <v>2</v>
      </c>
      <c r="G61" s="387">
        <v>608744</v>
      </c>
      <c r="H61" s="372" t="s">
        <v>618</v>
      </c>
      <c r="I61" s="388">
        <v>2</v>
      </c>
      <c r="J61" s="389">
        <v>608744</v>
      </c>
      <c r="K61" s="389"/>
      <c r="L61" s="389">
        <v>608744</v>
      </c>
      <c r="M61" s="45"/>
      <c r="N61" s="1"/>
      <c r="O61" s="1"/>
      <c r="P61" s="1"/>
      <c r="Q61" s="7"/>
      <c r="R61" s="7"/>
      <c r="S61" s="7"/>
      <c r="T61" s="7"/>
      <c r="U61" s="7"/>
      <c r="V61" s="7"/>
      <c r="W61" s="7"/>
      <c r="X61" s="7"/>
    </row>
    <row r="62" spans="1:24" ht="12.75" hidden="1" customHeight="1">
      <c r="A62" s="372" t="s">
        <v>599</v>
      </c>
      <c r="B62" s="372" t="s">
        <v>600</v>
      </c>
      <c r="C62" s="372" t="s">
        <v>21</v>
      </c>
      <c r="D62" s="373">
        <v>119797000</v>
      </c>
      <c r="E62" s="372" t="s">
        <v>623</v>
      </c>
      <c r="F62" s="374">
        <v>2</v>
      </c>
      <c r="G62" s="387">
        <v>479173</v>
      </c>
      <c r="H62" s="372" t="s">
        <v>611</v>
      </c>
      <c r="I62" s="388">
        <v>2</v>
      </c>
      <c r="J62" s="389">
        <v>479173</v>
      </c>
      <c r="K62" s="389"/>
      <c r="L62" s="389">
        <v>479173</v>
      </c>
      <c r="M62" s="45"/>
      <c r="N62" s="1"/>
      <c r="O62" s="1"/>
      <c r="P62" s="1"/>
      <c r="Q62" s="7"/>
      <c r="R62" s="7"/>
      <c r="S62" s="7"/>
      <c r="T62" s="7"/>
      <c r="U62" s="7"/>
      <c r="V62" s="7"/>
      <c r="W62" s="7"/>
      <c r="X62" s="7"/>
    </row>
    <row r="63" spans="1:24" ht="12.75" hidden="1" customHeight="1">
      <c r="A63" s="372" t="s">
        <v>599</v>
      </c>
      <c r="B63" s="372" t="s">
        <v>600</v>
      </c>
      <c r="C63" s="372" t="s">
        <v>21</v>
      </c>
      <c r="D63" s="373">
        <v>119797000</v>
      </c>
      <c r="E63" s="372" t="s">
        <v>623</v>
      </c>
      <c r="F63" s="374">
        <v>1</v>
      </c>
      <c r="G63" s="387">
        <v>479174</v>
      </c>
      <c r="H63" s="372" t="s">
        <v>611</v>
      </c>
      <c r="I63" s="388">
        <v>1</v>
      </c>
      <c r="J63" s="389">
        <v>479174</v>
      </c>
      <c r="K63" s="389"/>
      <c r="L63" s="389">
        <v>479174</v>
      </c>
      <c r="M63" s="45"/>
      <c r="N63" s="1"/>
      <c r="O63" s="1"/>
      <c r="P63" s="1"/>
      <c r="Q63" s="7"/>
      <c r="R63" s="7"/>
      <c r="S63" s="7"/>
      <c r="T63" s="7"/>
      <c r="U63" s="7"/>
      <c r="V63" s="7"/>
      <c r="W63" s="7"/>
      <c r="X63" s="7"/>
    </row>
    <row r="64" spans="1:24" ht="12.75" hidden="1" customHeight="1">
      <c r="A64" s="372" t="s">
        <v>599</v>
      </c>
      <c r="B64" s="372" t="s">
        <v>600</v>
      </c>
      <c r="C64" s="372" t="s">
        <v>21</v>
      </c>
      <c r="D64" s="373">
        <v>119999000</v>
      </c>
      <c r="E64" s="372" t="s">
        <v>624</v>
      </c>
      <c r="F64" s="374">
        <v>2</v>
      </c>
      <c r="G64" s="387">
        <v>185057</v>
      </c>
      <c r="H64" s="372" t="s">
        <v>611</v>
      </c>
      <c r="I64" s="388">
        <v>2</v>
      </c>
      <c r="J64" s="389">
        <v>185057</v>
      </c>
      <c r="K64" s="389"/>
      <c r="L64" s="389">
        <v>185057</v>
      </c>
      <c r="M64" s="45"/>
      <c r="N64" s="1"/>
      <c r="O64" s="1"/>
      <c r="P64" s="1"/>
      <c r="Q64" s="7"/>
      <c r="R64" s="7"/>
      <c r="S64" s="7"/>
      <c r="T64" s="7"/>
      <c r="U64" s="7"/>
      <c r="V64" s="7"/>
      <c r="W64" s="7"/>
      <c r="X64" s="7"/>
    </row>
    <row r="65" spans="1:24" ht="12.75" hidden="1" customHeight="1">
      <c r="A65" s="372" t="s">
        <v>599</v>
      </c>
      <c r="B65" s="372" t="s">
        <v>600</v>
      </c>
      <c r="C65" s="372" t="s">
        <v>21</v>
      </c>
      <c r="D65" s="373">
        <v>119999000</v>
      </c>
      <c r="E65" s="372" t="s">
        <v>624</v>
      </c>
      <c r="F65" s="374">
        <v>1</v>
      </c>
      <c r="G65" s="387">
        <v>92528</v>
      </c>
      <c r="H65" s="372" t="s">
        <v>611</v>
      </c>
      <c r="I65" s="388">
        <v>1</v>
      </c>
      <c r="J65" s="389">
        <v>92528</v>
      </c>
      <c r="K65" s="389"/>
      <c r="L65" s="389">
        <v>92528</v>
      </c>
      <c r="M65" s="45"/>
      <c r="N65" s="1"/>
      <c r="O65" s="1"/>
      <c r="P65" s="1"/>
      <c r="Q65" s="7"/>
      <c r="R65" s="7"/>
      <c r="S65" s="7"/>
      <c r="T65" s="7"/>
      <c r="U65" s="7"/>
      <c r="V65" s="7"/>
      <c r="W65" s="7"/>
      <c r="X65" s="7"/>
    </row>
    <row r="66" spans="1:24" ht="12.75" hidden="1" customHeight="1">
      <c r="A66" s="372" t="s">
        <v>599</v>
      </c>
      <c r="B66" s="372" t="s">
        <v>600</v>
      </c>
      <c r="C66" s="372" t="s">
        <v>21</v>
      </c>
      <c r="D66" s="373">
        <v>127225000</v>
      </c>
      <c r="E66" s="372" t="s">
        <v>625</v>
      </c>
      <c r="F66" s="374">
        <v>1</v>
      </c>
      <c r="G66" s="387">
        <v>142836</v>
      </c>
      <c r="H66" s="372" t="s">
        <v>614</v>
      </c>
      <c r="I66" s="388">
        <v>1</v>
      </c>
      <c r="J66" s="389">
        <v>142836</v>
      </c>
      <c r="K66" s="389"/>
      <c r="L66" s="389">
        <v>142836</v>
      </c>
      <c r="M66" s="45"/>
      <c r="N66" s="1"/>
      <c r="O66" s="1"/>
      <c r="P66" s="1"/>
      <c r="Q66" s="7"/>
      <c r="R66" s="7"/>
      <c r="S66" s="7"/>
      <c r="T66" s="7"/>
      <c r="U66" s="7"/>
      <c r="V66" s="7"/>
      <c r="W66" s="7"/>
      <c r="X66" s="7"/>
    </row>
    <row r="67" spans="1:24" ht="12.75" hidden="1" customHeight="1">
      <c r="A67" s="372" t="s">
        <v>599</v>
      </c>
      <c r="B67" s="372" t="s">
        <v>600</v>
      </c>
      <c r="C67" s="372" t="s">
        <v>21</v>
      </c>
      <c r="D67" s="373">
        <v>210108001</v>
      </c>
      <c r="E67" s="372" t="s">
        <v>626</v>
      </c>
      <c r="F67" s="374">
        <v>1</v>
      </c>
      <c r="G67" s="387">
        <v>2777778</v>
      </c>
      <c r="H67" s="372" t="s">
        <v>609</v>
      </c>
      <c r="I67" s="388">
        <v>1</v>
      </c>
      <c r="J67" s="389">
        <v>2777778</v>
      </c>
      <c r="K67" s="389"/>
      <c r="L67" s="389">
        <v>2777778</v>
      </c>
      <c r="M67" s="45"/>
      <c r="N67" s="1"/>
      <c r="O67" s="1"/>
      <c r="P67" s="1"/>
      <c r="Q67" s="7"/>
      <c r="R67" s="7"/>
      <c r="S67" s="7"/>
      <c r="T67" s="7"/>
      <c r="U67" s="7"/>
      <c r="V67" s="7"/>
      <c r="W67" s="7"/>
      <c r="X67" s="7"/>
    </row>
    <row r="68" spans="1:24" ht="12.75" hidden="1" customHeight="1">
      <c r="A68" s="372" t="s">
        <v>599</v>
      </c>
      <c r="B68" s="372" t="s">
        <v>600</v>
      </c>
      <c r="C68" s="372" t="s">
        <v>21</v>
      </c>
      <c r="D68" s="373">
        <v>210108001</v>
      </c>
      <c r="E68" s="372" t="s">
        <v>626</v>
      </c>
      <c r="F68" s="374">
        <v>2</v>
      </c>
      <c r="G68" s="387">
        <v>8333333</v>
      </c>
      <c r="H68" s="372" t="s">
        <v>609</v>
      </c>
      <c r="I68" s="388">
        <v>2</v>
      </c>
      <c r="J68" s="389">
        <v>8333333</v>
      </c>
      <c r="K68" s="389"/>
      <c r="L68" s="389">
        <v>8333333</v>
      </c>
      <c r="M68" s="45"/>
      <c r="N68" s="1"/>
      <c r="O68" s="1"/>
      <c r="P68" s="1"/>
      <c r="Q68" s="7"/>
      <c r="R68" s="7"/>
      <c r="S68" s="7"/>
      <c r="T68" s="7"/>
      <c r="U68" s="7"/>
      <c r="V68" s="7"/>
      <c r="W68" s="7"/>
      <c r="X68" s="7"/>
    </row>
    <row r="69" spans="1:24" ht="12.75" hidden="1" customHeight="1">
      <c r="A69" s="372" t="s">
        <v>599</v>
      </c>
      <c r="B69" s="372" t="s">
        <v>600</v>
      </c>
      <c r="C69" s="372" t="s">
        <v>21</v>
      </c>
      <c r="D69" s="373">
        <v>210127001</v>
      </c>
      <c r="E69" s="372" t="s">
        <v>627</v>
      </c>
      <c r="F69" s="374">
        <v>1</v>
      </c>
      <c r="G69" s="387">
        <v>2492644</v>
      </c>
      <c r="H69" s="372" t="s">
        <v>607</v>
      </c>
      <c r="I69" s="388">
        <v>1</v>
      </c>
      <c r="J69" s="389">
        <v>2492644</v>
      </c>
      <c r="K69" s="389"/>
      <c r="L69" s="389">
        <v>2492644</v>
      </c>
      <c r="M69" s="45"/>
      <c r="N69" s="1"/>
      <c r="O69" s="1"/>
      <c r="P69" s="1"/>
      <c r="Q69" s="7"/>
      <c r="R69" s="7"/>
      <c r="S69" s="7"/>
      <c r="T69" s="7"/>
      <c r="U69" s="7"/>
      <c r="V69" s="7"/>
      <c r="W69" s="7"/>
      <c r="X69" s="7"/>
    </row>
    <row r="70" spans="1:24" ht="12.75" hidden="1" customHeight="1">
      <c r="A70" s="372" t="s">
        <v>599</v>
      </c>
      <c r="B70" s="372" t="s">
        <v>600</v>
      </c>
      <c r="C70" s="372" t="s">
        <v>21</v>
      </c>
      <c r="D70" s="373">
        <v>214108141</v>
      </c>
      <c r="E70" s="372" t="s">
        <v>628</v>
      </c>
      <c r="F70" s="374">
        <v>1</v>
      </c>
      <c r="G70" s="387">
        <v>120000</v>
      </c>
      <c r="H70" s="372" t="s">
        <v>609</v>
      </c>
      <c r="I70" s="388">
        <v>1</v>
      </c>
      <c r="J70" s="389">
        <v>120000</v>
      </c>
      <c r="K70" s="389"/>
      <c r="L70" s="389">
        <v>120000</v>
      </c>
      <c r="M70" s="45"/>
      <c r="N70" s="1"/>
      <c r="O70" s="1"/>
      <c r="P70" s="1"/>
      <c r="Q70" s="7"/>
      <c r="R70" s="7"/>
      <c r="S70" s="7"/>
      <c r="T70" s="7"/>
      <c r="U70" s="7"/>
      <c r="V70" s="7"/>
      <c r="W70" s="7"/>
      <c r="X70" s="7"/>
    </row>
    <row r="71" spans="1:24" ht="12.75" hidden="1" customHeight="1">
      <c r="A71" s="372" t="s">
        <v>599</v>
      </c>
      <c r="B71" s="372" t="s">
        <v>600</v>
      </c>
      <c r="C71" s="372" t="s">
        <v>21</v>
      </c>
      <c r="D71" s="373">
        <v>214547745</v>
      </c>
      <c r="E71" s="372" t="s">
        <v>629</v>
      </c>
      <c r="F71" s="374">
        <v>1</v>
      </c>
      <c r="G71" s="387">
        <v>120000</v>
      </c>
      <c r="H71" s="372" t="s">
        <v>616</v>
      </c>
      <c r="I71" s="388">
        <v>1</v>
      </c>
      <c r="J71" s="389">
        <v>120000</v>
      </c>
      <c r="K71" s="389"/>
      <c r="L71" s="389">
        <v>120000</v>
      </c>
      <c r="M71" s="45"/>
      <c r="N71" s="1"/>
      <c r="O71" s="1"/>
      <c r="P71" s="1"/>
      <c r="Q71" s="7"/>
      <c r="R71" s="7"/>
      <c r="S71" s="7"/>
      <c r="T71" s="7"/>
      <c r="U71" s="7"/>
      <c r="V71" s="7"/>
      <c r="W71" s="7"/>
      <c r="X71" s="7"/>
    </row>
    <row r="72" spans="1:24" ht="12.75" hidden="1" customHeight="1">
      <c r="A72" s="372" t="s">
        <v>599</v>
      </c>
      <c r="B72" s="372" t="s">
        <v>600</v>
      </c>
      <c r="C72" s="372" t="s">
        <v>21</v>
      </c>
      <c r="D72" s="373">
        <v>215513655</v>
      </c>
      <c r="E72" s="372" t="s">
        <v>630</v>
      </c>
      <c r="F72" s="374">
        <v>1</v>
      </c>
      <c r="G72" s="387">
        <v>120000</v>
      </c>
      <c r="H72" s="372" t="s">
        <v>607</v>
      </c>
      <c r="I72" s="388">
        <v>1</v>
      </c>
      <c r="J72" s="389">
        <v>120000</v>
      </c>
      <c r="K72" s="389"/>
      <c r="L72" s="389">
        <v>120000</v>
      </c>
      <c r="M72" s="45"/>
      <c r="N72" s="1"/>
      <c r="O72" s="1"/>
      <c r="P72" s="1"/>
      <c r="Q72" s="7"/>
      <c r="R72" s="7"/>
      <c r="S72" s="7"/>
      <c r="T72" s="7"/>
      <c r="U72" s="7"/>
      <c r="V72" s="7"/>
      <c r="W72" s="7"/>
      <c r="X72" s="7"/>
    </row>
    <row r="73" spans="1:24" ht="12.75" hidden="1" customHeight="1">
      <c r="A73" s="372" t="s">
        <v>599</v>
      </c>
      <c r="B73" s="372" t="s">
        <v>600</v>
      </c>
      <c r="C73" s="372" t="s">
        <v>21</v>
      </c>
      <c r="D73" s="373">
        <v>215905659</v>
      </c>
      <c r="E73" s="372" t="s">
        <v>631</v>
      </c>
      <c r="F73" s="374">
        <v>1</v>
      </c>
      <c r="G73" s="387">
        <v>120000</v>
      </c>
      <c r="H73" s="372" t="s">
        <v>632</v>
      </c>
      <c r="I73" s="388">
        <v>1</v>
      </c>
      <c r="J73" s="389">
        <v>120000</v>
      </c>
      <c r="K73" s="389"/>
      <c r="L73" s="389">
        <v>120000</v>
      </c>
      <c r="M73" s="45"/>
      <c r="N73" s="1"/>
      <c r="O73" s="1"/>
      <c r="P73" s="1"/>
      <c r="Q73" s="7"/>
      <c r="R73" s="7"/>
      <c r="S73" s="7"/>
      <c r="T73" s="7"/>
      <c r="U73" s="7"/>
      <c r="V73" s="7"/>
      <c r="W73" s="7"/>
      <c r="X73" s="7"/>
    </row>
    <row r="74" spans="1:24" ht="12.75" hidden="1" customHeight="1">
      <c r="A74" s="372" t="s">
        <v>599</v>
      </c>
      <c r="B74" s="372" t="s">
        <v>600</v>
      </c>
      <c r="C74" s="372" t="s">
        <v>21</v>
      </c>
      <c r="D74" s="373">
        <v>217013670</v>
      </c>
      <c r="E74" s="372" t="s">
        <v>633</v>
      </c>
      <c r="F74" s="374">
        <v>1</v>
      </c>
      <c r="G74" s="387">
        <v>120000</v>
      </c>
      <c r="H74" s="372" t="s">
        <v>607</v>
      </c>
      <c r="I74" s="388">
        <v>1</v>
      </c>
      <c r="J74" s="389">
        <v>120000</v>
      </c>
      <c r="K74" s="389"/>
      <c r="L74" s="389">
        <v>120000</v>
      </c>
      <c r="M74" s="45"/>
      <c r="N74" s="1"/>
      <c r="O74" s="1"/>
      <c r="P74" s="1"/>
      <c r="Q74" s="7"/>
      <c r="R74" s="7"/>
      <c r="S74" s="7"/>
      <c r="T74" s="7"/>
      <c r="U74" s="7"/>
      <c r="V74" s="7"/>
      <c r="W74" s="7"/>
      <c r="X74" s="7"/>
    </row>
    <row r="75" spans="1:24" ht="12.75" hidden="1" customHeight="1">
      <c r="A75" s="372" t="s">
        <v>599</v>
      </c>
      <c r="B75" s="372" t="s">
        <v>600</v>
      </c>
      <c r="C75" s="372" t="s">
        <v>21</v>
      </c>
      <c r="D75" s="373">
        <v>217520175</v>
      </c>
      <c r="E75" s="372" t="s">
        <v>634</v>
      </c>
      <c r="F75" s="374">
        <v>1</v>
      </c>
      <c r="G75" s="387">
        <v>120000</v>
      </c>
      <c r="H75" s="372" t="s">
        <v>611</v>
      </c>
      <c r="I75" s="388">
        <v>1</v>
      </c>
      <c r="J75" s="389">
        <v>120000</v>
      </c>
      <c r="K75" s="389"/>
      <c r="L75" s="389">
        <v>120000</v>
      </c>
      <c r="M75" s="45"/>
      <c r="N75" s="1"/>
      <c r="O75" s="1"/>
      <c r="P75" s="1"/>
      <c r="Q75" s="7"/>
      <c r="R75" s="7"/>
      <c r="S75" s="7"/>
      <c r="T75" s="7"/>
      <c r="U75" s="7"/>
      <c r="V75" s="7"/>
      <c r="W75" s="7"/>
      <c r="X75" s="7"/>
    </row>
    <row r="76" spans="1:24" ht="12.75" hidden="1" customHeight="1">
      <c r="A76" s="372" t="s">
        <v>635</v>
      </c>
      <c r="B76" s="372" t="s">
        <v>636</v>
      </c>
      <c r="C76" s="372" t="s">
        <v>21</v>
      </c>
      <c r="D76" s="373">
        <v>151208000</v>
      </c>
      <c r="E76" s="372" t="s">
        <v>637</v>
      </c>
      <c r="F76" s="374">
        <v>1</v>
      </c>
      <c r="G76" s="387">
        <v>3525375</v>
      </c>
      <c r="H76" s="372" t="s">
        <v>638</v>
      </c>
      <c r="I76" s="388">
        <v>1</v>
      </c>
      <c r="J76" s="389">
        <v>3525375</v>
      </c>
      <c r="K76" s="389"/>
      <c r="L76" s="389">
        <v>3525375</v>
      </c>
      <c r="M76" s="45"/>
      <c r="N76" s="1"/>
      <c r="O76" s="1"/>
      <c r="P76" s="1"/>
      <c r="Q76" s="7"/>
      <c r="R76" s="7"/>
      <c r="S76" s="7"/>
      <c r="T76" s="7"/>
      <c r="U76" s="7"/>
      <c r="V76" s="7"/>
      <c r="W76" s="7"/>
      <c r="X76" s="7"/>
    </row>
    <row r="77" spans="1:24" ht="12.75" hidden="1" customHeight="1">
      <c r="A77" s="372" t="s">
        <v>635</v>
      </c>
      <c r="B77" s="372" t="s">
        <v>636</v>
      </c>
      <c r="C77" s="372" t="s">
        <v>21</v>
      </c>
      <c r="D77" s="373">
        <v>230505001</v>
      </c>
      <c r="E77" s="372" t="s">
        <v>639</v>
      </c>
      <c r="F77" s="374">
        <v>1</v>
      </c>
      <c r="G77" s="387">
        <v>1871473</v>
      </c>
      <c r="H77" s="372" t="s">
        <v>640</v>
      </c>
      <c r="I77" s="388">
        <v>1</v>
      </c>
      <c r="J77" s="389">
        <v>1871473</v>
      </c>
      <c r="K77" s="389"/>
      <c r="L77" s="389">
        <v>1871473</v>
      </c>
      <c r="M77" s="45"/>
      <c r="N77" s="1"/>
      <c r="O77" s="1"/>
      <c r="P77" s="1"/>
      <c r="Q77" s="7"/>
      <c r="R77" s="7"/>
      <c r="S77" s="7"/>
      <c r="T77" s="7"/>
      <c r="U77" s="7"/>
      <c r="V77" s="7"/>
      <c r="W77" s="7"/>
      <c r="X77" s="7"/>
    </row>
    <row r="78" spans="1:24" ht="12.75" hidden="1" customHeight="1">
      <c r="A78" s="372" t="s">
        <v>635</v>
      </c>
      <c r="B78" s="372" t="s">
        <v>636</v>
      </c>
      <c r="C78" s="372" t="s">
        <v>21</v>
      </c>
      <c r="D78" s="373">
        <v>230505001</v>
      </c>
      <c r="E78" s="372" t="s">
        <v>639</v>
      </c>
      <c r="F78" s="374">
        <v>2</v>
      </c>
      <c r="G78" s="387">
        <v>14066656</v>
      </c>
      <c r="H78" s="372" t="s">
        <v>640</v>
      </c>
      <c r="I78" s="388">
        <v>2</v>
      </c>
      <c r="J78" s="389">
        <v>14066656</v>
      </c>
      <c r="K78" s="389"/>
      <c r="L78" s="389">
        <v>14066656</v>
      </c>
      <c r="M78" s="45"/>
      <c r="N78" s="1"/>
      <c r="O78" s="1"/>
      <c r="P78" s="1"/>
      <c r="Q78" s="7"/>
      <c r="R78" s="7"/>
      <c r="S78" s="7"/>
      <c r="T78" s="7"/>
      <c r="U78" s="7"/>
      <c r="V78" s="7"/>
      <c r="W78" s="7"/>
      <c r="X78" s="7"/>
    </row>
    <row r="79" spans="1:24" ht="12.75" hidden="1" customHeight="1">
      <c r="A79" s="372" t="s">
        <v>641</v>
      </c>
      <c r="B79" s="372" t="s">
        <v>642</v>
      </c>
      <c r="C79" s="372" t="s">
        <v>21</v>
      </c>
      <c r="D79" s="373">
        <v>14300000</v>
      </c>
      <c r="E79" s="372" t="s">
        <v>643</v>
      </c>
      <c r="F79" s="374">
        <v>1</v>
      </c>
      <c r="G79" s="387">
        <v>52184673</v>
      </c>
      <c r="H79" s="372" t="s">
        <v>25</v>
      </c>
      <c r="I79" s="388">
        <v>1</v>
      </c>
      <c r="J79" s="389">
        <v>52184673</v>
      </c>
      <c r="K79" s="389"/>
      <c r="L79" s="389">
        <v>52184673</v>
      </c>
      <c r="M79" s="45"/>
      <c r="N79" s="1"/>
      <c r="O79" s="1"/>
      <c r="P79" s="1"/>
      <c r="Q79" s="7"/>
      <c r="R79" s="7"/>
      <c r="S79" s="7"/>
      <c r="T79" s="7"/>
      <c r="U79" s="7"/>
      <c r="V79" s="7"/>
      <c r="W79" s="7"/>
      <c r="X79" s="7"/>
    </row>
    <row r="80" spans="1:24" ht="12.75" hidden="1" customHeight="1">
      <c r="A80" s="372" t="s">
        <v>641</v>
      </c>
      <c r="B80" s="372" t="s">
        <v>642</v>
      </c>
      <c r="C80" s="372" t="s">
        <v>21</v>
      </c>
      <c r="D80" s="373">
        <v>14300000</v>
      </c>
      <c r="E80" s="372" t="s">
        <v>643</v>
      </c>
      <c r="F80" s="374">
        <v>2</v>
      </c>
      <c r="G80" s="387">
        <v>314253388</v>
      </c>
      <c r="H80" s="372" t="s">
        <v>25</v>
      </c>
      <c r="I80" s="388">
        <v>2</v>
      </c>
      <c r="J80" s="389">
        <v>314253388</v>
      </c>
      <c r="K80" s="389"/>
      <c r="L80" s="389">
        <v>314253388</v>
      </c>
      <c r="M80" s="45"/>
      <c r="N80" s="1"/>
      <c r="O80" s="1"/>
      <c r="P80" s="1"/>
      <c r="Q80" s="7"/>
      <c r="R80" s="7"/>
      <c r="S80" s="7"/>
      <c r="T80" s="7"/>
      <c r="U80" s="7"/>
      <c r="V80" s="7"/>
      <c r="W80" s="7"/>
      <c r="X80" s="7"/>
    </row>
    <row r="81" spans="1:24" ht="12.75" hidden="1" customHeight="1">
      <c r="A81" s="372" t="s">
        <v>641</v>
      </c>
      <c r="B81" s="372" t="s">
        <v>642</v>
      </c>
      <c r="C81" s="372" t="s">
        <v>21</v>
      </c>
      <c r="D81" s="373">
        <v>23500000</v>
      </c>
      <c r="E81" s="372" t="s">
        <v>644</v>
      </c>
      <c r="F81" s="374">
        <v>2</v>
      </c>
      <c r="G81" s="387">
        <v>34850050</v>
      </c>
      <c r="H81" s="372" t="s">
        <v>25</v>
      </c>
      <c r="I81" s="388">
        <v>2</v>
      </c>
      <c r="J81" s="389">
        <v>34850050</v>
      </c>
      <c r="K81" s="389"/>
      <c r="L81" s="389">
        <v>34850050</v>
      </c>
      <c r="M81" s="45"/>
      <c r="N81" s="1"/>
      <c r="O81" s="1"/>
      <c r="P81" s="1"/>
      <c r="Q81" s="7"/>
      <c r="R81" s="7"/>
      <c r="S81" s="7"/>
      <c r="T81" s="7"/>
      <c r="U81" s="7"/>
      <c r="V81" s="7"/>
      <c r="W81" s="7"/>
      <c r="X81" s="7"/>
    </row>
    <row r="82" spans="1:24" ht="12.75" hidden="1" customHeight="1">
      <c r="A82" s="372" t="s">
        <v>641</v>
      </c>
      <c r="B82" s="372" t="s">
        <v>642</v>
      </c>
      <c r="C82" s="372" t="s">
        <v>21</v>
      </c>
      <c r="D82" s="373">
        <v>23500000</v>
      </c>
      <c r="E82" s="372" t="s">
        <v>644</v>
      </c>
      <c r="F82" s="374">
        <v>1</v>
      </c>
      <c r="G82" s="387">
        <v>6970010</v>
      </c>
      <c r="H82" s="372" t="s">
        <v>25</v>
      </c>
      <c r="I82" s="388">
        <v>1</v>
      </c>
      <c r="J82" s="389">
        <v>6970010</v>
      </c>
      <c r="K82" s="389"/>
      <c r="L82" s="389">
        <v>6970010</v>
      </c>
      <c r="M82" s="45"/>
      <c r="N82" s="1"/>
      <c r="O82" s="1"/>
      <c r="P82" s="1"/>
      <c r="Q82" s="7"/>
      <c r="R82" s="7"/>
      <c r="S82" s="7"/>
      <c r="T82" s="7"/>
      <c r="U82" s="7"/>
      <c r="V82" s="7"/>
      <c r="W82" s="7"/>
      <c r="X82" s="7"/>
    </row>
    <row r="83" spans="1:24" ht="12.75" hidden="1" customHeight="1">
      <c r="A83" s="372" t="s">
        <v>641</v>
      </c>
      <c r="B83" s="372" t="s">
        <v>642</v>
      </c>
      <c r="C83" s="372" t="s">
        <v>21</v>
      </c>
      <c r="D83" s="373">
        <v>112323000</v>
      </c>
      <c r="E83" s="372" t="s">
        <v>612</v>
      </c>
      <c r="F83" s="374">
        <v>1</v>
      </c>
      <c r="G83" s="387">
        <v>4327399</v>
      </c>
      <c r="H83" s="372" t="s">
        <v>607</v>
      </c>
      <c r="I83" s="388">
        <v>1</v>
      </c>
      <c r="J83" s="389">
        <v>4327399</v>
      </c>
      <c r="K83" s="389"/>
      <c r="L83" s="389">
        <v>4327399</v>
      </c>
      <c r="M83" s="45"/>
      <c r="N83" s="1"/>
      <c r="O83" s="1"/>
      <c r="P83" s="1"/>
      <c r="Q83" s="7"/>
      <c r="R83" s="7"/>
      <c r="S83" s="7"/>
      <c r="T83" s="7"/>
      <c r="U83" s="7"/>
      <c r="V83" s="7"/>
      <c r="W83" s="7"/>
      <c r="X83" s="7"/>
    </row>
    <row r="84" spans="1:24" ht="12.75" hidden="1" customHeight="1">
      <c r="A84" s="372" t="s">
        <v>641</v>
      </c>
      <c r="B84" s="372" t="s">
        <v>642</v>
      </c>
      <c r="C84" s="372" t="s">
        <v>21</v>
      </c>
      <c r="D84" s="373">
        <v>112323000</v>
      </c>
      <c r="E84" s="372" t="s">
        <v>612</v>
      </c>
      <c r="F84" s="374">
        <v>2</v>
      </c>
      <c r="G84" s="387">
        <v>21636995</v>
      </c>
      <c r="H84" s="372" t="s">
        <v>607</v>
      </c>
      <c r="I84" s="388">
        <v>2</v>
      </c>
      <c r="J84" s="389">
        <v>21636995</v>
      </c>
      <c r="K84" s="389"/>
      <c r="L84" s="389">
        <v>21636995</v>
      </c>
      <c r="M84" s="45"/>
      <c r="N84" s="1"/>
      <c r="O84" s="1"/>
      <c r="P84" s="1"/>
      <c r="Q84" s="7"/>
      <c r="R84" s="7"/>
      <c r="S84" s="7"/>
      <c r="T84" s="7"/>
      <c r="U84" s="7"/>
      <c r="V84" s="7"/>
      <c r="W84" s="7"/>
      <c r="X84" s="7"/>
    </row>
    <row r="85" spans="1:24" ht="12.75" hidden="1" customHeight="1">
      <c r="A85" s="372" t="s">
        <v>641</v>
      </c>
      <c r="B85" s="372" t="s">
        <v>642</v>
      </c>
      <c r="C85" s="372" t="s">
        <v>21</v>
      </c>
      <c r="D85" s="373">
        <v>112727000</v>
      </c>
      <c r="E85" s="372" t="s">
        <v>645</v>
      </c>
      <c r="F85" s="374">
        <v>1</v>
      </c>
      <c r="G85" s="387">
        <v>1735488</v>
      </c>
      <c r="H85" s="372" t="s">
        <v>607</v>
      </c>
      <c r="I85" s="388">
        <v>1</v>
      </c>
      <c r="J85" s="389">
        <v>1735488</v>
      </c>
      <c r="K85" s="389"/>
      <c r="L85" s="389">
        <v>1735488</v>
      </c>
      <c r="M85" s="45"/>
      <c r="N85" s="1"/>
      <c r="O85" s="1"/>
      <c r="P85" s="1"/>
      <c r="Q85" s="7"/>
      <c r="R85" s="7"/>
      <c r="S85" s="7"/>
      <c r="T85" s="7"/>
      <c r="U85" s="7"/>
      <c r="V85" s="7"/>
      <c r="W85" s="7"/>
      <c r="X85" s="7"/>
    </row>
    <row r="86" spans="1:24" ht="12.75" hidden="1" customHeight="1">
      <c r="A86" s="372" t="s">
        <v>641</v>
      </c>
      <c r="B86" s="372" t="s">
        <v>642</v>
      </c>
      <c r="C86" s="372" t="s">
        <v>21</v>
      </c>
      <c r="D86" s="373">
        <v>112727000</v>
      </c>
      <c r="E86" s="372" t="s">
        <v>645</v>
      </c>
      <c r="F86" s="374">
        <v>2</v>
      </c>
      <c r="G86" s="387">
        <v>32630646</v>
      </c>
      <c r="H86" s="372" t="s">
        <v>607</v>
      </c>
      <c r="I86" s="388">
        <v>2</v>
      </c>
      <c r="J86" s="389">
        <v>32630646</v>
      </c>
      <c r="K86" s="389"/>
      <c r="L86" s="389">
        <v>32630646</v>
      </c>
      <c r="M86" s="45"/>
      <c r="N86" s="1"/>
      <c r="O86" s="1"/>
      <c r="P86" s="1"/>
      <c r="Q86" s="7"/>
      <c r="R86" s="7"/>
      <c r="S86" s="7"/>
      <c r="T86" s="7"/>
      <c r="U86" s="7"/>
      <c r="V86" s="7"/>
      <c r="W86" s="7"/>
      <c r="X86" s="7"/>
    </row>
    <row r="87" spans="1:24" ht="12.75" hidden="1" customHeight="1">
      <c r="A87" s="372" t="s">
        <v>641</v>
      </c>
      <c r="B87" s="372" t="s">
        <v>642</v>
      </c>
      <c r="C87" s="372" t="s">
        <v>21</v>
      </c>
      <c r="D87" s="373">
        <v>115252000</v>
      </c>
      <c r="E87" s="372" t="s">
        <v>617</v>
      </c>
      <c r="F87" s="374">
        <v>1</v>
      </c>
      <c r="G87" s="387">
        <v>294839</v>
      </c>
      <c r="H87" s="372" t="s">
        <v>618</v>
      </c>
      <c r="I87" s="388">
        <v>1</v>
      </c>
      <c r="J87" s="389">
        <v>294839</v>
      </c>
      <c r="K87" s="389"/>
      <c r="L87" s="389">
        <v>294839</v>
      </c>
      <c r="M87" s="45"/>
      <c r="N87" s="1"/>
      <c r="O87" s="1"/>
      <c r="P87" s="1"/>
      <c r="Q87" s="7"/>
      <c r="R87" s="7"/>
      <c r="S87" s="7"/>
      <c r="T87" s="7"/>
      <c r="U87" s="7"/>
      <c r="V87" s="7"/>
      <c r="W87" s="7"/>
      <c r="X87" s="7"/>
    </row>
    <row r="88" spans="1:24" ht="12.75" hidden="1" customHeight="1">
      <c r="A88" s="372" t="s">
        <v>641</v>
      </c>
      <c r="B88" s="372" t="s">
        <v>642</v>
      </c>
      <c r="C88" s="372" t="s">
        <v>21</v>
      </c>
      <c r="D88" s="373">
        <v>210013300</v>
      </c>
      <c r="E88" s="372" t="s">
        <v>646</v>
      </c>
      <c r="F88" s="374">
        <v>1</v>
      </c>
      <c r="G88" s="387">
        <v>112000</v>
      </c>
      <c r="H88" s="372" t="s">
        <v>607</v>
      </c>
      <c r="I88" s="388">
        <v>1</v>
      </c>
      <c r="J88" s="389">
        <v>112000</v>
      </c>
      <c r="K88" s="389"/>
      <c r="L88" s="389">
        <v>112000</v>
      </c>
      <c r="M88" s="45"/>
      <c r="N88" s="1"/>
      <c r="O88" s="1"/>
      <c r="P88" s="1"/>
      <c r="Q88" s="7"/>
      <c r="R88" s="7"/>
      <c r="S88" s="7"/>
      <c r="T88" s="7"/>
      <c r="U88" s="7"/>
      <c r="V88" s="7"/>
      <c r="W88" s="7"/>
      <c r="X88" s="7"/>
    </row>
    <row r="89" spans="1:24" ht="12.75" hidden="1" customHeight="1">
      <c r="A89" s="372" t="s">
        <v>641</v>
      </c>
      <c r="B89" s="372" t="s">
        <v>642</v>
      </c>
      <c r="C89" s="372" t="s">
        <v>21</v>
      </c>
      <c r="D89" s="373">
        <v>210023300</v>
      </c>
      <c r="E89" s="372" t="s">
        <v>647</v>
      </c>
      <c r="F89" s="374">
        <v>2</v>
      </c>
      <c r="G89" s="387">
        <v>33333</v>
      </c>
      <c r="H89" s="372" t="s">
        <v>607</v>
      </c>
      <c r="I89" s="388">
        <v>2</v>
      </c>
      <c r="J89" s="389">
        <v>33333</v>
      </c>
      <c r="K89" s="389"/>
      <c r="L89" s="389">
        <v>33333</v>
      </c>
      <c r="M89" s="45"/>
      <c r="N89" s="1"/>
      <c r="O89" s="1"/>
      <c r="P89" s="1"/>
      <c r="Q89" s="7"/>
      <c r="R89" s="7"/>
      <c r="S89" s="7"/>
      <c r="T89" s="7"/>
      <c r="U89" s="7"/>
      <c r="V89" s="7"/>
      <c r="W89" s="7"/>
      <c r="X89" s="7"/>
    </row>
    <row r="90" spans="1:24" ht="12.75" hidden="1" customHeight="1">
      <c r="A90" s="372" t="s">
        <v>641</v>
      </c>
      <c r="B90" s="372" t="s">
        <v>642</v>
      </c>
      <c r="C90" s="372" t="s">
        <v>21</v>
      </c>
      <c r="D90" s="373">
        <v>210023300</v>
      </c>
      <c r="E90" s="372" t="s">
        <v>647</v>
      </c>
      <c r="F90" s="374">
        <v>1</v>
      </c>
      <c r="G90" s="387">
        <v>46667</v>
      </c>
      <c r="H90" s="372" t="s">
        <v>607</v>
      </c>
      <c r="I90" s="388">
        <v>1</v>
      </c>
      <c r="J90" s="389">
        <v>46667</v>
      </c>
      <c r="K90" s="389"/>
      <c r="L90" s="389">
        <v>46667</v>
      </c>
      <c r="M90" s="45"/>
      <c r="N90" s="1"/>
      <c r="O90" s="1"/>
      <c r="P90" s="1"/>
      <c r="Q90" s="7"/>
      <c r="R90" s="7"/>
      <c r="S90" s="7"/>
      <c r="T90" s="7"/>
      <c r="U90" s="7"/>
      <c r="V90" s="7"/>
      <c r="W90" s="7"/>
      <c r="X90" s="7"/>
    </row>
    <row r="91" spans="1:24" ht="12.75" hidden="1" customHeight="1">
      <c r="A91" s="372" t="s">
        <v>641</v>
      </c>
      <c r="B91" s="372" t="s">
        <v>642</v>
      </c>
      <c r="C91" s="372" t="s">
        <v>21</v>
      </c>
      <c r="D91" s="373">
        <v>210108001</v>
      </c>
      <c r="E91" s="372" t="s">
        <v>626</v>
      </c>
      <c r="F91" s="374">
        <v>2</v>
      </c>
      <c r="G91" s="387">
        <v>70333048</v>
      </c>
      <c r="H91" s="372" t="s">
        <v>609</v>
      </c>
      <c r="I91" s="388">
        <v>2</v>
      </c>
      <c r="J91" s="389">
        <v>70333048</v>
      </c>
      <c r="K91" s="389"/>
      <c r="L91" s="389">
        <v>70333048</v>
      </c>
      <c r="M91" s="45"/>
      <c r="N91" s="1"/>
      <c r="O91" s="1"/>
      <c r="P91" s="1"/>
      <c r="Q91" s="7"/>
      <c r="R91" s="7"/>
      <c r="S91" s="7"/>
      <c r="T91" s="7"/>
      <c r="U91" s="7"/>
      <c r="V91" s="7"/>
      <c r="W91" s="7"/>
      <c r="X91" s="7"/>
    </row>
    <row r="92" spans="1:24" ht="12.75" hidden="1" customHeight="1">
      <c r="A92" s="372" t="s">
        <v>641</v>
      </c>
      <c r="B92" s="372" t="s">
        <v>642</v>
      </c>
      <c r="C92" s="372" t="s">
        <v>21</v>
      </c>
      <c r="D92" s="373">
        <v>210108001</v>
      </c>
      <c r="E92" s="372" t="s">
        <v>626</v>
      </c>
      <c r="F92" s="374">
        <v>1</v>
      </c>
      <c r="G92" s="387">
        <v>10130686</v>
      </c>
      <c r="H92" s="372" t="s">
        <v>609</v>
      </c>
      <c r="I92" s="388">
        <v>1</v>
      </c>
      <c r="J92" s="389">
        <v>10130686</v>
      </c>
      <c r="K92" s="389"/>
      <c r="L92" s="389">
        <v>10130686</v>
      </c>
      <c r="M92" s="45"/>
      <c r="N92" s="1"/>
      <c r="O92" s="1"/>
      <c r="P92" s="1"/>
      <c r="Q92" s="7"/>
      <c r="R92" s="7"/>
      <c r="S92" s="7"/>
      <c r="T92" s="7"/>
      <c r="U92" s="7"/>
      <c r="V92" s="7"/>
      <c r="W92" s="7"/>
      <c r="X92" s="7"/>
    </row>
    <row r="93" spans="1:24" ht="12.75" hidden="1" customHeight="1">
      <c r="A93" s="372" t="s">
        <v>641</v>
      </c>
      <c r="B93" s="372" t="s">
        <v>642</v>
      </c>
      <c r="C93" s="372" t="s">
        <v>21</v>
      </c>
      <c r="D93" s="373">
        <v>210347703</v>
      </c>
      <c r="E93" s="372" t="s">
        <v>648</v>
      </c>
      <c r="F93" s="374">
        <v>1</v>
      </c>
      <c r="G93" s="387">
        <v>38710</v>
      </c>
      <c r="H93" s="372" t="s">
        <v>616</v>
      </c>
      <c r="I93" s="388">
        <v>1</v>
      </c>
      <c r="J93" s="389">
        <v>38710</v>
      </c>
      <c r="K93" s="389"/>
      <c r="L93" s="389">
        <v>38710</v>
      </c>
      <c r="M93" s="45"/>
      <c r="N93" s="1"/>
      <c r="O93" s="1"/>
      <c r="P93" s="1"/>
      <c r="Q93" s="7"/>
      <c r="R93" s="7"/>
      <c r="S93" s="7"/>
      <c r="T93" s="7"/>
      <c r="U93" s="7"/>
      <c r="V93" s="7"/>
      <c r="W93" s="7"/>
      <c r="X93" s="7"/>
    </row>
    <row r="94" spans="1:24" ht="12.75" hidden="1" customHeight="1">
      <c r="A94" s="372" t="s">
        <v>641</v>
      </c>
      <c r="B94" s="372" t="s">
        <v>642</v>
      </c>
      <c r="C94" s="372" t="s">
        <v>21</v>
      </c>
      <c r="D94" s="373">
        <v>210547605</v>
      </c>
      <c r="E94" s="372" t="s">
        <v>649</v>
      </c>
      <c r="F94" s="374">
        <v>1</v>
      </c>
      <c r="G94" s="387">
        <v>80114</v>
      </c>
      <c r="H94" s="372" t="s">
        <v>616</v>
      </c>
      <c r="I94" s="388">
        <v>1</v>
      </c>
      <c r="J94" s="389">
        <v>80114</v>
      </c>
      <c r="K94" s="389"/>
      <c r="L94" s="389">
        <v>80114</v>
      </c>
      <c r="M94" s="45"/>
      <c r="N94" s="1"/>
      <c r="O94" s="1"/>
      <c r="P94" s="1"/>
      <c r="Q94" s="7"/>
      <c r="R94" s="7"/>
      <c r="S94" s="7"/>
      <c r="T94" s="7"/>
      <c r="U94" s="7"/>
      <c r="V94" s="7"/>
      <c r="W94" s="7"/>
      <c r="X94" s="7"/>
    </row>
    <row r="95" spans="1:24" ht="12.75" hidden="1" customHeight="1">
      <c r="A95" s="372" t="s">
        <v>641</v>
      </c>
      <c r="B95" s="372" t="s">
        <v>642</v>
      </c>
      <c r="C95" s="372" t="s">
        <v>21</v>
      </c>
      <c r="D95" s="373">
        <v>210641306</v>
      </c>
      <c r="E95" s="372" t="s">
        <v>650</v>
      </c>
      <c r="F95" s="374">
        <v>1</v>
      </c>
      <c r="G95" s="387">
        <v>40000</v>
      </c>
      <c r="H95" s="372" t="s">
        <v>651</v>
      </c>
      <c r="I95" s="388">
        <v>1</v>
      </c>
      <c r="J95" s="389">
        <v>40000</v>
      </c>
      <c r="K95" s="389"/>
      <c r="L95" s="389">
        <v>40000</v>
      </c>
      <c r="M95" s="45"/>
      <c r="N95" s="1"/>
      <c r="O95" s="1"/>
      <c r="P95" s="1"/>
      <c r="Q95" s="7"/>
      <c r="R95" s="7"/>
      <c r="S95" s="7"/>
      <c r="T95" s="7"/>
      <c r="U95" s="7"/>
      <c r="V95" s="7"/>
      <c r="W95" s="7"/>
      <c r="X95" s="7"/>
    </row>
    <row r="96" spans="1:24" ht="12.75" hidden="1" customHeight="1">
      <c r="A96" s="372" t="s">
        <v>641</v>
      </c>
      <c r="B96" s="372" t="s">
        <v>642</v>
      </c>
      <c r="C96" s="372" t="s">
        <v>21</v>
      </c>
      <c r="D96" s="373">
        <v>210870708</v>
      </c>
      <c r="E96" s="372" t="s">
        <v>652</v>
      </c>
      <c r="F96" s="374">
        <v>2</v>
      </c>
      <c r="G96" s="387">
        <v>10000</v>
      </c>
      <c r="H96" s="372" t="s">
        <v>611</v>
      </c>
      <c r="I96" s="388">
        <v>2</v>
      </c>
      <c r="J96" s="389">
        <v>10000</v>
      </c>
      <c r="K96" s="389"/>
      <c r="L96" s="389">
        <v>10000</v>
      </c>
      <c r="M96" s="45"/>
      <c r="N96" s="1"/>
      <c r="O96" s="1"/>
      <c r="P96" s="1"/>
      <c r="Q96" s="7"/>
      <c r="R96" s="7"/>
      <c r="S96" s="7"/>
      <c r="T96" s="7"/>
      <c r="U96" s="7"/>
      <c r="V96" s="7"/>
      <c r="W96" s="7"/>
      <c r="X96" s="7"/>
    </row>
    <row r="97" spans="1:24" ht="12.75" hidden="1" customHeight="1">
      <c r="A97" s="372" t="s">
        <v>641</v>
      </c>
      <c r="B97" s="372" t="s">
        <v>642</v>
      </c>
      <c r="C97" s="372" t="s">
        <v>21</v>
      </c>
      <c r="D97" s="373">
        <v>210870708</v>
      </c>
      <c r="E97" s="372" t="s">
        <v>652</v>
      </c>
      <c r="F97" s="374">
        <v>1</v>
      </c>
      <c r="G97" s="387">
        <v>30000</v>
      </c>
      <c r="H97" s="372" t="s">
        <v>611</v>
      </c>
      <c r="I97" s="388">
        <v>1</v>
      </c>
      <c r="J97" s="389">
        <v>30000</v>
      </c>
      <c r="K97" s="389"/>
      <c r="L97" s="389">
        <v>30000</v>
      </c>
      <c r="M97" s="45"/>
      <c r="N97" s="1"/>
      <c r="O97" s="1"/>
      <c r="P97" s="1"/>
      <c r="Q97" s="7"/>
      <c r="R97" s="7"/>
      <c r="S97" s="7"/>
      <c r="T97" s="7"/>
      <c r="U97" s="7"/>
      <c r="V97" s="7"/>
      <c r="W97" s="7"/>
      <c r="X97" s="7"/>
    </row>
    <row r="98" spans="1:24" ht="12.75" hidden="1" customHeight="1">
      <c r="A98" s="372" t="s">
        <v>641</v>
      </c>
      <c r="B98" s="372" t="s">
        <v>642</v>
      </c>
      <c r="C98" s="372" t="s">
        <v>21</v>
      </c>
      <c r="D98" s="373">
        <v>211370713</v>
      </c>
      <c r="E98" s="372" t="s">
        <v>653</v>
      </c>
      <c r="F98" s="374">
        <v>1</v>
      </c>
      <c r="G98" s="387">
        <v>40000</v>
      </c>
      <c r="H98" s="372" t="s">
        <v>611</v>
      </c>
      <c r="I98" s="388">
        <v>1</v>
      </c>
      <c r="J98" s="389">
        <v>40000</v>
      </c>
      <c r="K98" s="389"/>
      <c r="L98" s="389">
        <v>40000</v>
      </c>
      <c r="M98" s="45"/>
      <c r="N98" s="1"/>
      <c r="O98" s="1"/>
      <c r="P98" s="1"/>
      <c r="Q98" s="7"/>
      <c r="R98" s="7"/>
      <c r="S98" s="7"/>
      <c r="T98" s="7"/>
      <c r="U98" s="7"/>
      <c r="V98" s="7"/>
      <c r="W98" s="7"/>
      <c r="X98" s="7"/>
    </row>
    <row r="99" spans="1:24" ht="12.75" hidden="1" customHeight="1">
      <c r="A99" s="372" t="s">
        <v>641</v>
      </c>
      <c r="B99" s="372" t="s">
        <v>642</v>
      </c>
      <c r="C99" s="372" t="s">
        <v>21</v>
      </c>
      <c r="D99" s="373">
        <v>211770717</v>
      </c>
      <c r="E99" s="372" t="s">
        <v>654</v>
      </c>
      <c r="F99" s="374">
        <v>1</v>
      </c>
      <c r="G99" s="387">
        <v>12000</v>
      </c>
      <c r="H99" s="372" t="s">
        <v>611</v>
      </c>
      <c r="I99" s="388">
        <v>1</v>
      </c>
      <c r="J99" s="389">
        <v>12000</v>
      </c>
      <c r="K99" s="389"/>
      <c r="L99" s="389">
        <v>12000</v>
      </c>
      <c r="M99" s="45"/>
      <c r="N99" s="1"/>
      <c r="O99" s="1"/>
      <c r="P99" s="1"/>
      <c r="Q99" s="7"/>
      <c r="R99" s="7"/>
      <c r="S99" s="7"/>
      <c r="T99" s="7"/>
      <c r="U99" s="7"/>
      <c r="V99" s="7"/>
      <c r="W99" s="7"/>
      <c r="X99" s="7"/>
    </row>
    <row r="100" spans="1:24" ht="12.75" hidden="1" customHeight="1">
      <c r="A100" s="372" t="s">
        <v>641</v>
      </c>
      <c r="B100" s="372" t="s">
        <v>642</v>
      </c>
      <c r="C100" s="372" t="s">
        <v>21</v>
      </c>
      <c r="D100" s="373">
        <v>212499624</v>
      </c>
      <c r="E100" s="372" t="s">
        <v>655</v>
      </c>
      <c r="F100" s="374">
        <v>1</v>
      </c>
      <c r="G100" s="387">
        <v>105315</v>
      </c>
      <c r="H100" s="372" t="s">
        <v>611</v>
      </c>
      <c r="I100" s="388">
        <v>1</v>
      </c>
      <c r="J100" s="389">
        <v>105315</v>
      </c>
      <c r="K100" s="389"/>
      <c r="L100" s="389">
        <v>105315</v>
      </c>
      <c r="M100" s="45"/>
      <c r="N100" s="1"/>
      <c r="O100" s="1"/>
      <c r="P100" s="1"/>
      <c r="Q100" s="7"/>
      <c r="R100" s="7"/>
      <c r="S100" s="7"/>
      <c r="T100" s="7"/>
      <c r="U100" s="7"/>
      <c r="V100" s="7"/>
      <c r="W100" s="7"/>
      <c r="X100" s="7"/>
    </row>
    <row r="101" spans="1:24" ht="12.75" hidden="1" customHeight="1">
      <c r="A101" s="372" t="s">
        <v>641</v>
      </c>
      <c r="B101" s="372" t="s">
        <v>642</v>
      </c>
      <c r="C101" s="372" t="s">
        <v>21</v>
      </c>
      <c r="D101" s="373">
        <v>212854128</v>
      </c>
      <c r="E101" s="372" t="s">
        <v>656</v>
      </c>
      <c r="F101" s="374">
        <v>1</v>
      </c>
      <c r="G101" s="387">
        <v>120000</v>
      </c>
      <c r="H101" s="372" t="s">
        <v>618</v>
      </c>
      <c r="I101" s="388">
        <v>1</v>
      </c>
      <c r="J101" s="389">
        <v>120000</v>
      </c>
      <c r="K101" s="389"/>
      <c r="L101" s="389">
        <v>120000</v>
      </c>
      <c r="M101" s="45"/>
      <c r="N101" s="1"/>
      <c r="O101" s="1"/>
      <c r="P101" s="1"/>
      <c r="Q101" s="7"/>
      <c r="R101" s="7"/>
      <c r="S101" s="7"/>
      <c r="T101" s="7"/>
      <c r="U101" s="7"/>
      <c r="V101" s="7"/>
      <c r="W101" s="7"/>
      <c r="X101" s="7"/>
    </row>
    <row r="102" spans="1:24" ht="12.75" hidden="1" customHeight="1">
      <c r="A102" s="372" t="s">
        <v>641</v>
      </c>
      <c r="B102" s="372" t="s">
        <v>642</v>
      </c>
      <c r="C102" s="372" t="s">
        <v>21</v>
      </c>
      <c r="D102" s="373">
        <v>213013030</v>
      </c>
      <c r="E102" s="372" t="s">
        <v>657</v>
      </c>
      <c r="F102" s="374">
        <v>1</v>
      </c>
      <c r="G102" s="387">
        <v>120000</v>
      </c>
      <c r="H102" s="372" t="s">
        <v>607</v>
      </c>
      <c r="I102" s="388">
        <v>1</v>
      </c>
      <c r="J102" s="389">
        <v>120000</v>
      </c>
      <c r="K102" s="389"/>
      <c r="L102" s="389">
        <v>120000</v>
      </c>
      <c r="M102" s="45"/>
      <c r="N102" s="1"/>
      <c r="O102" s="1"/>
      <c r="P102" s="1"/>
      <c r="Q102" s="7"/>
      <c r="R102" s="7"/>
      <c r="S102" s="7"/>
      <c r="T102" s="7"/>
      <c r="U102" s="7"/>
      <c r="V102" s="7"/>
      <c r="W102" s="7"/>
      <c r="X102" s="7"/>
    </row>
    <row r="103" spans="1:24" ht="12.75" hidden="1" customHeight="1">
      <c r="A103" s="372" t="s">
        <v>641</v>
      </c>
      <c r="B103" s="372" t="s">
        <v>642</v>
      </c>
      <c r="C103" s="372" t="s">
        <v>21</v>
      </c>
      <c r="D103" s="373">
        <v>214013440</v>
      </c>
      <c r="E103" s="372" t="s">
        <v>658</v>
      </c>
      <c r="F103" s="374">
        <v>1</v>
      </c>
      <c r="G103" s="387">
        <v>120000</v>
      </c>
      <c r="H103" s="372" t="s">
        <v>607</v>
      </c>
      <c r="I103" s="388">
        <v>1</v>
      </c>
      <c r="J103" s="389">
        <v>120000</v>
      </c>
      <c r="K103" s="389"/>
      <c r="L103" s="389">
        <v>120000</v>
      </c>
      <c r="M103" s="45"/>
      <c r="N103" s="1"/>
      <c r="O103" s="1"/>
      <c r="P103" s="1"/>
      <c r="Q103" s="7"/>
      <c r="R103" s="7"/>
      <c r="S103" s="7"/>
      <c r="T103" s="7"/>
      <c r="U103" s="7"/>
      <c r="V103" s="7"/>
      <c r="W103" s="7"/>
      <c r="X103" s="7"/>
    </row>
    <row r="104" spans="1:24" ht="12.75" hidden="1" customHeight="1">
      <c r="A104" s="372" t="s">
        <v>641</v>
      </c>
      <c r="B104" s="372" t="s">
        <v>642</v>
      </c>
      <c r="C104" s="372" t="s">
        <v>21</v>
      </c>
      <c r="D104" s="373">
        <v>214091540</v>
      </c>
      <c r="E104" s="372" t="s">
        <v>659</v>
      </c>
      <c r="F104" s="374">
        <v>1</v>
      </c>
      <c r="G104" s="387">
        <v>14343</v>
      </c>
      <c r="H104" s="372" t="s">
        <v>611</v>
      </c>
      <c r="I104" s="388">
        <v>1</v>
      </c>
      <c r="J104" s="389">
        <v>14343</v>
      </c>
      <c r="K104" s="389"/>
      <c r="L104" s="389">
        <v>14343</v>
      </c>
      <c r="M104" s="45"/>
      <c r="N104" s="1"/>
      <c r="O104" s="1"/>
      <c r="P104" s="1"/>
      <c r="Q104" s="7"/>
      <c r="R104" s="7"/>
      <c r="S104" s="7"/>
      <c r="T104" s="7"/>
      <c r="U104" s="7"/>
      <c r="V104" s="7"/>
      <c r="W104" s="7"/>
      <c r="X104" s="7"/>
    </row>
    <row r="105" spans="1:24" ht="12.75" hidden="1" customHeight="1">
      <c r="A105" s="372" t="s">
        <v>641</v>
      </c>
      <c r="B105" s="372" t="s">
        <v>642</v>
      </c>
      <c r="C105" s="372" t="s">
        <v>21</v>
      </c>
      <c r="D105" s="373">
        <v>214213042</v>
      </c>
      <c r="E105" s="372" t="s">
        <v>660</v>
      </c>
      <c r="F105" s="374">
        <v>1</v>
      </c>
      <c r="G105" s="387">
        <v>40000</v>
      </c>
      <c r="H105" s="372" t="s">
        <v>607</v>
      </c>
      <c r="I105" s="388">
        <v>1</v>
      </c>
      <c r="J105" s="389">
        <v>40000</v>
      </c>
      <c r="K105" s="389"/>
      <c r="L105" s="389">
        <v>40000</v>
      </c>
      <c r="M105" s="45"/>
      <c r="N105" s="1"/>
      <c r="O105" s="1"/>
      <c r="P105" s="1"/>
      <c r="Q105" s="7"/>
      <c r="R105" s="7"/>
      <c r="S105" s="7"/>
      <c r="T105" s="7"/>
      <c r="U105" s="7"/>
      <c r="V105" s="7"/>
      <c r="W105" s="7"/>
      <c r="X105" s="7"/>
    </row>
    <row r="106" spans="1:24" ht="12.75" hidden="1" customHeight="1">
      <c r="A106" s="372" t="s">
        <v>641</v>
      </c>
      <c r="B106" s="372" t="s">
        <v>642</v>
      </c>
      <c r="C106" s="372" t="s">
        <v>21</v>
      </c>
      <c r="D106" s="373">
        <v>214319743</v>
      </c>
      <c r="E106" s="372" t="s">
        <v>661</v>
      </c>
      <c r="F106" s="374">
        <v>1</v>
      </c>
      <c r="G106" s="387">
        <v>40000</v>
      </c>
      <c r="H106" s="372" t="s">
        <v>609</v>
      </c>
      <c r="I106" s="388">
        <v>1</v>
      </c>
      <c r="J106" s="389">
        <v>40000</v>
      </c>
      <c r="K106" s="389"/>
      <c r="L106" s="389">
        <v>40000</v>
      </c>
      <c r="M106" s="45"/>
      <c r="N106" s="1"/>
      <c r="O106" s="1"/>
      <c r="P106" s="1"/>
      <c r="Q106" s="7"/>
      <c r="R106" s="7"/>
      <c r="S106" s="7"/>
      <c r="T106" s="7"/>
      <c r="U106" s="7"/>
      <c r="V106" s="7"/>
      <c r="W106" s="7"/>
      <c r="X106" s="7"/>
    </row>
    <row r="107" spans="1:24" ht="12.75" hidden="1" customHeight="1">
      <c r="A107" s="372" t="s">
        <v>641</v>
      </c>
      <c r="B107" s="372" t="s">
        <v>642</v>
      </c>
      <c r="C107" s="372" t="s">
        <v>21</v>
      </c>
      <c r="D107" s="373">
        <v>215013650</v>
      </c>
      <c r="E107" s="372" t="s">
        <v>662</v>
      </c>
      <c r="F107" s="374">
        <v>1</v>
      </c>
      <c r="G107" s="387">
        <v>120000</v>
      </c>
      <c r="H107" s="372" t="s">
        <v>607</v>
      </c>
      <c r="I107" s="388">
        <v>1</v>
      </c>
      <c r="J107" s="389">
        <v>120000</v>
      </c>
      <c r="K107" s="389"/>
      <c r="L107" s="389">
        <v>120000</v>
      </c>
      <c r="M107" s="45"/>
      <c r="N107" s="1"/>
      <c r="O107" s="1"/>
      <c r="P107" s="1"/>
      <c r="Q107" s="7"/>
      <c r="R107" s="7"/>
      <c r="S107" s="7"/>
      <c r="T107" s="7"/>
      <c r="U107" s="7"/>
      <c r="V107" s="7"/>
      <c r="W107" s="7"/>
      <c r="X107" s="7"/>
    </row>
    <row r="108" spans="1:24" ht="12.75" hidden="1" customHeight="1">
      <c r="A108" s="372" t="s">
        <v>641</v>
      </c>
      <c r="B108" s="372" t="s">
        <v>642</v>
      </c>
      <c r="C108" s="372" t="s">
        <v>21</v>
      </c>
      <c r="D108" s="373">
        <v>215786757</v>
      </c>
      <c r="E108" s="372" t="s">
        <v>663</v>
      </c>
      <c r="F108" s="374">
        <v>1</v>
      </c>
      <c r="G108" s="387">
        <v>93333</v>
      </c>
      <c r="H108" s="372" t="s">
        <v>611</v>
      </c>
      <c r="I108" s="388">
        <v>1</v>
      </c>
      <c r="J108" s="389">
        <v>93333</v>
      </c>
      <c r="K108" s="389"/>
      <c r="L108" s="389">
        <v>93333</v>
      </c>
      <c r="M108" s="45"/>
      <c r="N108" s="1"/>
      <c r="O108" s="1"/>
      <c r="P108" s="1"/>
      <c r="Q108" s="7"/>
      <c r="R108" s="7"/>
      <c r="S108" s="7"/>
      <c r="T108" s="7"/>
      <c r="U108" s="7"/>
      <c r="V108" s="7"/>
      <c r="W108" s="7"/>
      <c r="X108" s="7"/>
    </row>
    <row r="109" spans="1:24" ht="12.75" hidden="1" customHeight="1">
      <c r="A109" s="372" t="s">
        <v>641</v>
      </c>
      <c r="B109" s="372" t="s">
        <v>642</v>
      </c>
      <c r="C109" s="372" t="s">
        <v>21</v>
      </c>
      <c r="D109" s="373">
        <v>216008560</v>
      </c>
      <c r="E109" s="372" t="s">
        <v>664</v>
      </c>
      <c r="F109" s="374">
        <v>1</v>
      </c>
      <c r="G109" s="387">
        <v>40000</v>
      </c>
      <c r="H109" s="372" t="s">
        <v>609</v>
      </c>
      <c r="I109" s="388">
        <v>1</v>
      </c>
      <c r="J109" s="389">
        <v>40000</v>
      </c>
      <c r="K109" s="389"/>
      <c r="L109" s="389">
        <v>40000</v>
      </c>
      <c r="M109" s="45"/>
      <c r="N109" s="1"/>
      <c r="O109" s="1"/>
      <c r="P109" s="1"/>
      <c r="Q109" s="7"/>
      <c r="R109" s="7"/>
      <c r="S109" s="7"/>
      <c r="T109" s="7"/>
      <c r="U109" s="7"/>
      <c r="V109" s="7"/>
      <c r="W109" s="7"/>
      <c r="X109" s="7"/>
    </row>
    <row r="110" spans="1:24" ht="12.75" hidden="1" customHeight="1">
      <c r="A110" s="372" t="s">
        <v>641</v>
      </c>
      <c r="B110" s="372" t="s">
        <v>642</v>
      </c>
      <c r="C110" s="372" t="s">
        <v>21</v>
      </c>
      <c r="D110" s="373">
        <v>216008560</v>
      </c>
      <c r="E110" s="372" t="s">
        <v>664</v>
      </c>
      <c r="F110" s="374">
        <v>2</v>
      </c>
      <c r="G110" s="387">
        <v>30000</v>
      </c>
      <c r="H110" s="372" t="s">
        <v>609</v>
      </c>
      <c r="I110" s="388">
        <v>2</v>
      </c>
      <c r="J110" s="389">
        <v>30000</v>
      </c>
      <c r="K110" s="389"/>
      <c r="L110" s="389">
        <v>30000</v>
      </c>
      <c r="M110" s="45"/>
      <c r="N110" s="1"/>
      <c r="O110" s="1"/>
      <c r="P110" s="1"/>
      <c r="Q110" s="7"/>
      <c r="R110" s="7"/>
      <c r="S110" s="7"/>
      <c r="T110" s="7"/>
      <c r="U110" s="7"/>
      <c r="V110" s="7"/>
      <c r="W110" s="7"/>
      <c r="X110" s="7"/>
    </row>
    <row r="111" spans="1:24" ht="12.75" hidden="1" customHeight="1">
      <c r="A111" s="372" t="s">
        <v>641</v>
      </c>
      <c r="B111" s="372" t="s">
        <v>642</v>
      </c>
      <c r="C111" s="372" t="s">
        <v>21</v>
      </c>
      <c r="D111" s="373">
        <v>216570265</v>
      </c>
      <c r="E111" s="372" t="s">
        <v>665</v>
      </c>
      <c r="F111" s="374">
        <v>1</v>
      </c>
      <c r="G111" s="387">
        <v>45000</v>
      </c>
      <c r="H111" s="372" t="s">
        <v>611</v>
      </c>
      <c r="I111" s="388">
        <v>1</v>
      </c>
      <c r="J111" s="389">
        <v>45000</v>
      </c>
      <c r="K111" s="389"/>
      <c r="L111" s="389">
        <v>45000</v>
      </c>
      <c r="M111" s="45"/>
      <c r="N111" s="1"/>
      <c r="O111" s="1"/>
      <c r="P111" s="1"/>
      <c r="Q111" s="7"/>
      <c r="R111" s="7"/>
      <c r="S111" s="7"/>
      <c r="T111" s="7"/>
      <c r="U111" s="7"/>
      <c r="V111" s="7"/>
      <c r="W111" s="7"/>
      <c r="X111" s="7"/>
    </row>
    <row r="112" spans="1:24" ht="12.75" hidden="1" customHeight="1">
      <c r="A112" s="372" t="s">
        <v>641</v>
      </c>
      <c r="B112" s="372" t="s">
        <v>642</v>
      </c>
      <c r="C112" s="372" t="s">
        <v>21</v>
      </c>
      <c r="D112" s="373">
        <v>216713667</v>
      </c>
      <c r="E112" s="372" t="s">
        <v>666</v>
      </c>
      <c r="F112" s="374">
        <v>2</v>
      </c>
      <c r="G112" s="387">
        <v>30000</v>
      </c>
      <c r="H112" s="372" t="s">
        <v>607</v>
      </c>
      <c r="I112" s="388">
        <v>2</v>
      </c>
      <c r="J112" s="389">
        <v>30000</v>
      </c>
      <c r="K112" s="389"/>
      <c r="L112" s="389">
        <v>30000</v>
      </c>
      <c r="M112" s="45"/>
      <c r="N112" s="1"/>
      <c r="O112" s="1"/>
      <c r="P112" s="1"/>
      <c r="Q112" s="7"/>
      <c r="R112" s="7"/>
      <c r="S112" s="7"/>
      <c r="T112" s="7"/>
      <c r="U112" s="7"/>
      <c r="V112" s="7"/>
      <c r="W112" s="7"/>
      <c r="X112" s="7"/>
    </row>
    <row r="113" spans="1:24" ht="12.75" hidden="1" customHeight="1">
      <c r="A113" s="372" t="s">
        <v>641</v>
      </c>
      <c r="B113" s="372" t="s">
        <v>642</v>
      </c>
      <c r="C113" s="372" t="s">
        <v>21</v>
      </c>
      <c r="D113" s="373">
        <v>216713667</v>
      </c>
      <c r="E113" s="372" t="s">
        <v>666</v>
      </c>
      <c r="F113" s="374">
        <v>1</v>
      </c>
      <c r="G113" s="387">
        <v>90000</v>
      </c>
      <c r="H113" s="372" t="s">
        <v>607</v>
      </c>
      <c r="I113" s="388">
        <v>1</v>
      </c>
      <c r="J113" s="389">
        <v>90000</v>
      </c>
      <c r="K113" s="389"/>
      <c r="L113" s="389">
        <v>90000</v>
      </c>
      <c r="M113" s="45"/>
      <c r="N113" s="1"/>
      <c r="O113" s="1"/>
      <c r="P113" s="1"/>
      <c r="Q113" s="7"/>
      <c r="R113" s="7"/>
      <c r="S113" s="7"/>
      <c r="T113" s="7"/>
      <c r="U113" s="7"/>
      <c r="V113" s="7"/>
      <c r="W113" s="7"/>
      <c r="X113" s="7"/>
    </row>
    <row r="114" spans="1:24" ht="12.75" hidden="1" customHeight="1">
      <c r="A114" s="372" t="s">
        <v>667</v>
      </c>
      <c r="B114" s="372" t="s">
        <v>668</v>
      </c>
      <c r="C114" s="372" t="s">
        <v>21</v>
      </c>
      <c r="D114" s="373">
        <v>35923000</v>
      </c>
      <c r="E114" s="372" t="s">
        <v>669</v>
      </c>
      <c r="F114" s="374">
        <v>2</v>
      </c>
      <c r="G114" s="387">
        <v>412781180</v>
      </c>
      <c r="H114" s="372" t="s">
        <v>638</v>
      </c>
      <c r="I114" s="388">
        <v>2</v>
      </c>
      <c r="J114" s="389">
        <v>412781180</v>
      </c>
      <c r="K114" s="389"/>
      <c r="L114" s="389">
        <v>412781180</v>
      </c>
      <c r="M114" s="45"/>
      <c r="N114" s="1"/>
      <c r="O114" s="1"/>
      <c r="P114" s="1"/>
      <c r="Q114" s="7"/>
      <c r="R114" s="7"/>
      <c r="S114" s="7"/>
      <c r="T114" s="7"/>
      <c r="U114" s="7"/>
      <c r="V114" s="7"/>
      <c r="W114" s="7"/>
      <c r="X114" s="7"/>
    </row>
    <row r="115" spans="1:24" ht="12.75" hidden="1" customHeight="1">
      <c r="A115" s="372" t="s">
        <v>667</v>
      </c>
      <c r="B115" s="372" t="s">
        <v>668</v>
      </c>
      <c r="C115" s="372" t="s">
        <v>21</v>
      </c>
      <c r="D115" s="373">
        <v>35923000</v>
      </c>
      <c r="E115" s="372" t="s">
        <v>669</v>
      </c>
      <c r="F115" s="374">
        <v>1</v>
      </c>
      <c r="G115" s="387">
        <v>25791100</v>
      </c>
      <c r="H115" s="372" t="s">
        <v>638</v>
      </c>
      <c r="I115" s="388">
        <v>1</v>
      </c>
      <c r="J115" s="389">
        <v>25791100</v>
      </c>
      <c r="K115" s="389"/>
      <c r="L115" s="389">
        <v>25791100</v>
      </c>
      <c r="M115" s="45"/>
      <c r="N115" s="1"/>
      <c r="O115" s="1"/>
      <c r="P115" s="1"/>
      <c r="Q115" s="7"/>
      <c r="R115" s="7"/>
      <c r="S115" s="7"/>
      <c r="T115" s="7"/>
      <c r="U115" s="7"/>
      <c r="V115" s="7"/>
      <c r="W115" s="7"/>
      <c r="X115" s="7"/>
    </row>
    <row r="116" spans="1:24" ht="12.75" hidden="1" customHeight="1">
      <c r="A116" s="372" t="s">
        <v>667</v>
      </c>
      <c r="B116" s="372" t="s">
        <v>668</v>
      </c>
      <c r="C116" s="372" t="s">
        <v>21</v>
      </c>
      <c r="D116" s="373">
        <v>230505001</v>
      </c>
      <c r="E116" s="372" t="s">
        <v>639</v>
      </c>
      <c r="F116" s="374">
        <v>2</v>
      </c>
      <c r="G116" s="387">
        <v>4267297816</v>
      </c>
      <c r="H116" s="372" t="s">
        <v>640</v>
      </c>
      <c r="I116" s="388">
        <v>2</v>
      </c>
      <c r="J116" s="389">
        <v>4267297816</v>
      </c>
      <c r="K116" s="389"/>
      <c r="L116" s="389">
        <v>4267297816</v>
      </c>
      <c r="M116" s="45"/>
      <c r="N116" s="1"/>
      <c r="O116" s="1"/>
      <c r="P116" s="1"/>
      <c r="Q116" s="7"/>
      <c r="R116" s="7"/>
      <c r="S116" s="7"/>
      <c r="T116" s="7"/>
      <c r="U116" s="7"/>
      <c r="V116" s="7"/>
      <c r="W116" s="7"/>
      <c r="X116" s="7"/>
    </row>
    <row r="117" spans="1:24" ht="12.75" hidden="1" customHeight="1">
      <c r="A117" s="372" t="s">
        <v>667</v>
      </c>
      <c r="B117" s="372" t="s">
        <v>668</v>
      </c>
      <c r="C117" s="372" t="s">
        <v>21</v>
      </c>
      <c r="D117" s="373">
        <v>231276001</v>
      </c>
      <c r="E117" s="372" t="s">
        <v>670</v>
      </c>
      <c r="F117" s="374">
        <v>2</v>
      </c>
      <c r="G117" s="387">
        <v>1070248473</v>
      </c>
      <c r="H117" s="372" t="s">
        <v>671</v>
      </c>
      <c r="I117" s="388">
        <v>2</v>
      </c>
      <c r="J117" s="389">
        <v>1070248473</v>
      </c>
      <c r="K117" s="389"/>
      <c r="L117" s="389">
        <v>1070248473</v>
      </c>
      <c r="M117" s="45"/>
      <c r="N117" s="1"/>
      <c r="O117" s="1"/>
      <c r="P117" s="1"/>
      <c r="Q117" s="7"/>
      <c r="R117" s="7"/>
      <c r="S117" s="7"/>
      <c r="T117" s="7"/>
      <c r="U117" s="7"/>
      <c r="V117" s="7"/>
      <c r="W117" s="7"/>
      <c r="X117" s="7"/>
    </row>
    <row r="118" spans="1:24" ht="12.75" hidden="1" customHeight="1">
      <c r="A118" s="372" t="s">
        <v>667</v>
      </c>
      <c r="B118" s="372" t="s">
        <v>668</v>
      </c>
      <c r="C118" s="372" t="s">
        <v>21</v>
      </c>
      <c r="D118" s="373">
        <v>238054001</v>
      </c>
      <c r="E118" s="372" t="s">
        <v>672</v>
      </c>
      <c r="F118" s="374">
        <v>2</v>
      </c>
      <c r="G118" s="387">
        <v>78191377</v>
      </c>
      <c r="H118" s="372" t="s">
        <v>673</v>
      </c>
      <c r="I118" s="388">
        <v>2</v>
      </c>
      <c r="J118" s="389">
        <v>78191377</v>
      </c>
      <c r="K118" s="389"/>
      <c r="L118" s="389">
        <v>78191377</v>
      </c>
      <c r="M118" s="45"/>
      <c r="N118" s="1"/>
      <c r="O118" s="1"/>
      <c r="P118" s="1"/>
      <c r="Q118" s="7"/>
      <c r="R118" s="7"/>
      <c r="S118" s="7"/>
      <c r="T118" s="7"/>
      <c r="U118" s="7"/>
      <c r="V118" s="7"/>
      <c r="W118" s="7"/>
      <c r="X118" s="7"/>
    </row>
    <row r="119" spans="1:24" ht="12.75" hidden="1" customHeight="1">
      <c r="A119" s="372" t="s">
        <v>667</v>
      </c>
      <c r="B119" s="372" t="s">
        <v>668</v>
      </c>
      <c r="C119" s="372" t="s">
        <v>21</v>
      </c>
      <c r="D119" s="373">
        <v>923272595</v>
      </c>
      <c r="E119" s="372" t="s">
        <v>674</v>
      </c>
      <c r="F119" s="374">
        <v>1</v>
      </c>
      <c r="G119" s="387">
        <v>89682201</v>
      </c>
      <c r="H119" s="372" t="s">
        <v>638</v>
      </c>
      <c r="I119" s="388">
        <v>1</v>
      </c>
      <c r="J119" s="389">
        <v>89682201</v>
      </c>
      <c r="K119" s="389"/>
      <c r="L119" s="389">
        <v>89682201</v>
      </c>
      <c r="M119" s="45"/>
      <c r="N119" s="1"/>
      <c r="O119" s="1"/>
      <c r="P119" s="1"/>
      <c r="Q119" s="7"/>
      <c r="R119" s="7"/>
      <c r="S119" s="7"/>
      <c r="T119" s="7"/>
      <c r="U119" s="7"/>
      <c r="V119" s="7"/>
      <c r="W119" s="7"/>
      <c r="X119" s="7"/>
    </row>
    <row r="120" spans="1:24" ht="12.75" hidden="1" customHeight="1">
      <c r="A120" s="372" t="s">
        <v>675</v>
      </c>
      <c r="B120" s="372" t="s">
        <v>676</v>
      </c>
      <c r="C120" s="372" t="s">
        <v>21</v>
      </c>
      <c r="D120" s="373">
        <v>22100000</v>
      </c>
      <c r="E120" s="372" t="s">
        <v>601</v>
      </c>
      <c r="F120" s="374">
        <v>1</v>
      </c>
      <c r="G120" s="387">
        <v>12187</v>
      </c>
      <c r="H120" s="372" t="s">
        <v>25</v>
      </c>
      <c r="I120" s="388">
        <v>1</v>
      </c>
      <c r="J120" s="389">
        <v>12187</v>
      </c>
      <c r="K120" s="389"/>
      <c r="L120" s="389">
        <v>12187</v>
      </c>
      <c r="M120" s="45"/>
      <c r="N120" s="1"/>
      <c r="O120" s="1"/>
      <c r="P120" s="1"/>
      <c r="Q120" s="7"/>
      <c r="R120" s="7"/>
      <c r="S120" s="7"/>
      <c r="T120" s="7"/>
      <c r="U120" s="7"/>
      <c r="V120" s="7"/>
      <c r="W120" s="7"/>
      <c r="X120" s="7"/>
    </row>
    <row r="121" spans="1:24" ht="12.75" hidden="1" customHeight="1">
      <c r="A121" s="372" t="s">
        <v>675</v>
      </c>
      <c r="B121" s="372" t="s">
        <v>676</v>
      </c>
      <c r="C121" s="372" t="s">
        <v>21</v>
      </c>
      <c r="D121" s="373">
        <v>35923000</v>
      </c>
      <c r="E121" s="372" t="s">
        <v>669</v>
      </c>
      <c r="F121" s="374">
        <v>2</v>
      </c>
      <c r="G121" s="387">
        <v>1296552</v>
      </c>
      <c r="H121" s="372" t="s">
        <v>638</v>
      </c>
      <c r="I121" s="388">
        <v>2</v>
      </c>
      <c r="J121" s="389">
        <v>1296552</v>
      </c>
      <c r="K121" s="389"/>
      <c r="L121" s="389">
        <v>1296552</v>
      </c>
      <c r="M121" s="45"/>
      <c r="N121" s="1"/>
      <c r="O121" s="1"/>
      <c r="P121" s="1"/>
      <c r="Q121" s="7"/>
      <c r="R121" s="7"/>
      <c r="S121" s="7"/>
      <c r="T121" s="7"/>
      <c r="U121" s="7"/>
      <c r="V121" s="7"/>
      <c r="W121" s="7"/>
      <c r="X121" s="7"/>
    </row>
    <row r="122" spans="1:24" ht="12.75" hidden="1" customHeight="1">
      <c r="A122" s="372" t="s">
        <v>675</v>
      </c>
      <c r="B122" s="372" t="s">
        <v>676</v>
      </c>
      <c r="C122" s="372" t="s">
        <v>21</v>
      </c>
      <c r="D122" s="373">
        <v>64200000</v>
      </c>
      <c r="E122" s="372" t="s">
        <v>602</v>
      </c>
      <c r="F122" s="374">
        <v>1</v>
      </c>
      <c r="G122" s="387">
        <v>132003</v>
      </c>
      <c r="H122" s="372" t="s">
        <v>603</v>
      </c>
      <c r="I122" s="388">
        <v>1</v>
      </c>
      <c r="J122" s="389">
        <v>132003</v>
      </c>
      <c r="K122" s="389"/>
      <c r="L122" s="389">
        <v>132003</v>
      </c>
      <c r="M122" s="45"/>
      <c r="N122" s="1"/>
      <c r="O122" s="1"/>
      <c r="P122" s="1"/>
      <c r="Q122" s="7"/>
      <c r="R122" s="7"/>
      <c r="S122" s="7"/>
      <c r="T122" s="7"/>
      <c r="U122" s="7"/>
      <c r="V122" s="7"/>
      <c r="W122" s="7"/>
      <c r="X122" s="7"/>
    </row>
    <row r="123" spans="1:24" ht="12.75" hidden="1" customHeight="1">
      <c r="A123" s="372" t="s">
        <v>675</v>
      </c>
      <c r="B123" s="372" t="s">
        <v>676</v>
      </c>
      <c r="C123" s="372" t="s">
        <v>21</v>
      </c>
      <c r="D123" s="373">
        <v>70100000</v>
      </c>
      <c r="E123" s="372" t="s">
        <v>604</v>
      </c>
      <c r="F123" s="374">
        <v>1</v>
      </c>
      <c r="G123" s="387">
        <v>377622</v>
      </c>
      <c r="H123" s="372" t="s">
        <v>605</v>
      </c>
      <c r="I123" s="388">
        <v>1</v>
      </c>
      <c r="J123" s="389">
        <v>377622</v>
      </c>
      <c r="K123" s="389"/>
      <c r="L123" s="389">
        <v>377622</v>
      </c>
      <c r="M123" s="45"/>
      <c r="N123" s="1"/>
      <c r="O123" s="1"/>
      <c r="P123" s="1"/>
      <c r="Q123" s="7"/>
      <c r="R123" s="7"/>
      <c r="S123" s="7"/>
      <c r="T123" s="7"/>
      <c r="U123" s="7"/>
      <c r="V123" s="7"/>
      <c r="W123" s="7"/>
      <c r="X123" s="7"/>
    </row>
    <row r="124" spans="1:24" ht="12.75" hidden="1" customHeight="1">
      <c r="A124" s="372" t="s">
        <v>675</v>
      </c>
      <c r="B124" s="372" t="s">
        <v>676</v>
      </c>
      <c r="C124" s="372" t="s">
        <v>21</v>
      </c>
      <c r="D124" s="373">
        <v>111313000</v>
      </c>
      <c r="E124" s="372" t="s">
        <v>606</v>
      </c>
      <c r="F124" s="374">
        <v>1</v>
      </c>
      <c r="G124" s="387">
        <v>97625</v>
      </c>
      <c r="H124" s="372" t="s">
        <v>607</v>
      </c>
      <c r="I124" s="388">
        <v>1</v>
      </c>
      <c r="J124" s="389">
        <v>97625</v>
      </c>
      <c r="K124" s="389"/>
      <c r="L124" s="389">
        <v>97625</v>
      </c>
      <c r="M124" s="45"/>
      <c r="N124" s="1"/>
      <c r="O124" s="1"/>
      <c r="P124" s="1"/>
      <c r="Q124" s="7"/>
      <c r="R124" s="7"/>
      <c r="S124" s="7"/>
      <c r="T124" s="7"/>
      <c r="U124" s="7"/>
      <c r="V124" s="7"/>
      <c r="W124" s="7"/>
      <c r="X124" s="7"/>
    </row>
    <row r="125" spans="1:24" ht="12.75" hidden="1" customHeight="1">
      <c r="A125" s="372" t="s">
        <v>675</v>
      </c>
      <c r="B125" s="372" t="s">
        <v>676</v>
      </c>
      <c r="C125" s="372" t="s">
        <v>21</v>
      </c>
      <c r="D125" s="373">
        <v>111919000</v>
      </c>
      <c r="E125" s="372" t="s">
        <v>608</v>
      </c>
      <c r="F125" s="374">
        <v>1</v>
      </c>
      <c r="G125" s="387">
        <v>2712</v>
      </c>
      <c r="H125" s="372" t="s">
        <v>609</v>
      </c>
      <c r="I125" s="388">
        <v>1</v>
      </c>
      <c r="J125" s="389">
        <v>2712</v>
      </c>
      <c r="K125" s="389"/>
      <c r="L125" s="389">
        <v>2712</v>
      </c>
      <c r="M125" s="45"/>
      <c r="N125" s="1"/>
      <c r="O125" s="1"/>
      <c r="P125" s="1"/>
      <c r="Q125" s="7"/>
      <c r="R125" s="7"/>
      <c r="S125" s="7"/>
      <c r="T125" s="7"/>
      <c r="U125" s="7"/>
      <c r="V125" s="7"/>
      <c r="W125" s="7"/>
      <c r="X125" s="7"/>
    </row>
    <row r="126" spans="1:24" ht="12.75" hidden="1" customHeight="1">
      <c r="A126" s="372" t="s">
        <v>675</v>
      </c>
      <c r="B126" s="372" t="s">
        <v>676</v>
      </c>
      <c r="C126" s="372" t="s">
        <v>21</v>
      </c>
      <c r="D126" s="373">
        <v>112323000</v>
      </c>
      <c r="E126" s="372" t="s">
        <v>612</v>
      </c>
      <c r="F126" s="374">
        <v>1</v>
      </c>
      <c r="G126" s="387">
        <v>823</v>
      </c>
      <c r="H126" s="372" t="s">
        <v>607</v>
      </c>
      <c r="I126" s="388">
        <v>1</v>
      </c>
      <c r="J126" s="389">
        <v>823</v>
      </c>
      <c r="K126" s="389"/>
      <c r="L126" s="389">
        <v>823</v>
      </c>
      <c r="M126" s="45"/>
      <c r="N126" s="1"/>
      <c r="O126" s="1"/>
      <c r="P126" s="1"/>
      <c r="Q126" s="7"/>
      <c r="R126" s="7"/>
      <c r="S126" s="7"/>
      <c r="T126" s="7"/>
      <c r="U126" s="7"/>
      <c r="V126" s="7"/>
      <c r="W126" s="7"/>
      <c r="X126" s="7"/>
    </row>
    <row r="127" spans="1:24" ht="12.75" hidden="1" customHeight="1">
      <c r="A127" s="372" t="s">
        <v>675</v>
      </c>
      <c r="B127" s="372" t="s">
        <v>676</v>
      </c>
      <c r="C127" s="372" t="s">
        <v>21</v>
      </c>
      <c r="D127" s="373">
        <v>112727000</v>
      </c>
      <c r="E127" s="372" t="s">
        <v>645</v>
      </c>
      <c r="F127" s="374">
        <v>1</v>
      </c>
      <c r="G127" s="387">
        <v>139621</v>
      </c>
      <c r="H127" s="372" t="s">
        <v>607</v>
      </c>
      <c r="I127" s="388">
        <v>1</v>
      </c>
      <c r="J127" s="389">
        <v>139621</v>
      </c>
      <c r="K127" s="389"/>
      <c r="L127" s="389">
        <v>139621</v>
      </c>
      <c r="M127" s="45"/>
      <c r="N127" s="1"/>
      <c r="O127" s="1"/>
      <c r="P127" s="1"/>
      <c r="Q127" s="7"/>
      <c r="R127" s="7"/>
      <c r="S127" s="7"/>
      <c r="T127" s="7"/>
      <c r="U127" s="7"/>
      <c r="V127" s="7"/>
      <c r="W127" s="7"/>
      <c r="X127" s="7"/>
    </row>
    <row r="128" spans="1:24" ht="12.75" hidden="1" customHeight="1">
      <c r="A128" s="372" t="s">
        <v>675</v>
      </c>
      <c r="B128" s="372" t="s">
        <v>676</v>
      </c>
      <c r="C128" s="372" t="s">
        <v>21</v>
      </c>
      <c r="D128" s="373">
        <v>112727000</v>
      </c>
      <c r="E128" s="372" t="s">
        <v>645</v>
      </c>
      <c r="F128" s="374">
        <v>2</v>
      </c>
      <c r="G128" s="387">
        <v>26172924</v>
      </c>
      <c r="H128" s="372" t="s">
        <v>607</v>
      </c>
      <c r="I128" s="388">
        <v>2</v>
      </c>
      <c r="J128" s="389">
        <v>26172924</v>
      </c>
      <c r="K128" s="389"/>
      <c r="L128" s="389">
        <v>26172924</v>
      </c>
      <c r="M128" s="45"/>
      <c r="N128" s="1"/>
      <c r="O128" s="1"/>
      <c r="P128" s="1"/>
      <c r="Q128" s="7"/>
      <c r="R128" s="7"/>
      <c r="S128" s="7"/>
      <c r="T128" s="7"/>
      <c r="U128" s="7"/>
      <c r="V128" s="7"/>
      <c r="W128" s="7"/>
      <c r="X128" s="7"/>
    </row>
    <row r="129" spans="1:24" ht="12.75" hidden="1" customHeight="1">
      <c r="A129" s="372" t="s">
        <v>675</v>
      </c>
      <c r="B129" s="372" t="s">
        <v>676</v>
      </c>
      <c r="C129" s="372" t="s">
        <v>21</v>
      </c>
      <c r="D129" s="373">
        <v>114747000</v>
      </c>
      <c r="E129" s="372" t="s">
        <v>615</v>
      </c>
      <c r="F129" s="374">
        <v>1</v>
      </c>
      <c r="G129" s="387">
        <v>98364</v>
      </c>
      <c r="H129" s="372" t="s">
        <v>616</v>
      </c>
      <c r="I129" s="388">
        <v>1</v>
      </c>
      <c r="J129" s="389">
        <v>98364</v>
      </c>
      <c r="K129" s="389"/>
      <c r="L129" s="389">
        <v>98364</v>
      </c>
      <c r="M129" s="45"/>
      <c r="N129" s="1"/>
      <c r="O129" s="1"/>
      <c r="P129" s="1"/>
      <c r="Q129" s="7"/>
      <c r="R129" s="7"/>
      <c r="S129" s="7"/>
      <c r="T129" s="7"/>
      <c r="U129" s="7"/>
      <c r="V129" s="7"/>
      <c r="W129" s="7"/>
      <c r="X129" s="7"/>
    </row>
    <row r="130" spans="1:24" ht="12.75" hidden="1" customHeight="1">
      <c r="A130" s="372" t="s">
        <v>675</v>
      </c>
      <c r="B130" s="372" t="s">
        <v>676</v>
      </c>
      <c r="C130" s="372" t="s">
        <v>21</v>
      </c>
      <c r="D130" s="373">
        <v>115252000</v>
      </c>
      <c r="E130" s="372" t="s">
        <v>617</v>
      </c>
      <c r="F130" s="374">
        <v>1</v>
      </c>
      <c r="G130" s="387">
        <v>2132</v>
      </c>
      <c r="H130" s="372" t="s">
        <v>618</v>
      </c>
      <c r="I130" s="388">
        <v>1</v>
      </c>
      <c r="J130" s="389">
        <v>2132</v>
      </c>
      <c r="K130" s="389"/>
      <c r="L130" s="389">
        <v>2132</v>
      </c>
      <c r="M130" s="45"/>
      <c r="N130" s="1"/>
      <c r="O130" s="1"/>
      <c r="P130" s="1"/>
      <c r="Q130" s="7"/>
      <c r="R130" s="7"/>
      <c r="S130" s="7"/>
      <c r="T130" s="7"/>
      <c r="U130" s="7"/>
      <c r="V130" s="7"/>
      <c r="W130" s="7"/>
      <c r="X130" s="7"/>
    </row>
    <row r="131" spans="1:24" ht="12.75" hidden="1" customHeight="1">
      <c r="A131" s="372" t="s">
        <v>675</v>
      </c>
      <c r="B131" s="372" t="s">
        <v>676</v>
      </c>
      <c r="C131" s="372" t="s">
        <v>21</v>
      </c>
      <c r="D131" s="373">
        <v>116868000</v>
      </c>
      <c r="E131" s="372" t="s">
        <v>619</v>
      </c>
      <c r="F131" s="374">
        <v>1</v>
      </c>
      <c r="G131" s="387">
        <v>1383</v>
      </c>
      <c r="H131" s="372" t="s">
        <v>609</v>
      </c>
      <c r="I131" s="388">
        <v>1</v>
      </c>
      <c r="J131" s="389">
        <v>1383</v>
      </c>
      <c r="K131" s="389"/>
      <c r="L131" s="389">
        <v>1383</v>
      </c>
      <c r="M131" s="45"/>
      <c r="N131" s="1"/>
      <c r="O131" s="1"/>
      <c r="P131" s="1"/>
      <c r="Q131" s="7"/>
      <c r="R131" s="7"/>
      <c r="S131" s="7"/>
      <c r="T131" s="7"/>
      <c r="U131" s="7"/>
      <c r="V131" s="7"/>
      <c r="W131" s="7"/>
      <c r="X131" s="7"/>
    </row>
    <row r="132" spans="1:24" ht="12.75" hidden="1" customHeight="1">
      <c r="A132" s="372" t="s">
        <v>675</v>
      </c>
      <c r="B132" s="372" t="s">
        <v>676</v>
      </c>
      <c r="C132" s="372" t="s">
        <v>21</v>
      </c>
      <c r="D132" s="373">
        <v>117070000</v>
      </c>
      <c r="E132" s="372" t="s">
        <v>620</v>
      </c>
      <c r="F132" s="374">
        <v>1</v>
      </c>
      <c r="G132" s="387">
        <v>264</v>
      </c>
      <c r="H132" s="372" t="s">
        <v>611</v>
      </c>
      <c r="I132" s="388">
        <v>1</v>
      </c>
      <c r="J132" s="389">
        <v>264</v>
      </c>
      <c r="K132" s="389"/>
      <c r="L132" s="389">
        <v>264</v>
      </c>
      <c r="M132" s="45"/>
      <c r="N132" s="1"/>
      <c r="O132" s="1"/>
      <c r="P132" s="1"/>
      <c r="Q132" s="7"/>
      <c r="R132" s="7"/>
      <c r="S132" s="7"/>
      <c r="T132" s="7"/>
      <c r="U132" s="7"/>
      <c r="V132" s="7"/>
      <c r="W132" s="7"/>
      <c r="X132" s="7"/>
    </row>
    <row r="133" spans="1:24" ht="12.75" hidden="1" customHeight="1">
      <c r="A133" s="372" t="s">
        <v>675</v>
      </c>
      <c r="B133" s="372" t="s">
        <v>676</v>
      </c>
      <c r="C133" s="372" t="s">
        <v>21</v>
      </c>
      <c r="D133" s="373">
        <v>117676000</v>
      </c>
      <c r="E133" s="372" t="s">
        <v>621</v>
      </c>
      <c r="F133" s="374">
        <v>1</v>
      </c>
      <c r="G133" s="387">
        <v>217</v>
      </c>
      <c r="H133" s="372" t="s">
        <v>616</v>
      </c>
      <c r="I133" s="388">
        <v>1</v>
      </c>
      <c r="J133" s="389">
        <v>217</v>
      </c>
      <c r="K133" s="389"/>
      <c r="L133" s="389">
        <v>217</v>
      </c>
      <c r="M133" s="45"/>
      <c r="N133" s="1"/>
      <c r="O133" s="1"/>
      <c r="P133" s="1"/>
      <c r="Q133" s="7"/>
      <c r="R133" s="7"/>
      <c r="S133" s="7"/>
      <c r="T133" s="7"/>
      <c r="U133" s="7"/>
      <c r="V133" s="7"/>
      <c r="W133" s="7"/>
      <c r="X133" s="7"/>
    </row>
    <row r="134" spans="1:24" ht="12.75" hidden="1" customHeight="1">
      <c r="A134" s="372" t="s">
        <v>675</v>
      </c>
      <c r="B134" s="372" t="s">
        <v>676</v>
      </c>
      <c r="C134" s="372" t="s">
        <v>21</v>
      </c>
      <c r="D134" s="373">
        <v>118888000</v>
      </c>
      <c r="E134" s="372" t="s">
        <v>622</v>
      </c>
      <c r="F134" s="374">
        <v>1</v>
      </c>
      <c r="G134" s="387">
        <v>74929</v>
      </c>
      <c r="H134" s="372" t="s">
        <v>618</v>
      </c>
      <c r="I134" s="388">
        <v>1</v>
      </c>
      <c r="J134" s="389">
        <v>74929</v>
      </c>
      <c r="K134" s="389"/>
      <c r="L134" s="389">
        <v>74929</v>
      </c>
      <c r="M134" s="45"/>
      <c r="N134" s="1"/>
      <c r="O134" s="1"/>
      <c r="P134" s="1"/>
      <c r="Q134" s="7"/>
      <c r="R134" s="7"/>
      <c r="S134" s="7"/>
      <c r="T134" s="7"/>
      <c r="U134" s="7"/>
      <c r="V134" s="7"/>
      <c r="W134" s="7"/>
      <c r="X134" s="7"/>
    </row>
    <row r="135" spans="1:24" ht="12.75" hidden="1" customHeight="1">
      <c r="A135" s="372" t="s">
        <v>675</v>
      </c>
      <c r="B135" s="372" t="s">
        <v>676</v>
      </c>
      <c r="C135" s="372" t="s">
        <v>21</v>
      </c>
      <c r="D135" s="373">
        <v>119797000</v>
      </c>
      <c r="E135" s="372" t="s">
        <v>623</v>
      </c>
      <c r="F135" s="374">
        <v>1</v>
      </c>
      <c r="G135" s="387">
        <v>231</v>
      </c>
      <c r="H135" s="372" t="s">
        <v>611</v>
      </c>
      <c r="I135" s="388">
        <v>1</v>
      </c>
      <c r="J135" s="389">
        <v>231</v>
      </c>
      <c r="K135" s="389"/>
      <c r="L135" s="389">
        <v>231</v>
      </c>
      <c r="M135" s="45"/>
      <c r="N135" s="1"/>
      <c r="O135" s="1"/>
      <c r="P135" s="1"/>
      <c r="Q135" s="7"/>
      <c r="R135" s="7"/>
      <c r="S135" s="7"/>
      <c r="T135" s="7"/>
      <c r="U135" s="7"/>
      <c r="V135" s="7"/>
      <c r="W135" s="7"/>
      <c r="X135" s="7"/>
    </row>
    <row r="136" spans="1:24" ht="12.75" hidden="1" customHeight="1">
      <c r="A136" s="372" t="s">
        <v>675</v>
      </c>
      <c r="B136" s="372" t="s">
        <v>676</v>
      </c>
      <c r="C136" s="372" t="s">
        <v>21</v>
      </c>
      <c r="D136" s="373">
        <v>119999000</v>
      </c>
      <c r="E136" s="372" t="s">
        <v>624</v>
      </c>
      <c r="F136" s="374">
        <v>1</v>
      </c>
      <c r="G136" s="387">
        <v>237</v>
      </c>
      <c r="H136" s="372" t="s">
        <v>611</v>
      </c>
      <c r="I136" s="388">
        <v>1</v>
      </c>
      <c r="J136" s="389">
        <v>237</v>
      </c>
      <c r="K136" s="389"/>
      <c r="L136" s="389">
        <v>237</v>
      </c>
      <c r="M136" s="45"/>
      <c r="N136" s="1"/>
      <c r="O136" s="1"/>
      <c r="P136" s="1"/>
      <c r="Q136" s="7"/>
      <c r="R136" s="7"/>
      <c r="S136" s="7"/>
      <c r="T136" s="7"/>
      <c r="U136" s="7"/>
      <c r="V136" s="7"/>
      <c r="W136" s="7"/>
      <c r="X136" s="7"/>
    </row>
    <row r="137" spans="1:24" ht="12.75" hidden="1" customHeight="1">
      <c r="A137" s="372" t="s">
        <v>675</v>
      </c>
      <c r="B137" s="372" t="s">
        <v>676</v>
      </c>
      <c r="C137" s="372" t="s">
        <v>21</v>
      </c>
      <c r="D137" s="373">
        <v>151208000</v>
      </c>
      <c r="E137" s="372" t="s">
        <v>637</v>
      </c>
      <c r="F137" s="374">
        <v>1</v>
      </c>
      <c r="G137" s="387">
        <v>15650002</v>
      </c>
      <c r="H137" s="372" t="s">
        <v>638</v>
      </c>
      <c r="I137" s="388">
        <v>1</v>
      </c>
      <c r="J137" s="389">
        <v>15650002</v>
      </c>
      <c r="K137" s="389"/>
      <c r="L137" s="389">
        <v>15650002</v>
      </c>
      <c r="M137" s="45"/>
      <c r="N137" s="1"/>
      <c r="O137" s="1"/>
      <c r="P137" s="1"/>
      <c r="Q137" s="7"/>
      <c r="R137" s="7"/>
      <c r="S137" s="7"/>
      <c r="T137" s="7"/>
      <c r="U137" s="7"/>
      <c r="V137" s="7"/>
      <c r="W137" s="7"/>
      <c r="X137" s="7"/>
    </row>
    <row r="138" spans="1:24" ht="12.75" hidden="1" customHeight="1">
      <c r="A138" s="372" t="s">
        <v>675</v>
      </c>
      <c r="B138" s="372" t="s">
        <v>676</v>
      </c>
      <c r="C138" s="372" t="s">
        <v>21</v>
      </c>
      <c r="D138" s="373">
        <v>210013300</v>
      </c>
      <c r="E138" s="372" t="s">
        <v>646</v>
      </c>
      <c r="F138" s="374">
        <v>2</v>
      </c>
      <c r="G138" s="387">
        <v>51030</v>
      </c>
      <c r="H138" s="372" t="s">
        <v>607</v>
      </c>
      <c r="I138" s="388">
        <v>2</v>
      </c>
      <c r="J138" s="389">
        <v>51030</v>
      </c>
      <c r="K138" s="389"/>
      <c r="L138" s="389">
        <v>51030</v>
      </c>
      <c r="M138" s="45"/>
      <c r="N138" s="1"/>
      <c r="O138" s="1"/>
      <c r="P138" s="1"/>
      <c r="Q138" s="7"/>
      <c r="R138" s="7"/>
      <c r="S138" s="7"/>
      <c r="T138" s="7"/>
      <c r="U138" s="7"/>
      <c r="V138" s="7"/>
      <c r="W138" s="7"/>
      <c r="X138" s="7"/>
    </row>
    <row r="139" spans="1:24" ht="12.75" hidden="1" customHeight="1">
      <c r="A139" s="372" t="s">
        <v>675</v>
      </c>
      <c r="B139" s="372" t="s">
        <v>676</v>
      </c>
      <c r="C139" s="372" t="s">
        <v>21</v>
      </c>
      <c r="D139" s="373">
        <v>210013300</v>
      </c>
      <c r="E139" s="372" t="s">
        <v>646</v>
      </c>
      <c r="F139" s="374">
        <v>1</v>
      </c>
      <c r="G139" s="387">
        <v>19980</v>
      </c>
      <c r="H139" s="372" t="s">
        <v>607</v>
      </c>
      <c r="I139" s="388">
        <v>1</v>
      </c>
      <c r="J139" s="389">
        <v>19980</v>
      </c>
      <c r="K139" s="389"/>
      <c r="L139" s="389">
        <v>19980</v>
      </c>
      <c r="M139" s="45"/>
      <c r="N139" s="1"/>
      <c r="O139" s="1"/>
      <c r="P139" s="1"/>
      <c r="Q139" s="7"/>
      <c r="R139" s="7"/>
      <c r="S139" s="7"/>
      <c r="T139" s="7"/>
      <c r="U139" s="7"/>
      <c r="V139" s="7"/>
      <c r="W139" s="7"/>
      <c r="X139" s="7"/>
    </row>
    <row r="140" spans="1:24" ht="12.75" hidden="1" customHeight="1">
      <c r="A140" s="372" t="s">
        <v>675</v>
      </c>
      <c r="B140" s="372" t="s">
        <v>676</v>
      </c>
      <c r="C140" s="372" t="s">
        <v>21</v>
      </c>
      <c r="D140" s="373">
        <v>210023300</v>
      </c>
      <c r="E140" s="372" t="s">
        <v>647</v>
      </c>
      <c r="F140" s="374">
        <v>2</v>
      </c>
      <c r="G140" s="387">
        <v>31780</v>
      </c>
      <c r="H140" s="372" t="s">
        <v>607</v>
      </c>
      <c r="I140" s="388">
        <v>2</v>
      </c>
      <c r="J140" s="389">
        <v>31780</v>
      </c>
      <c r="K140" s="389"/>
      <c r="L140" s="389">
        <v>31780</v>
      </c>
      <c r="M140" s="45"/>
      <c r="N140" s="1"/>
      <c r="O140" s="1"/>
      <c r="P140" s="1"/>
      <c r="Q140" s="7"/>
      <c r="R140" s="7"/>
      <c r="S140" s="7"/>
      <c r="T140" s="7"/>
      <c r="U140" s="7"/>
      <c r="V140" s="7"/>
      <c r="W140" s="7"/>
      <c r="X140" s="7"/>
    </row>
    <row r="141" spans="1:24" ht="12.75" hidden="1" customHeight="1">
      <c r="A141" s="372" t="s">
        <v>675</v>
      </c>
      <c r="B141" s="372" t="s">
        <v>676</v>
      </c>
      <c r="C141" s="372" t="s">
        <v>21</v>
      </c>
      <c r="D141" s="373">
        <v>210023300</v>
      </c>
      <c r="E141" s="372" t="s">
        <v>647</v>
      </c>
      <c r="F141" s="374">
        <v>1</v>
      </c>
      <c r="G141" s="387">
        <v>1289</v>
      </c>
      <c r="H141" s="372" t="s">
        <v>607</v>
      </c>
      <c r="I141" s="388">
        <v>1</v>
      </c>
      <c r="J141" s="389">
        <v>1289</v>
      </c>
      <c r="K141" s="389"/>
      <c r="L141" s="389">
        <v>1289</v>
      </c>
      <c r="M141" s="45"/>
      <c r="N141" s="1"/>
      <c r="O141" s="1"/>
      <c r="P141" s="1"/>
      <c r="Q141" s="7"/>
      <c r="R141" s="7"/>
      <c r="S141" s="7"/>
      <c r="T141" s="7"/>
      <c r="U141" s="7"/>
      <c r="V141" s="7"/>
      <c r="W141" s="7"/>
      <c r="X141" s="7"/>
    </row>
    <row r="142" spans="1:24" ht="12.75" hidden="1" customHeight="1">
      <c r="A142" s="372" t="s">
        <v>675</v>
      </c>
      <c r="B142" s="372" t="s">
        <v>676</v>
      </c>
      <c r="C142" s="372" t="s">
        <v>21</v>
      </c>
      <c r="D142" s="373">
        <v>210108001</v>
      </c>
      <c r="E142" s="372" t="s">
        <v>626</v>
      </c>
      <c r="F142" s="374">
        <v>1</v>
      </c>
      <c r="G142" s="387">
        <v>1283609</v>
      </c>
      <c r="H142" s="372" t="s">
        <v>609</v>
      </c>
      <c r="I142" s="388">
        <v>1</v>
      </c>
      <c r="J142" s="389">
        <v>1283609</v>
      </c>
      <c r="K142" s="389"/>
      <c r="L142" s="389">
        <v>1283609</v>
      </c>
      <c r="M142" s="45"/>
      <c r="N142" s="1"/>
      <c r="O142" s="1"/>
      <c r="P142" s="1"/>
      <c r="Q142" s="7"/>
      <c r="R142" s="7"/>
      <c r="S142" s="7"/>
      <c r="T142" s="7"/>
      <c r="U142" s="7"/>
      <c r="V142" s="7"/>
      <c r="W142" s="7"/>
      <c r="X142" s="7"/>
    </row>
    <row r="143" spans="1:24" ht="12.75" hidden="1" customHeight="1">
      <c r="A143" s="372" t="s">
        <v>675</v>
      </c>
      <c r="B143" s="372" t="s">
        <v>676</v>
      </c>
      <c r="C143" s="372" t="s">
        <v>21</v>
      </c>
      <c r="D143" s="373">
        <v>210127001</v>
      </c>
      <c r="E143" s="372" t="s">
        <v>627</v>
      </c>
      <c r="F143" s="374">
        <v>1</v>
      </c>
      <c r="G143" s="387">
        <v>3061962</v>
      </c>
      <c r="H143" s="372" t="s">
        <v>607</v>
      </c>
      <c r="I143" s="388">
        <v>1</v>
      </c>
      <c r="J143" s="389">
        <v>3061962</v>
      </c>
      <c r="K143" s="389"/>
      <c r="L143" s="389">
        <v>3061962</v>
      </c>
      <c r="M143" s="45"/>
      <c r="N143" s="1"/>
      <c r="O143" s="1"/>
      <c r="P143" s="1"/>
      <c r="Q143" s="7"/>
      <c r="R143" s="7"/>
      <c r="S143" s="7"/>
      <c r="T143" s="7"/>
      <c r="U143" s="7"/>
      <c r="V143" s="7"/>
      <c r="W143" s="7"/>
      <c r="X143" s="7"/>
    </row>
    <row r="144" spans="1:24" ht="12.75" hidden="1" customHeight="1">
      <c r="A144" s="372" t="s">
        <v>675</v>
      </c>
      <c r="B144" s="372" t="s">
        <v>676</v>
      </c>
      <c r="C144" s="372" t="s">
        <v>21</v>
      </c>
      <c r="D144" s="373">
        <v>210347703</v>
      </c>
      <c r="E144" s="372" t="s">
        <v>648</v>
      </c>
      <c r="F144" s="374">
        <v>2</v>
      </c>
      <c r="G144" s="387">
        <v>23983</v>
      </c>
      <c r="H144" s="372" t="s">
        <v>616</v>
      </c>
      <c r="I144" s="388">
        <v>2</v>
      </c>
      <c r="J144" s="389">
        <v>23983</v>
      </c>
      <c r="K144" s="389"/>
      <c r="L144" s="389">
        <v>23983</v>
      </c>
      <c r="M144" s="45"/>
      <c r="N144" s="1"/>
      <c r="O144" s="1"/>
      <c r="P144" s="1"/>
      <c r="Q144" s="7"/>
      <c r="R144" s="7"/>
      <c r="S144" s="7"/>
      <c r="T144" s="7"/>
      <c r="U144" s="7"/>
      <c r="V144" s="7"/>
      <c r="W144" s="7"/>
      <c r="X144" s="7"/>
    </row>
    <row r="145" spans="1:24" ht="12.75" hidden="1" customHeight="1">
      <c r="A145" s="372" t="s">
        <v>675</v>
      </c>
      <c r="B145" s="372" t="s">
        <v>676</v>
      </c>
      <c r="C145" s="372" t="s">
        <v>21</v>
      </c>
      <c r="D145" s="373">
        <v>210347703</v>
      </c>
      <c r="E145" s="372" t="s">
        <v>648</v>
      </c>
      <c r="F145" s="374">
        <v>1</v>
      </c>
      <c r="G145" s="387">
        <v>301</v>
      </c>
      <c r="H145" s="372" t="s">
        <v>616</v>
      </c>
      <c r="I145" s="388">
        <v>1</v>
      </c>
      <c r="J145" s="389">
        <v>301</v>
      </c>
      <c r="K145" s="389"/>
      <c r="L145" s="389">
        <v>301</v>
      </c>
      <c r="M145" s="45"/>
      <c r="N145" s="1"/>
      <c r="O145" s="1"/>
      <c r="P145" s="1"/>
      <c r="Q145" s="7"/>
      <c r="R145" s="7"/>
      <c r="S145" s="7"/>
      <c r="T145" s="7"/>
      <c r="U145" s="7"/>
      <c r="V145" s="7"/>
      <c r="W145" s="7"/>
      <c r="X145" s="7"/>
    </row>
    <row r="146" spans="1:24" ht="12.75" hidden="1" customHeight="1">
      <c r="A146" s="372" t="s">
        <v>675</v>
      </c>
      <c r="B146" s="372" t="s">
        <v>676</v>
      </c>
      <c r="C146" s="372" t="s">
        <v>21</v>
      </c>
      <c r="D146" s="373">
        <v>210547605</v>
      </c>
      <c r="E146" s="372" t="s">
        <v>649</v>
      </c>
      <c r="F146" s="374">
        <v>2</v>
      </c>
      <c r="G146" s="387">
        <v>29977</v>
      </c>
      <c r="H146" s="372" t="s">
        <v>616</v>
      </c>
      <c r="I146" s="388">
        <v>2</v>
      </c>
      <c r="J146" s="389">
        <v>29977</v>
      </c>
      <c r="K146" s="389"/>
      <c r="L146" s="389">
        <v>29977</v>
      </c>
      <c r="M146" s="45"/>
      <c r="N146" s="1"/>
      <c r="O146" s="1"/>
      <c r="P146" s="1"/>
      <c r="Q146" s="7"/>
      <c r="R146" s="7"/>
      <c r="S146" s="7"/>
      <c r="T146" s="7"/>
      <c r="U146" s="7"/>
      <c r="V146" s="7"/>
      <c r="W146" s="7"/>
      <c r="X146" s="7"/>
    </row>
    <row r="147" spans="1:24" ht="12.75" hidden="1" customHeight="1">
      <c r="A147" s="372" t="s">
        <v>675</v>
      </c>
      <c r="B147" s="372" t="s">
        <v>676</v>
      </c>
      <c r="C147" s="372" t="s">
        <v>21</v>
      </c>
      <c r="D147" s="373">
        <v>210547605</v>
      </c>
      <c r="E147" s="372" t="s">
        <v>649</v>
      </c>
      <c r="F147" s="374">
        <v>1</v>
      </c>
      <c r="G147" s="387">
        <v>6826</v>
      </c>
      <c r="H147" s="372" t="s">
        <v>616</v>
      </c>
      <c r="I147" s="388">
        <v>1</v>
      </c>
      <c r="J147" s="389">
        <v>6826</v>
      </c>
      <c r="K147" s="389"/>
      <c r="L147" s="389">
        <v>6826</v>
      </c>
      <c r="M147" s="45"/>
      <c r="N147" s="1"/>
      <c r="O147" s="1"/>
      <c r="P147" s="1"/>
      <c r="Q147" s="7"/>
      <c r="R147" s="7"/>
      <c r="S147" s="7"/>
      <c r="T147" s="7"/>
      <c r="U147" s="7"/>
      <c r="V147" s="7"/>
      <c r="W147" s="7"/>
      <c r="X147" s="7"/>
    </row>
    <row r="148" spans="1:24" ht="12.75" hidden="1" customHeight="1">
      <c r="A148" s="372" t="s">
        <v>675</v>
      </c>
      <c r="B148" s="372" t="s">
        <v>676</v>
      </c>
      <c r="C148" s="372" t="s">
        <v>21</v>
      </c>
      <c r="D148" s="373">
        <v>210641306</v>
      </c>
      <c r="E148" s="372" t="s">
        <v>650</v>
      </c>
      <c r="F148" s="374">
        <v>2</v>
      </c>
      <c r="G148" s="387">
        <v>15053</v>
      </c>
      <c r="H148" s="372" t="s">
        <v>651</v>
      </c>
      <c r="I148" s="388">
        <v>2</v>
      </c>
      <c r="J148" s="389">
        <v>15053</v>
      </c>
      <c r="K148" s="389"/>
      <c r="L148" s="389">
        <v>15053</v>
      </c>
      <c r="M148" s="45"/>
      <c r="N148" s="1"/>
      <c r="O148" s="1"/>
      <c r="P148" s="1"/>
      <c r="Q148" s="7"/>
      <c r="R148" s="7"/>
      <c r="S148" s="7"/>
      <c r="T148" s="7"/>
      <c r="U148" s="7"/>
      <c r="V148" s="7"/>
      <c r="W148" s="7"/>
      <c r="X148" s="7"/>
    </row>
    <row r="149" spans="1:24" ht="12.75" hidden="1" customHeight="1">
      <c r="A149" s="372" t="s">
        <v>675</v>
      </c>
      <c r="B149" s="372" t="s">
        <v>676</v>
      </c>
      <c r="C149" s="372" t="s">
        <v>21</v>
      </c>
      <c r="D149" s="373">
        <v>210641306</v>
      </c>
      <c r="E149" s="372" t="s">
        <v>650</v>
      </c>
      <c r="F149" s="374">
        <v>1</v>
      </c>
      <c r="G149" s="387">
        <v>391</v>
      </c>
      <c r="H149" s="372" t="s">
        <v>651</v>
      </c>
      <c r="I149" s="388">
        <v>1</v>
      </c>
      <c r="J149" s="389">
        <v>391</v>
      </c>
      <c r="K149" s="389"/>
      <c r="L149" s="389">
        <v>391</v>
      </c>
      <c r="M149" s="45"/>
      <c r="N149" s="1"/>
      <c r="O149" s="1"/>
      <c r="P149" s="1"/>
      <c r="Q149" s="7"/>
      <c r="R149" s="7"/>
      <c r="S149" s="7"/>
      <c r="T149" s="7"/>
      <c r="U149" s="7"/>
      <c r="V149" s="7"/>
      <c r="W149" s="7"/>
      <c r="X149" s="7"/>
    </row>
    <row r="150" spans="1:24" ht="12.75" hidden="1" customHeight="1">
      <c r="A150" s="372" t="s">
        <v>675</v>
      </c>
      <c r="B150" s="372" t="s">
        <v>676</v>
      </c>
      <c r="C150" s="372" t="s">
        <v>21</v>
      </c>
      <c r="D150" s="373">
        <v>210870708</v>
      </c>
      <c r="E150" s="372" t="s">
        <v>652</v>
      </c>
      <c r="F150" s="374">
        <v>1</v>
      </c>
      <c r="G150" s="387">
        <v>1388</v>
      </c>
      <c r="H150" s="372" t="s">
        <v>611</v>
      </c>
      <c r="I150" s="388">
        <v>1</v>
      </c>
      <c r="J150" s="389">
        <v>1388</v>
      </c>
      <c r="K150" s="389"/>
      <c r="L150" s="389">
        <v>1388</v>
      </c>
      <c r="M150" s="45"/>
      <c r="N150" s="1"/>
      <c r="O150" s="1"/>
      <c r="P150" s="1"/>
      <c r="Q150" s="7"/>
      <c r="R150" s="7"/>
      <c r="S150" s="7"/>
      <c r="T150" s="7"/>
      <c r="U150" s="7"/>
      <c r="V150" s="7"/>
      <c r="W150" s="7"/>
      <c r="X150" s="7"/>
    </row>
    <row r="151" spans="1:24" ht="12.75" hidden="1" customHeight="1">
      <c r="A151" s="372" t="s">
        <v>675</v>
      </c>
      <c r="B151" s="372" t="s">
        <v>676</v>
      </c>
      <c r="C151" s="372" t="s">
        <v>21</v>
      </c>
      <c r="D151" s="373">
        <v>210870708</v>
      </c>
      <c r="E151" s="372" t="s">
        <v>652</v>
      </c>
      <c r="F151" s="374">
        <v>2</v>
      </c>
      <c r="G151" s="387">
        <v>15687</v>
      </c>
      <c r="H151" s="372" t="s">
        <v>611</v>
      </c>
      <c r="I151" s="388">
        <v>2</v>
      </c>
      <c r="J151" s="389">
        <v>15687</v>
      </c>
      <c r="K151" s="389"/>
      <c r="L151" s="389">
        <v>15687</v>
      </c>
      <c r="M151" s="45"/>
      <c r="N151" s="1"/>
      <c r="O151" s="1"/>
      <c r="P151" s="1"/>
      <c r="Q151" s="7"/>
      <c r="R151" s="7"/>
      <c r="S151" s="7"/>
      <c r="T151" s="7"/>
      <c r="U151" s="7"/>
      <c r="V151" s="7"/>
      <c r="W151" s="7"/>
      <c r="X151" s="7"/>
    </row>
    <row r="152" spans="1:24" ht="12.75" hidden="1" customHeight="1">
      <c r="A152" s="372" t="s">
        <v>675</v>
      </c>
      <c r="B152" s="372" t="s">
        <v>676</v>
      </c>
      <c r="C152" s="372" t="s">
        <v>21</v>
      </c>
      <c r="D152" s="373">
        <v>211370713</v>
      </c>
      <c r="E152" s="372" t="s">
        <v>653</v>
      </c>
      <c r="F152" s="374">
        <v>2</v>
      </c>
      <c r="G152" s="387">
        <v>22157</v>
      </c>
      <c r="H152" s="372" t="s">
        <v>611</v>
      </c>
      <c r="I152" s="388">
        <v>2</v>
      </c>
      <c r="J152" s="389">
        <v>22157</v>
      </c>
      <c r="K152" s="389"/>
      <c r="L152" s="389">
        <v>22157</v>
      </c>
      <c r="M152" s="45"/>
      <c r="N152" s="1"/>
      <c r="O152" s="1"/>
      <c r="P152" s="1"/>
      <c r="Q152" s="7"/>
      <c r="R152" s="7"/>
      <c r="S152" s="7"/>
      <c r="T152" s="7"/>
      <c r="U152" s="7"/>
      <c r="V152" s="7"/>
      <c r="W152" s="7"/>
      <c r="X152" s="7"/>
    </row>
    <row r="153" spans="1:24" ht="12.75" hidden="1" customHeight="1">
      <c r="A153" s="372" t="s">
        <v>675</v>
      </c>
      <c r="B153" s="372" t="s">
        <v>676</v>
      </c>
      <c r="C153" s="372" t="s">
        <v>21</v>
      </c>
      <c r="D153" s="373">
        <v>211370713</v>
      </c>
      <c r="E153" s="372" t="s">
        <v>653</v>
      </c>
      <c r="F153" s="374">
        <v>1</v>
      </c>
      <c r="G153" s="387">
        <v>46</v>
      </c>
      <c r="H153" s="372" t="s">
        <v>611</v>
      </c>
      <c r="I153" s="388">
        <v>1</v>
      </c>
      <c r="J153" s="389">
        <v>46</v>
      </c>
      <c r="K153" s="389"/>
      <c r="L153" s="389">
        <v>46</v>
      </c>
      <c r="M153" s="45"/>
      <c r="N153" s="1"/>
      <c r="O153" s="1"/>
      <c r="P153" s="1"/>
      <c r="Q153" s="7"/>
      <c r="R153" s="7"/>
      <c r="S153" s="7"/>
      <c r="T153" s="7"/>
      <c r="U153" s="7"/>
      <c r="V153" s="7"/>
      <c r="W153" s="7"/>
      <c r="X153" s="7"/>
    </row>
    <row r="154" spans="1:24" ht="12.75" hidden="1" customHeight="1">
      <c r="A154" s="372" t="s">
        <v>675</v>
      </c>
      <c r="B154" s="372" t="s">
        <v>676</v>
      </c>
      <c r="C154" s="372" t="s">
        <v>21</v>
      </c>
      <c r="D154" s="373">
        <v>211770717</v>
      </c>
      <c r="E154" s="372" t="s">
        <v>654</v>
      </c>
      <c r="F154" s="374">
        <v>2</v>
      </c>
      <c r="G154" s="387">
        <v>5523</v>
      </c>
      <c r="H154" s="372" t="s">
        <v>611</v>
      </c>
      <c r="I154" s="388">
        <v>2</v>
      </c>
      <c r="J154" s="389">
        <v>5523</v>
      </c>
      <c r="K154" s="389"/>
      <c r="L154" s="389">
        <v>5523</v>
      </c>
      <c r="M154" s="45"/>
      <c r="N154" s="1"/>
      <c r="O154" s="1"/>
      <c r="P154" s="1"/>
      <c r="Q154" s="7"/>
      <c r="R154" s="7"/>
      <c r="S154" s="7"/>
      <c r="T154" s="7"/>
      <c r="U154" s="7"/>
      <c r="V154" s="7"/>
      <c r="W154" s="7"/>
      <c r="X154" s="7"/>
    </row>
    <row r="155" spans="1:24" ht="12.75" hidden="1" customHeight="1">
      <c r="A155" s="372" t="s">
        <v>675</v>
      </c>
      <c r="B155" s="372" t="s">
        <v>676</v>
      </c>
      <c r="C155" s="372" t="s">
        <v>21</v>
      </c>
      <c r="D155" s="373">
        <v>211770717</v>
      </c>
      <c r="E155" s="372" t="s">
        <v>654</v>
      </c>
      <c r="F155" s="374">
        <v>1</v>
      </c>
      <c r="G155" s="387">
        <v>21</v>
      </c>
      <c r="H155" s="372" t="s">
        <v>611</v>
      </c>
      <c r="I155" s="388">
        <v>1</v>
      </c>
      <c r="J155" s="389">
        <v>21</v>
      </c>
      <c r="K155" s="389"/>
      <c r="L155" s="389">
        <v>21</v>
      </c>
      <c r="M155" s="45"/>
      <c r="N155" s="1"/>
      <c r="O155" s="1"/>
      <c r="P155" s="1"/>
      <c r="Q155" s="7"/>
      <c r="R155" s="7"/>
      <c r="S155" s="7"/>
      <c r="T155" s="7"/>
      <c r="U155" s="7"/>
      <c r="V155" s="7"/>
      <c r="W155" s="7"/>
      <c r="X155" s="7"/>
    </row>
    <row r="156" spans="1:24" ht="12.75" hidden="1" customHeight="1">
      <c r="A156" s="372" t="s">
        <v>675</v>
      </c>
      <c r="B156" s="372" t="s">
        <v>676</v>
      </c>
      <c r="C156" s="372" t="s">
        <v>21</v>
      </c>
      <c r="D156" s="373">
        <v>212499624</v>
      </c>
      <c r="E156" s="372" t="s">
        <v>655</v>
      </c>
      <c r="F156" s="374">
        <v>1</v>
      </c>
      <c r="G156" s="387">
        <v>9822</v>
      </c>
      <c r="H156" s="372" t="s">
        <v>611</v>
      </c>
      <c r="I156" s="388">
        <v>1</v>
      </c>
      <c r="J156" s="389">
        <v>9822</v>
      </c>
      <c r="K156" s="389"/>
      <c r="L156" s="389">
        <v>9822</v>
      </c>
      <c r="M156" s="45"/>
      <c r="N156" s="1"/>
      <c r="O156" s="1"/>
      <c r="P156" s="1"/>
      <c r="Q156" s="7"/>
      <c r="R156" s="7"/>
      <c r="S156" s="7"/>
      <c r="T156" s="7"/>
      <c r="U156" s="7"/>
      <c r="V156" s="7"/>
      <c r="W156" s="7"/>
      <c r="X156" s="7"/>
    </row>
    <row r="157" spans="1:24" ht="12.75" hidden="1" customHeight="1">
      <c r="A157" s="372" t="s">
        <v>675</v>
      </c>
      <c r="B157" s="372" t="s">
        <v>676</v>
      </c>
      <c r="C157" s="372" t="s">
        <v>21</v>
      </c>
      <c r="D157" s="373">
        <v>212499624</v>
      </c>
      <c r="E157" s="372" t="s">
        <v>655</v>
      </c>
      <c r="F157" s="374">
        <v>2</v>
      </c>
      <c r="G157" s="387">
        <v>78855</v>
      </c>
      <c r="H157" s="372" t="s">
        <v>611</v>
      </c>
      <c r="I157" s="388">
        <v>2</v>
      </c>
      <c r="J157" s="389">
        <v>78855</v>
      </c>
      <c r="K157" s="389"/>
      <c r="L157" s="389">
        <v>78855</v>
      </c>
      <c r="M157" s="45"/>
      <c r="N157" s="1"/>
      <c r="O157" s="1"/>
      <c r="P157" s="1"/>
      <c r="Q157" s="7"/>
      <c r="R157" s="7"/>
      <c r="S157" s="7"/>
      <c r="T157" s="7"/>
      <c r="U157" s="7"/>
      <c r="V157" s="7"/>
      <c r="W157" s="7"/>
      <c r="X157" s="7"/>
    </row>
    <row r="158" spans="1:24" ht="12.75" hidden="1" customHeight="1">
      <c r="A158" s="372" t="s">
        <v>675</v>
      </c>
      <c r="B158" s="372" t="s">
        <v>676</v>
      </c>
      <c r="C158" s="372" t="s">
        <v>21</v>
      </c>
      <c r="D158" s="373">
        <v>212854128</v>
      </c>
      <c r="E158" s="372" t="s">
        <v>656</v>
      </c>
      <c r="F158" s="374">
        <v>1</v>
      </c>
      <c r="G158" s="387">
        <v>29283</v>
      </c>
      <c r="H158" s="372" t="s">
        <v>618</v>
      </c>
      <c r="I158" s="388">
        <v>1</v>
      </c>
      <c r="J158" s="389">
        <v>29283</v>
      </c>
      <c r="K158" s="389"/>
      <c r="L158" s="389">
        <v>29283</v>
      </c>
      <c r="M158" s="45"/>
      <c r="N158" s="1"/>
      <c r="O158" s="1"/>
      <c r="P158" s="1"/>
      <c r="Q158" s="7"/>
      <c r="R158" s="7"/>
      <c r="S158" s="7"/>
      <c r="T158" s="7"/>
      <c r="U158" s="7"/>
      <c r="V158" s="7"/>
      <c r="W158" s="7"/>
      <c r="X158" s="7"/>
    </row>
    <row r="159" spans="1:24" ht="12.75" hidden="1" customHeight="1">
      <c r="A159" s="372" t="s">
        <v>675</v>
      </c>
      <c r="B159" s="372" t="s">
        <v>676</v>
      </c>
      <c r="C159" s="372" t="s">
        <v>21</v>
      </c>
      <c r="D159" s="373">
        <v>212854128</v>
      </c>
      <c r="E159" s="372" t="s">
        <v>656</v>
      </c>
      <c r="F159" s="374">
        <v>2</v>
      </c>
      <c r="G159" s="387">
        <v>62747</v>
      </c>
      <c r="H159" s="372" t="s">
        <v>618</v>
      </c>
      <c r="I159" s="388">
        <v>2</v>
      </c>
      <c r="J159" s="389">
        <v>62747</v>
      </c>
      <c r="K159" s="389"/>
      <c r="L159" s="389">
        <v>62747</v>
      </c>
      <c r="M159" s="45"/>
      <c r="N159" s="1"/>
      <c r="O159" s="1"/>
      <c r="P159" s="1"/>
      <c r="Q159" s="7"/>
      <c r="R159" s="7"/>
      <c r="S159" s="7"/>
      <c r="T159" s="7"/>
      <c r="U159" s="7"/>
      <c r="V159" s="7"/>
      <c r="W159" s="7"/>
      <c r="X159" s="7"/>
    </row>
    <row r="160" spans="1:24" ht="12.75" hidden="1" customHeight="1">
      <c r="A160" s="372" t="s">
        <v>675</v>
      </c>
      <c r="B160" s="372" t="s">
        <v>676</v>
      </c>
      <c r="C160" s="372" t="s">
        <v>21</v>
      </c>
      <c r="D160" s="373">
        <v>213013030</v>
      </c>
      <c r="E160" s="372" t="s">
        <v>657</v>
      </c>
      <c r="F160" s="374">
        <v>1</v>
      </c>
      <c r="G160" s="387">
        <v>20699</v>
      </c>
      <c r="H160" s="372" t="s">
        <v>607</v>
      </c>
      <c r="I160" s="388">
        <v>1</v>
      </c>
      <c r="J160" s="389">
        <v>20699</v>
      </c>
      <c r="K160" s="389"/>
      <c r="L160" s="389">
        <v>20699</v>
      </c>
      <c r="M160" s="45"/>
      <c r="N160" s="1"/>
      <c r="O160" s="1"/>
      <c r="P160" s="1"/>
      <c r="Q160" s="7"/>
      <c r="R160" s="7"/>
      <c r="S160" s="7"/>
      <c r="T160" s="7"/>
      <c r="U160" s="7"/>
      <c r="V160" s="7"/>
      <c r="W160" s="7"/>
      <c r="X160" s="7"/>
    </row>
    <row r="161" spans="1:24" ht="12.75" hidden="1" customHeight="1">
      <c r="A161" s="372" t="s">
        <v>675</v>
      </c>
      <c r="B161" s="372" t="s">
        <v>676</v>
      </c>
      <c r="C161" s="372" t="s">
        <v>21</v>
      </c>
      <c r="D161" s="373">
        <v>213013030</v>
      </c>
      <c r="E161" s="372" t="s">
        <v>657</v>
      </c>
      <c r="F161" s="374">
        <v>2</v>
      </c>
      <c r="G161" s="387">
        <v>56232</v>
      </c>
      <c r="H161" s="372" t="s">
        <v>607</v>
      </c>
      <c r="I161" s="388">
        <v>2</v>
      </c>
      <c r="J161" s="389">
        <v>56232</v>
      </c>
      <c r="K161" s="389"/>
      <c r="L161" s="389">
        <v>56232</v>
      </c>
      <c r="M161" s="45"/>
      <c r="N161" s="1"/>
      <c r="O161" s="1"/>
      <c r="P161" s="1"/>
      <c r="Q161" s="7"/>
      <c r="R161" s="7"/>
      <c r="S161" s="7"/>
      <c r="T161" s="7"/>
      <c r="U161" s="7"/>
      <c r="V161" s="7"/>
      <c r="W161" s="7"/>
      <c r="X161" s="7"/>
    </row>
    <row r="162" spans="1:24" ht="12.75" hidden="1" customHeight="1">
      <c r="A162" s="372" t="s">
        <v>675</v>
      </c>
      <c r="B162" s="372" t="s">
        <v>676</v>
      </c>
      <c r="C162" s="372" t="s">
        <v>21</v>
      </c>
      <c r="D162" s="373">
        <v>214013440</v>
      </c>
      <c r="E162" s="372" t="s">
        <v>658</v>
      </c>
      <c r="F162" s="374">
        <v>1</v>
      </c>
      <c r="G162" s="387">
        <v>21286</v>
      </c>
      <c r="H162" s="372" t="s">
        <v>607</v>
      </c>
      <c r="I162" s="388">
        <v>1</v>
      </c>
      <c r="J162" s="389">
        <v>21286</v>
      </c>
      <c r="K162" s="389"/>
      <c r="L162" s="389">
        <v>21286</v>
      </c>
      <c r="M162" s="45"/>
      <c r="N162" s="1"/>
      <c r="O162" s="1"/>
      <c r="P162" s="1"/>
      <c r="Q162" s="7"/>
      <c r="R162" s="7"/>
      <c r="S162" s="7"/>
      <c r="T162" s="7"/>
      <c r="U162" s="7"/>
      <c r="V162" s="7"/>
      <c r="W162" s="7"/>
      <c r="X162" s="7"/>
    </row>
    <row r="163" spans="1:24" ht="12.75" hidden="1" customHeight="1">
      <c r="A163" s="372" t="s">
        <v>675</v>
      </c>
      <c r="B163" s="372" t="s">
        <v>676</v>
      </c>
      <c r="C163" s="372" t="s">
        <v>21</v>
      </c>
      <c r="D163" s="373">
        <v>214013440</v>
      </c>
      <c r="E163" s="372" t="s">
        <v>658</v>
      </c>
      <c r="F163" s="374">
        <v>2</v>
      </c>
      <c r="G163" s="387">
        <v>57921</v>
      </c>
      <c r="H163" s="372" t="s">
        <v>607</v>
      </c>
      <c r="I163" s="388">
        <v>2</v>
      </c>
      <c r="J163" s="389">
        <v>57921</v>
      </c>
      <c r="K163" s="389"/>
      <c r="L163" s="389">
        <v>57921</v>
      </c>
      <c r="M163" s="45"/>
      <c r="N163" s="1"/>
      <c r="O163" s="1"/>
      <c r="P163" s="1"/>
      <c r="Q163" s="7"/>
      <c r="R163" s="7"/>
      <c r="S163" s="7"/>
      <c r="T163" s="7"/>
      <c r="U163" s="7"/>
      <c r="V163" s="7"/>
      <c r="W163" s="7"/>
      <c r="X163" s="7"/>
    </row>
    <row r="164" spans="1:24" ht="12.75" hidden="1" customHeight="1">
      <c r="A164" s="372" t="s">
        <v>675</v>
      </c>
      <c r="B164" s="372" t="s">
        <v>676</v>
      </c>
      <c r="C164" s="372" t="s">
        <v>21</v>
      </c>
      <c r="D164" s="373">
        <v>214091540</v>
      </c>
      <c r="E164" s="372" t="s">
        <v>659</v>
      </c>
      <c r="F164" s="374">
        <v>1</v>
      </c>
      <c r="G164" s="387">
        <v>71</v>
      </c>
      <c r="H164" s="372" t="s">
        <v>611</v>
      </c>
      <c r="I164" s="388">
        <v>1</v>
      </c>
      <c r="J164" s="389">
        <v>71</v>
      </c>
      <c r="K164" s="389"/>
      <c r="L164" s="389">
        <v>71</v>
      </c>
      <c r="M164" s="45"/>
      <c r="N164" s="1"/>
      <c r="O164" s="1"/>
      <c r="P164" s="1"/>
      <c r="Q164" s="7"/>
      <c r="R164" s="7"/>
      <c r="S164" s="7"/>
      <c r="T164" s="7"/>
      <c r="U164" s="7"/>
      <c r="V164" s="7"/>
      <c r="W164" s="7"/>
      <c r="X164" s="7"/>
    </row>
    <row r="165" spans="1:24" ht="12.75" hidden="1" customHeight="1">
      <c r="A165" s="372" t="s">
        <v>675</v>
      </c>
      <c r="B165" s="372" t="s">
        <v>676</v>
      </c>
      <c r="C165" s="372" t="s">
        <v>21</v>
      </c>
      <c r="D165" s="373">
        <v>214091540</v>
      </c>
      <c r="E165" s="372" t="s">
        <v>659</v>
      </c>
      <c r="F165" s="374">
        <v>2</v>
      </c>
      <c r="G165" s="387">
        <v>4296</v>
      </c>
      <c r="H165" s="372" t="s">
        <v>611</v>
      </c>
      <c r="I165" s="388">
        <v>2</v>
      </c>
      <c r="J165" s="389">
        <v>4296</v>
      </c>
      <c r="K165" s="389"/>
      <c r="L165" s="389">
        <v>4296</v>
      </c>
      <c r="M165" s="45"/>
      <c r="N165" s="1"/>
      <c r="O165" s="1"/>
      <c r="P165" s="1"/>
      <c r="Q165" s="7"/>
      <c r="R165" s="7"/>
      <c r="S165" s="7"/>
      <c r="T165" s="7"/>
      <c r="U165" s="7"/>
      <c r="V165" s="7"/>
      <c r="W165" s="7"/>
      <c r="X165" s="7"/>
    </row>
    <row r="166" spans="1:24" ht="12.75" hidden="1" customHeight="1">
      <c r="A166" s="372" t="s">
        <v>675</v>
      </c>
      <c r="B166" s="372" t="s">
        <v>676</v>
      </c>
      <c r="C166" s="372" t="s">
        <v>21</v>
      </c>
      <c r="D166" s="373">
        <v>214108141</v>
      </c>
      <c r="E166" s="372" t="s">
        <v>628</v>
      </c>
      <c r="F166" s="374">
        <v>1</v>
      </c>
      <c r="G166" s="387">
        <v>134776</v>
      </c>
      <c r="H166" s="372" t="s">
        <v>609</v>
      </c>
      <c r="I166" s="388">
        <v>1</v>
      </c>
      <c r="J166" s="389">
        <v>134776</v>
      </c>
      <c r="K166" s="389"/>
      <c r="L166" s="389">
        <v>134776</v>
      </c>
      <c r="M166" s="45"/>
      <c r="N166" s="1"/>
      <c r="O166" s="1"/>
      <c r="P166" s="1"/>
      <c r="Q166" s="7"/>
      <c r="R166" s="7"/>
      <c r="S166" s="7"/>
      <c r="T166" s="7"/>
      <c r="U166" s="7"/>
      <c r="V166" s="7"/>
      <c r="W166" s="7"/>
      <c r="X166" s="7"/>
    </row>
    <row r="167" spans="1:24" ht="12.75" hidden="1" customHeight="1">
      <c r="A167" s="372" t="s">
        <v>675</v>
      </c>
      <c r="B167" s="372" t="s">
        <v>676</v>
      </c>
      <c r="C167" s="372" t="s">
        <v>21</v>
      </c>
      <c r="D167" s="373">
        <v>214213042</v>
      </c>
      <c r="E167" s="372" t="s">
        <v>660</v>
      </c>
      <c r="F167" s="374">
        <v>1</v>
      </c>
      <c r="G167" s="387">
        <v>890</v>
      </c>
      <c r="H167" s="372" t="s">
        <v>607</v>
      </c>
      <c r="I167" s="388">
        <v>1</v>
      </c>
      <c r="J167" s="389">
        <v>890</v>
      </c>
      <c r="K167" s="389"/>
      <c r="L167" s="389">
        <v>890</v>
      </c>
      <c r="M167" s="45"/>
      <c r="N167" s="1"/>
      <c r="O167" s="1"/>
      <c r="P167" s="1"/>
      <c r="Q167" s="7"/>
      <c r="R167" s="7"/>
      <c r="S167" s="7"/>
      <c r="T167" s="7"/>
      <c r="U167" s="7"/>
      <c r="V167" s="7"/>
      <c r="W167" s="7"/>
      <c r="X167" s="7"/>
    </row>
    <row r="168" spans="1:24" ht="12.75" hidden="1" customHeight="1">
      <c r="A168" s="372" t="s">
        <v>675</v>
      </c>
      <c r="B168" s="372" t="s">
        <v>676</v>
      </c>
      <c r="C168" s="372" t="s">
        <v>21</v>
      </c>
      <c r="D168" s="373">
        <v>214213042</v>
      </c>
      <c r="E168" s="372" t="s">
        <v>660</v>
      </c>
      <c r="F168" s="374">
        <v>2</v>
      </c>
      <c r="G168" s="387">
        <v>17556</v>
      </c>
      <c r="H168" s="372" t="s">
        <v>607</v>
      </c>
      <c r="I168" s="388">
        <v>2</v>
      </c>
      <c r="J168" s="389">
        <v>17556</v>
      </c>
      <c r="K168" s="389"/>
      <c r="L168" s="389">
        <v>17556</v>
      </c>
      <c r="M168" s="45"/>
      <c r="N168" s="1"/>
      <c r="O168" s="1"/>
      <c r="P168" s="1"/>
      <c r="Q168" s="7"/>
      <c r="R168" s="7"/>
      <c r="S168" s="7"/>
      <c r="T168" s="7"/>
      <c r="U168" s="7"/>
      <c r="V168" s="7"/>
      <c r="W168" s="7"/>
      <c r="X168" s="7"/>
    </row>
    <row r="169" spans="1:24" ht="12.75" hidden="1" customHeight="1">
      <c r="A169" s="372" t="s">
        <v>675</v>
      </c>
      <c r="B169" s="372" t="s">
        <v>676</v>
      </c>
      <c r="C169" s="372" t="s">
        <v>21</v>
      </c>
      <c r="D169" s="373">
        <v>214319743</v>
      </c>
      <c r="E169" s="372" t="s">
        <v>661</v>
      </c>
      <c r="F169" s="374">
        <v>2</v>
      </c>
      <c r="G169" s="387">
        <v>19294</v>
      </c>
      <c r="H169" s="372" t="s">
        <v>609</v>
      </c>
      <c r="I169" s="388">
        <v>2</v>
      </c>
      <c r="J169" s="389">
        <v>19294</v>
      </c>
      <c r="K169" s="389"/>
      <c r="L169" s="389">
        <v>19294</v>
      </c>
      <c r="M169" s="45"/>
      <c r="N169" s="1"/>
      <c r="O169" s="1"/>
      <c r="P169" s="1"/>
      <c r="Q169" s="7"/>
      <c r="R169" s="7"/>
      <c r="S169" s="7"/>
      <c r="T169" s="7"/>
      <c r="U169" s="7"/>
      <c r="V169" s="7"/>
      <c r="W169" s="7"/>
      <c r="X169" s="7"/>
    </row>
    <row r="170" spans="1:24" ht="12.75" hidden="1" customHeight="1">
      <c r="A170" s="372" t="s">
        <v>675</v>
      </c>
      <c r="B170" s="372" t="s">
        <v>676</v>
      </c>
      <c r="C170" s="372" t="s">
        <v>21</v>
      </c>
      <c r="D170" s="373">
        <v>214319743</v>
      </c>
      <c r="E170" s="372" t="s">
        <v>661</v>
      </c>
      <c r="F170" s="374">
        <v>1</v>
      </c>
      <c r="G170" s="387">
        <v>228</v>
      </c>
      <c r="H170" s="372" t="s">
        <v>609</v>
      </c>
      <c r="I170" s="388">
        <v>1</v>
      </c>
      <c r="J170" s="389">
        <v>228</v>
      </c>
      <c r="K170" s="389"/>
      <c r="L170" s="389">
        <v>228</v>
      </c>
      <c r="M170" s="45"/>
      <c r="N170" s="1"/>
      <c r="O170" s="1"/>
      <c r="P170" s="1"/>
      <c r="Q170" s="7"/>
      <c r="R170" s="7"/>
      <c r="S170" s="7"/>
      <c r="T170" s="7"/>
      <c r="U170" s="7"/>
      <c r="V170" s="7"/>
      <c r="W170" s="7"/>
      <c r="X170" s="7"/>
    </row>
    <row r="171" spans="1:24" ht="12.75" hidden="1" customHeight="1">
      <c r="A171" s="372" t="s">
        <v>675</v>
      </c>
      <c r="B171" s="372" t="s">
        <v>676</v>
      </c>
      <c r="C171" s="372" t="s">
        <v>21</v>
      </c>
      <c r="D171" s="373">
        <v>214547745</v>
      </c>
      <c r="E171" s="372" t="s">
        <v>629</v>
      </c>
      <c r="F171" s="374">
        <v>1</v>
      </c>
      <c r="G171" s="387">
        <v>133781</v>
      </c>
      <c r="H171" s="372" t="s">
        <v>616</v>
      </c>
      <c r="I171" s="388">
        <v>1</v>
      </c>
      <c r="J171" s="389">
        <v>133781</v>
      </c>
      <c r="K171" s="389"/>
      <c r="L171" s="389">
        <v>133781</v>
      </c>
      <c r="M171" s="45"/>
      <c r="N171" s="1"/>
      <c r="O171" s="1"/>
      <c r="P171" s="1"/>
      <c r="Q171" s="7"/>
      <c r="R171" s="7"/>
      <c r="S171" s="7"/>
      <c r="T171" s="7"/>
      <c r="U171" s="7"/>
      <c r="V171" s="7"/>
      <c r="W171" s="7"/>
      <c r="X171" s="7"/>
    </row>
    <row r="172" spans="1:24" ht="12.75" hidden="1" customHeight="1">
      <c r="A172" s="372" t="s">
        <v>675</v>
      </c>
      <c r="B172" s="372" t="s">
        <v>676</v>
      </c>
      <c r="C172" s="372" t="s">
        <v>21</v>
      </c>
      <c r="D172" s="373">
        <v>215013650</v>
      </c>
      <c r="E172" s="372" t="s">
        <v>662</v>
      </c>
      <c r="F172" s="374">
        <v>1</v>
      </c>
      <c r="G172" s="387">
        <v>21286</v>
      </c>
      <c r="H172" s="372" t="s">
        <v>607</v>
      </c>
      <c r="I172" s="388">
        <v>1</v>
      </c>
      <c r="J172" s="389">
        <v>21286</v>
      </c>
      <c r="K172" s="389"/>
      <c r="L172" s="389">
        <v>21286</v>
      </c>
      <c r="M172" s="45"/>
      <c r="N172" s="1"/>
      <c r="O172" s="1"/>
      <c r="P172" s="1"/>
      <c r="Q172" s="7"/>
      <c r="R172" s="7"/>
      <c r="S172" s="7"/>
      <c r="T172" s="7"/>
      <c r="U172" s="7"/>
      <c r="V172" s="7"/>
      <c r="W172" s="7"/>
      <c r="X172" s="7"/>
    </row>
    <row r="173" spans="1:24" ht="12.75" hidden="1" customHeight="1">
      <c r="A173" s="372" t="s">
        <v>675</v>
      </c>
      <c r="B173" s="372" t="s">
        <v>676</v>
      </c>
      <c r="C173" s="372" t="s">
        <v>21</v>
      </c>
      <c r="D173" s="373">
        <v>215013650</v>
      </c>
      <c r="E173" s="372" t="s">
        <v>662</v>
      </c>
      <c r="F173" s="374">
        <v>2</v>
      </c>
      <c r="G173" s="387">
        <v>57778</v>
      </c>
      <c r="H173" s="372" t="s">
        <v>607</v>
      </c>
      <c r="I173" s="388">
        <v>2</v>
      </c>
      <c r="J173" s="389">
        <v>57778</v>
      </c>
      <c r="K173" s="389"/>
      <c r="L173" s="389">
        <v>57778</v>
      </c>
      <c r="M173" s="45"/>
      <c r="N173" s="1"/>
      <c r="O173" s="1"/>
      <c r="P173" s="1"/>
      <c r="Q173" s="7"/>
      <c r="R173" s="7"/>
      <c r="S173" s="7"/>
      <c r="T173" s="7"/>
      <c r="U173" s="7"/>
      <c r="V173" s="7"/>
      <c r="W173" s="7"/>
      <c r="X173" s="7"/>
    </row>
    <row r="174" spans="1:24" ht="12.75" hidden="1" customHeight="1">
      <c r="A174" s="372" t="s">
        <v>675</v>
      </c>
      <c r="B174" s="372" t="s">
        <v>676</v>
      </c>
      <c r="C174" s="372" t="s">
        <v>21</v>
      </c>
      <c r="D174" s="373">
        <v>215513655</v>
      </c>
      <c r="E174" s="372" t="s">
        <v>630</v>
      </c>
      <c r="F174" s="374">
        <v>1</v>
      </c>
      <c r="G174" s="387">
        <v>134941</v>
      </c>
      <c r="H174" s="372" t="s">
        <v>607</v>
      </c>
      <c r="I174" s="388">
        <v>1</v>
      </c>
      <c r="J174" s="389">
        <v>134941</v>
      </c>
      <c r="K174" s="389"/>
      <c r="L174" s="389">
        <v>134941</v>
      </c>
      <c r="M174" s="45"/>
      <c r="N174" s="1"/>
      <c r="O174" s="1"/>
      <c r="P174" s="1"/>
      <c r="Q174" s="7"/>
      <c r="R174" s="7"/>
      <c r="S174" s="7"/>
      <c r="T174" s="7"/>
      <c r="U174" s="7"/>
      <c r="V174" s="7"/>
      <c r="W174" s="7"/>
      <c r="X174" s="7"/>
    </row>
    <row r="175" spans="1:24" ht="12.75" hidden="1" customHeight="1">
      <c r="A175" s="372" t="s">
        <v>675</v>
      </c>
      <c r="B175" s="372" t="s">
        <v>676</v>
      </c>
      <c r="C175" s="372" t="s">
        <v>21</v>
      </c>
      <c r="D175" s="373">
        <v>215786757</v>
      </c>
      <c r="E175" s="372" t="s">
        <v>663</v>
      </c>
      <c r="F175" s="374">
        <v>2</v>
      </c>
      <c r="G175" s="387">
        <v>55200</v>
      </c>
      <c r="H175" s="372" t="s">
        <v>611</v>
      </c>
      <c r="I175" s="388">
        <v>2</v>
      </c>
      <c r="J175" s="389">
        <v>55200</v>
      </c>
      <c r="K175" s="389"/>
      <c r="L175" s="389">
        <v>55200</v>
      </c>
      <c r="M175" s="45"/>
      <c r="N175" s="1"/>
      <c r="O175" s="1"/>
      <c r="P175" s="1"/>
      <c r="Q175" s="7"/>
      <c r="R175" s="7"/>
      <c r="S175" s="7"/>
      <c r="T175" s="7"/>
      <c r="U175" s="7"/>
      <c r="V175" s="7"/>
      <c r="W175" s="7"/>
      <c r="X175" s="7"/>
    </row>
    <row r="176" spans="1:24" ht="12.75" hidden="1" customHeight="1">
      <c r="A176" s="372" t="s">
        <v>675</v>
      </c>
      <c r="B176" s="372" t="s">
        <v>676</v>
      </c>
      <c r="C176" s="372" t="s">
        <v>21</v>
      </c>
      <c r="D176" s="373">
        <v>215786757</v>
      </c>
      <c r="E176" s="372" t="s">
        <v>663</v>
      </c>
      <c r="F176" s="374">
        <v>1</v>
      </c>
      <c r="G176" s="387">
        <v>8198</v>
      </c>
      <c r="H176" s="372" t="s">
        <v>611</v>
      </c>
      <c r="I176" s="388">
        <v>1</v>
      </c>
      <c r="J176" s="389">
        <v>8198</v>
      </c>
      <c r="K176" s="389"/>
      <c r="L176" s="389">
        <v>8198</v>
      </c>
      <c r="M176" s="45"/>
      <c r="N176" s="1"/>
      <c r="O176" s="1"/>
      <c r="P176" s="1"/>
      <c r="Q176" s="7"/>
      <c r="R176" s="7"/>
      <c r="S176" s="7"/>
      <c r="T176" s="7"/>
      <c r="U176" s="7"/>
      <c r="V176" s="7"/>
      <c r="W176" s="7"/>
      <c r="X176" s="7"/>
    </row>
    <row r="177" spans="1:24" ht="12.75" hidden="1" customHeight="1">
      <c r="A177" s="372" t="s">
        <v>675</v>
      </c>
      <c r="B177" s="372" t="s">
        <v>676</v>
      </c>
      <c r="C177" s="372" t="s">
        <v>21</v>
      </c>
      <c r="D177" s="373">
        <v>215905659</v>
      </c>
      <c r="E177" s="372" t="s">
        <v>631</v>
      </c>
      <c r="F177" s="374">
        <v>1</v>
      </c>
      <c r="G177" s="387">
        <v>130576</v>
      </c>
      <c r="H177" s="372" t="s">
        <v>632</v>
      </c>
      <c r="I177" s="388">
        <v>1</v>
      </c>
      <c r="J177" s="389">
        <v>130576</v>
      </c>
      <c r="K177" s="389"/>
      <c r="L177" s="389">
        <v>130576</v>
      </c>
      <c r="M177" s="45"/>
      <c r="N177" s="1"/>
      <c r="O177" s="1"/>
      <c r="P177" s="1"/>
      <c r="Q177" s="7"/>
      <c r="R177" s="7"/>
      <c r="S177" s="7"/>
      <c r="T177" s="7"/>
      <c r="U177" s="7"/>
      <c r="V177" s="7"/>
      <c r="W177" s="7"/>
      <c r="X177" s="7"/>
    </row>
    <row r="178" spans="1:24" ht="12.75" hidden="1" customHeight="1">
      <c r="A178" s="372" t="s">
        <v>675</v>
      </c>
      <c r="B178" s="372" t="s">
        <v>676</v>
      </c>
      <c r="C178" s="372" t="s">
        <v>21</v>
      </c>
      <c r="D178" s="373">
        <v>216008560</v>
      </c>
      <c r="E178" s="372" t="s">
        <v>664</v>
      </c>
      <c r="F178" s="374">
        <v>2</v>
      </c>
      <c r="G178" s="387">
        <v>26762</v>
      </c>
      <c r="H178" s="372" t="s">
        <v>609</v>
      </c>
      <c r="I178" s="388">
        <v>2</v>
      </c>
      <c r="J178" s="389">
        <v>26762</v>
      </c>
      <c r="K178" s="389"/>
      <c r="L178" s="389">
        <v>26762</v>
      </c>
      <c r="M178" s="45"/>
      <c r="N178" s="1"/>
      <c r="O178" s="1"/>
      <c r="P178" s="1"/>
      <c r="Q178" s="7"/>
      <c r="R178" s="7"/>
      <c r="S178" s="7"/>
      <c r="T178" s="7"/>
      <c r="U178" s="7"/>
      <c r="V178" s="7"/>
      <c r="W178" s="7"/>
      <c r="X178" s="7"/>
    </row>
    <row r="179" spans="1:24" ht="12.75" hidden="1" customHeight="1">
      <c r="A179" s="372" t="s">
        <v>675</v>
      </c>
      <c r="B179" s="372" t="s">
        <v>676</v>
      </c>
      <c r="C179" s="372" t="s">
        <v>21</v>
      </c>
      <c r="D179" s="373">
        <v>216008560</v>
      </c>
      <c r="E179" s="372" t="s">
        <v>664</v>
      </c>
      <c r="F179" s="374">
        <v>1</v>
      </c>
      <c r="G179" s="387">
        <v>536</v>
      </c>
      <c r="H179" s="372" t="s">
        <v>609</v>
      </c>
      <c r="I179" s="388">
        <v>1</v>
      </c>
      <c r="J179" s="389">
        <v>536</v>
      </c>
      <c r="K179" s="389"/>
      <c r="L179" s="389">
        <v>536</v>
      </c>
      <c r="M179" s="45"/>
      <c r="N179" s="1"/>
      <c r="O179" s="1"/>
      <c r="P179" s="1"/>
      <c r="Q179" s="7"/>
      <c r="R179" s="7"/>
      <c r="S179" s="7"/>
      <c r="T179" s="7"/>
      <c r="U179" s="7"/>
      <c r="V179" s="7"/>
      <c r="W179" s="7"/>
      <c r="X179" s="7"/>
    </row>
    <row r="180" spans="1:24" ht="12.75" hidden="1" customHeight="1">
      <c r="A180" s="372" t="s">
        <v>675</v>
      </c>
      <c r="B180" s="372" t="s">
        <v>676</v>
      </c>
      <c r="C180" s="372" t="s">
        <v>21</v>
      </c>
      <c r="D180" s="373">
        <v>216570265</v>
      </c>
      <c r="E180" s="372" t="s">
        <v>665</v>
      </c>
      <c r="F180" s="374">
        <v>1</v>
      </c>
      <c r="G180" s="387">
        <v>110</v>
      </c>
      <c r="H180" s="372" t="s">
        <v>611</v>
      </c>
      <c r="I180" s="388">
        <v>1</v>
      </c>
      <c r="J180" s="389">
        <v>110</v>
      </c>
      <c r="K180" s="389"/>
      <c r="L180" s="389">
        <v>110</v>
      </c>
      <c r="M180" s="45"/>
      <c r="N180" s="1"/>
      <c r="O180" s="1"/>
      <c r="P180" s="1"/>
      <c r="Q180" s="7"/>
      <c r="R180" s="7"/>
      <c r="S180" s="7"/>
      <c r="T180" s="7"/>
      <c r="U180" s="7"/>
      <c r="V180" s="7"/>
      <c r="W180" s="7"/>
      <c r="X180" s="7"/>
    </row>
    <row r="181" spans="1:24" ht="12.75" hidden="1" customHeight="1">
      <c r="A181" s="372" t="s">
        <v>675</v>
      </c>
      <c r="B181" s="372" t="s">
        <v>676</v>
      </c>
      <c r="C181" s="372" t="s">
        <v>21</v>
      </c>
      <c r="D181" s="373">
        <v>216570265</v>
      </c>
      <c r="E181" s="372" t="s">
        <v>665</v>
      </c>
      <c r="F181" s="374">
        <v>2</v>
      </c>
      <c r="G181" s="387">
        <v>26631</v>
      </c>
      <c r="H181" s="372" t="s">
        <v>611</v>
      </c>
      <c r="I181" s="388">
        <v>2</v>
      </c>
      <c r="J181" s="389">
        <v>26631</v>
      </c>
      <c r="K181" s="389"/>
      <c r="L181" s="389">
        <v>26631</v>
      </c>
      <c r="M181" s="45"/>
      <c r="N181" s="1"/>
      <c r="O181" s="1"/>
      <c r="P181" s="1"/>
      <c r="Q181" s="7"/>
      <c r="R181" s="7"/>
      <c r="S181" s="7"/>
      <c r="T181" s="7"/>
      <c r="U181" s="7"/>
      <c r="V181" s="7"/>
      <c r="W181" s="7"/>
      <c r="X181" s="7"/>
    </row>
    <row r="182" spans="1:24" ht="12.75" hidden="1" customHeight="1">
      <c r="A182" s="372" t="s">
        <v>675</v>
      </c>
      <c r="B182" s="372" t="s">
        <v>676</v>
      </c>
      <c r="C182" s="372" t="s">
        <v>21</v>
      </c>
      <c r="D182" s="373">
        <v>216713667</v>
      </c>
      <c r="E182" s="372" t="s">
        <v>666</v>
      </c>
      <c r="F182" s="374">
        <v>1</v>
      </c>
      <c r="G182" s="387">
        <v>22986</v>
      </c>
      <c r="H182" s="372" t="s">
        <v>607</v>
      </c>
      <c r="I182" s="388">
        <v>1</v>
      </c>
      <c r="J182" s="389">
        <v>22986</v>
      </c>
      <c r="K182" s="389"/>
      <c r="L182" s="389">
        <v>22986</v>
      </c>
      <c r="M182" s="45"/>
      <c r="N182" s="1"/>
      <c r="O182" s="1"/>
      <c r="P182" s="1"/>
      <c r="Q182" s="7"/>
      <c r="R182" s="7"/>
      <c r="S182" s="7"/>
      <c r="T182" s="7"/>
      <c r="U182" s="7"/>
      <c r="V182" s="7"/>
      <c r="W182" s="7"/>
      <c r="X182" s="7"/>
    </row>
    <row r="183" spans="1:24" ht="12.75" hidden="1" customHeight="1">
      <c r="A183" s="372" t="s">
        <v>675</v>
      </c>
      <c r="B183" s="372" t="s">
        <v>676</v>
      </c>
      <c r="C183" s="372" t="s">
        <v>21</v>
      </c>
      <c r="D183" s="373">
        <v>216713667</v>
      </c>
      <c r="E183" s="372" t="s">
        <v>666</v>
      </c>
      <c r="F183" s="374">
        <v>2</v>
      </c>
      <c r="G183" s="387">
        <v>52786</v>
      </c>
      <c r="H183" s="372" t="s">
        <v>607</v>
      </c>
      <c r="I183" s="388">
        <v>2</v>
      </c>
      <c r="J183" s="389">
        <v>52786</v>
      </c>
      <c r="K183" s="389"/>
      <c r="L183" s="389">
        <v>52786</v>
      </c>
      <c r="M183" s="45"/>
      <c r="N183" s="1"/>
      <c r="O183" s="1"/>
      <c r="P183" s="1"/>
      <c r="Q183" s="7"/>
      <c r="R183" s="7"/>
      <c r="S183" s="7"/>
      <c r="T183" s="7"/>
      <c r="U183" s="7"/>
      <c r="V183" s="7"/>
      <c r="W183" s="7"/>
      <c r="X183" s="7"/>
    </row>
    <row r="184" spans="1:24" ht="12.75" hidden="1" customHeight="1">
      <c r="A184" s="372" t="s">
        <v>675</v>
      </c>
      <c r="B184" s="372" t="s">
        <v>676</v>
      </c>
      <c r="C184" s="372" t="s">
        <v>21</v>
      </c>
      <c r="D184" s="373">
        <v>217013670</v>
      </c>
      <c r="E184" s="372" t="s">
        <v>633</v>
      </c>
      <c r="F184" s="374">
        <v>1</v>
      </c>
      <c r="G184" s="387">
        <v>130597</v>
      </c>
      <c r="H184" s="372" t="s">
        <v>607</v>
      </c>
      <c r="I184" s="388">
        <v>1</v>
      </c>
      <c r="J184" s="389">
        <v>130597</v>
      </c>
      <c r="K184" s="389"/>
      <c r="L184" s="389">
        <v>130597</v>
      </c>
      <c r="M184" s="45"/>
      <c r="N184" s="1"/>
      <c r="O184" s="1"/>
      <c r="P184" s="1"/>
      <c r="Q184" s="7"/>
      <c r="R184" s="7"/>
      <c r="S184" s="7"/>
      <c r="T184" s="7"/>
      <c r="U184" s="7"/>
      <c r="V184" s="7"/>
      <c r="W184" s="7"/>
      <c r="X184" s="7"/>
    </row>
    <row r="185" spans="1:24" ht="12.75" hidden="1" customHeight="1">
      <c r="A185" s="372" t="s">
        <v>675</v>
      </c>
      <c r="B185" s="372" t="s">
        <v>676</v>
      </c>
      <c r="C185" s="372" t="s">
        <v>21</v>
      </c>
      <c r="D185" s="373">
        <v>217520175</v>
      </c>
      <c r="E185" s="372" t="s">
        <v>634</v>
      </c>
      <c r="F185" s="374">
        <v>1</v>
      </c>
      <c r="G185" s="387">
        <v>130011</v>
      </c>
      <c r="H185" s="372" t="s">
        <v>611</v>
      </c>
      <c r="I185" s="388">
        <v>1</v>
      </c>
      <c r="J185" s="389">
        <v>130011</v>
      </c>
      <c r="K185" s="389"/>
      <c r="L185" s="389">
        <v>130011</v>
      </c>
      <c r="M185" s="45"/>
      <c r="N185" s="1"/>
      <c r="O185" s="1"/>
      <c r="P185" s="1"/>
      <c r="Q185" s="7"/>
      <c r="R185" s="7"/>
      <c r="S185" s="7"/>
      <c r="T185" s="7"/>
      <c r="U185" s="7"/>
      <c r="V185" s="7"/>
      <c r="W185" s="7"/>
      <c r="X185" s="7"/>
    </row>
    <row r="186" spans="1:24" ht="12.75" hidden="1" customHeight="1">
      <c r="A186" s="372" t="s">
        <v>675</v>
      </c>
      <c r="B186" s="372" t="s">
        <v>676</v>
      </c>
      <c r="C186" s="372" t="s">
        <v>21</v>
      </c>
      <c r="D186" s="373">
        <v>230505001</v>
      </c>
      <c r="E186" s="372" t="s">
        <v>639</v>
      </c>
      <c r="F186" s="374">
        <v>1</v>
      </c>
      <c r="G186" s="387">
        <v>1008253210</v>
      </c>
      <c r="H186" s="372" t="s">
        <v>640</v>
      </c>
      <c r="I186" s="388">
        <v>1</v>
      </c>
      <c r="J186" s="389">
        <v>1008253210</v>
      </c>
      <c r="K186" s="389"/>
      <c r="L186" s="389">
        <v>1008253210</v>
      </c>
      <c r="M186" s="45"/>
      <c r="N186" s="1"/>
      <c r="O186" s="1"/>
      <c r="P186" s="1"/>
      <c r="Q186" s="7"/>
      <c r="R186" s="7"/>
      <c r="S186" s="7"/>
      <c r="T186" s="7"/>
      <c r="U186" s="7"/>
      <c r="V186" s="7"/>
      <c r="W186" s="7"/>
      <c r="X186" s="7"/>
    </row>
    <row r="187" spans="1:24" ht="12.75" hidden="1" customHeight="1">
      <c r="A187" s="372" t="s">
        <v>675</v>
      </c>
      <c r="B187" s="372" t="s">
        <v>676</v>
      </c>
      <c r="C187" s="372" t="s">
        <v>21</v>
      </c>
      <c r="D187" s="373">
        <v>231276001</v>
      </c>
      <c r="E187" s="372" t="s">
        <v>670</v>
      </c>
      <c r="F187" s="374">
        <v>1</v>
      </c>
      <c r="G187" s="387">
        <v>2783480</v>
      </c>
      <c r="H187" s="372" t="s">
        <v>671</v>
      </c>
      <c r="I187" s="388">
        <v>1</v>
      </c>
      <c r="J187" s="389">
        <v>2783480</v>
      </c>
      <c r="K187" s="389"/>
      <c r="L187" s="389">
        <v>2783480</v>
      </c>
      <c r="M187" s="45"/>
      <c r="N187" s="1"/>
      <c r="O187" s="1"/>
      <c r="P187" s="1"/>
      <c r="Q187" s="7"/>
      <c r="R187" s="7"/>
      <c r="S187" s="7"/>
      <c r="T187" s="7"/>
      <c r="U187" s="7"/>
      <c r="V187" s="7"/>
      <c r="W187" s="7"/>
      <c r="X187" s="7"/>
    </row>
    <row r="188" spans="1:24" ht="12.75" hidden="1" customHeight="1">
      <c r="A188" s="372" t="s">
        <v>675</v>
      </c>
      <c r="B188" s="372" t="s">
        <v>676</v>
      </c>
      <c r="C188" s="372" t="s">
        <v>21</v>
      </c>
      <c r="D188" s="373">
        <v>238054001</v>
      </c>
      <c r="E188" s="372" t="s">
        <v>672</v>
      </c>
      <c r="F188" s="374">
        <v>2</v>
      </c>
      <c r="G188" s="387">
        <v>38059094</v>
      </c>
      <c r="H188" s="372" t="s">
        <v>673</v>
      </c>
      <c r="I188" s="388">
        <v>2</v>
      </c>
      <c r="J188" s="389">
        <v>38059094</v>
      </c>
      <c r="K188" s="389"/>
      <c r="L188" s="389">
        <v>38059094</v>
      </c>
      <c r="M188" s="45"/>
      <c r="N188" s="1"/>
      <c r="O188" s="1"/>
      <c r="P188" s="1"/>
      <c r="Q188" s="7"/>
      <c r="R188" s="7"/>
      <c r="S188" s="7"/>
      <c r="T188" s="7"/>
      <c r="U188" s="7"/>
      <c r="V188" s="7"/>
      <c r="W188" s="7"/>
      <c r="X188" s="7"/>
    </row>
    <row r="189" spans="1:24" ht="12.75" hidden="1" customHeight="1">
      <c r="A189" s="372" t="s">
        <v>675</v>
      </c>
      <c r="B189" s="372" t="s">
        <v>676</v>
      </c>
      <c r="C189" s="372" t="s">
        <v>21</v>
      </c>
      <c r="D189" s="373">
        <v>238054001</v>
      </c>
      <c r="E189" s="372" t="s">
        <v>672</v>
      </c>
      <c r="F189" s="374">
        <v>1</v>
      </c>
      <c r="G189" s="387">
        <v>548183</v>
      </c>
      <c r="H189" s="372" t="s">
        <v>673</v>
      </c>
      <c r="I189" s="388">
        <v>1</v>
      </c>
      <c r="J189" s="389">
        <v>548183</v>
      </c>
      <c r="K189" s="389"/>
      <c r="L189" s="389">
        <v>548183</v>
      </c>
      <c r="M189" s="45"/>
      <c r="N189" s="1"/>
      <c r="O189" s="1"/>
      <c r="P189" s="1"/>
      <c r="Q189" s="7"/>
      <c r="R189" s="7"/>
      <c r="S189" s="7"/>
      <c r="T189" s="7"/>
      <c r="U189" s="7"/>
      <c r="V189" s="7"/>
      <c r="W189" s="7"/>
      <c r="X189" s="7"/>
    </row>
    <row r="190" spans="1:24" ht="12.75" hidden="1" customHeight="1">
      <c r="A190" s="372" t="s">
        <v>675</v>
      </c>
      <c r="B190" s="372" t="s">
        <v>676</v>
      </c>
      <c r="C190" s="372" t="s">
        <v>21</v>
      </c>
      <c r="D190" s="373">
        <v>923272595</v>
      </c>
      <c r="E190" s="372" t="s">
        <v>674</v>
      </c>
      <c r="F190" s="374">
        <v>1</v>
      </c>
      <c r="G190" s="387">
        <v>8767421</v>
      </c>
      <c r="H190" s="372" t="s">
        <v>638</v>
      </c>
      <c r="I190" s="388">
        <v>1</v>
      </c>
      <c r="J190" s="389">
        <v>8767421</v>
      </c>
      <c r="K190" s="389"/>
      <c r="L190" s="389">
        <v>8767421</v>
      </c>
      <c r="M190" s="45"/>
      <c r="N190" s="1"/>
      <c r="O190" s="1"/>
      <c r="P190" s="1"/>
      <c r="Q190" s="7"/>
      <c r="R190" s="7"/>
      <c r="S190" s="7"/>
      <c r="T190" s="7"/>
      <c r="U190" s="7"/>
      <c r="V190" s="7"/>
      <c r="W190" s="7"/>
      <c r="X190" s="7"/>
    </row>
    <row r="191" spans="1:24" ht="12.75" hidden="1" customHeight="1">
      <c r="A191" s="372" t="s">
        <v>675</v>
      </c>
      <c r="B191" s="372" t="s">
        <v>676</v>
      </c>
      <c r="C191" s="372" t="s">
        <v>21</v>
      </c>
      <c r="D191" s="373">
        <v>923272595</v>
      </c>
      <c r="E191" s="372" t="s">
        <v>674</v>
      </c>
      <c r="F191" s="374">
        <v>2</v>
      </c>
      <c r="G191" s="387">
        <v>6500315</v>
      </c>
      <c r="H191" s="372" t="s">
        <v>638</v>
      </c>
      <c r="I191" s="388">
        <v>2</v>
      </c>
      <c r="J191" s="389">
        <v>6500315</v>
      </c>
      <c r="K191" s="389"/>
      <c r="L191" s="389">
        <v>6500315</v>
      </c>
      <c r="M191" s="45"/>
      <c r="N191" s="1"/>
      <c r="O191" s="1"/>
      <c r="P191" s="1"/>
      <c r="Q191" s="7"/>
      <c r="R191" s="7"/>
      <c r="S191" s="7"/>
      <c r="T191" s="7"/>
      <c r="U191" s="7"/>
      <c r="V191" s="7"/>
      <c r="W191" s="7"/>
      <c r="X191" s="7"/>
    </row>
    <row r="192" spans="1:24" ht="12.75" hidden="1" customHeight="1">
      <c r="A192" s="372" t="s">
        <v>677</v>
      </c>
      <c r="B192" s="372" t="s">
        <v>678</v>
      </c>
      <c r="C192" s="372" t="s">
        <v>21</v>
      </c>
      <c r="D192" s="373">
        <v>42200000</v>
      </c>
      <c r="E192" s="372" t="s">
        <v>679</v>
      </c>
      <c r="F192" s="374">
        <v>1</v>
      </c>
      <c r="G192" s="387">
        <v>13207</v>
      </c>
      <c r="H192" s="372" t="s">
        <v>638</v>
      </c>
      <c r="I192" s="388">
        <v>1</v>
      </c>
      <c r="J192" s="389">
        <v>13207</v>
      </c>
      <c r="K192" s="389"/>
      <c r="L192" s="389">
        <v>13207</v>
      </c>
      <c r="M192" s="45"/>
      <c r="N192" s="1"/>
      <c r="O192" s="1"/>
      <c r="P192" s="1"/>
      <c r="Q192" s="7"/>
      <c r="R192" s="7"/>
      <c r="S192" s="7"/>
      <c r="T192" s="7"/>
      <c r="U192" s="7"/>
      <c r="V192" s="7"/>
      <c r="W192" s="7"/>
      <c r="X192" s="7"/>
    </row>
    <row r="193" spans="1:24" ht="12.75" hidden="1" customHeight="1">
      <c r="A193" s="372" t="s">
        <v>677</v>
      </c>
      <c r="B193" s="372" t="s">
        <v>678</v>
      </c>
      <c r="C193" s="372" t="s">
        <v>21</v>
      </c>
      <c r="D193" s="373">
        <v>130263000</v>
      </c>
      <c r="E193" s="372" t="s">
        <v>680</v>
      </c>
      <c r="F193" s="374">
        <v>1</v>
      </c>
      <c r="G193" s="387">
        <v>341087</v>
      </c>
      <c r="H193" s="372" t="s">
        <v>681</v>
      </c>
      <c r="I193" s="388">
        <v>1</v>
      </c>
      <c r="J193" s="389">
        <v>341087</v>
      </c>
      <c r="K193" s="389"/>
      <c r="L193" s="389">
        <v>341087</v>
      </c>
      <c r="M193" s="45"/>
      <c r="N193" s="1"/>
      <c r="O193" s="1"/>
      <c r="P193" s="1"/>
      <c r="Q193" s="7"/>
      <c r="R193" s="7"/>
      <c r="S193" s="7"/>
      <c r="T193" s="7"/>
      <c r="U193" s="7"/>
      <c r="V193" s="7"/>
      <c r="W193" s="7"/>
      <c r="X193" s="7"/>
    </row>
    <row r="194" spans="1:24" ht="12.75" hidden="1" customHeight="1">
      <c r="A194" s="372" t="s">
        <v>682</v>
      </c>
      <c r="B194" s="372" t="s">
        <v>683</v>
      </c>
      <c r="C194" s="372" t="s">
        <v>684</v>
      </c>
      <c r="D194" s="373">
        <v>21176000</v>
      </c>
      <c r="E194" s="372" t="s">
        <v>685</v>
      </c>
      <c r="F194" s="374">
        <v>1</v>
      </c>
      <c r="G194" s="387">
        <v>11817296</v>
      </c>
      <c r="H194" s="372" t="s">
        <v>686</v>
      </c>
      <c r="I194" s="388">
        <v>1</v>
      </c>
      <c r="J194" s="389">
        <v>11817296</v>
      </c>
      <c r="K194" s="389"/>
      <c r="L194" s="389">
        <v>11817296</v>
      </c>
      <c r="M194" s="45"/>
      <c r="N194" s="1"/>
      <c r="O194" s="1"/>
      <c r="P194" s="1"/>
      <c r="Q194" s="7"/>
      <c r="R194" s="7"/>
      <c r="S194" s="7"/>
      <c r="T194" s="7"/>
      <c r="U194" s="7"/>
      <c r="V194" s="7"/>
      <c r="W194" s="7"/>
      <c r="X194" s="7"/>
    </row>
    <row r="195" spans="1:24" ht="12.75" hidden="1" customHeight="1">
      <c r="A195" s="372" t="s">
        <v>682</v>
      </c>
      <c r="B195" s="372" t="s">
        <v>683</v>
      </c>
      <c r="C195" s="372" t="s">
        <v>684</v>
      </c>
      <c r="D195" s="373">
        <v>117373000</v>
      </c>
      <c r="E195" s="372" t="s">
        <v>687</v>
      </c>
      <c r="F195" s="374">
        <v>1</v>
      </c>
      <c r="G195" s="387">
        <v>9391173</v>
      </c>
      <c r="H195" s="372" t="s">
        <v>607</v>
      </c>
      <c r="I195" s="388">
        <v>1</v>
      </c>
      <c r="J195" s="389">
        <v>9391173</v>
      </c>
      <c r="K195" s="389"/>
      <c r="L195" s="389">
        <v>9391173</v>
      </c>
      <c r="M195" s="45"/>
      <c r="N195" s="1"/>
      <c r="O195" s="1"/>
      <c r="P195" s="1"/>
      <c r="Q195" s="7"/>
      <c r="R195" s="7"/>
      <c r="S195" s="7"/>
      <c r="T195" s="7"/>
      <c r="U195" s="7"/>
      <c r="V195" s="7"/>
      <c r="W195" s="7"/>
      <c r="X195" s="7"/>
    </row>
    <row r="196" spans="1:24" ht="12.75" customHeight="1">
      <c r="A196" s="372" t="s">
        <v>688</v>
      </c>
      <c r="B196" s="372" t="s">
        <v>689</v>
      </c>
      <c r="C196" s="372" t="s">
        <v>684</v>
      </c>
      <c r="D196" s="373">
        <v>44200000</v>
      </c>
      <c r="E196" s="372" t="s">
        <v>690</v>
      </c>
      <c r="F196" s="374">
        <v>2</v>
      </c>
      <c r="G196" s="387">
        <v>208350</v>
      </c>
      <c r="H196" s="372" t="s">
        <v>605</v>
      </c>
      <c r="I196" s="388">
        <v>2</v>
      </c>
      <c r="J196" s="389"/>
      <c r="K196" s="389"/>
      <c r="L196" s="389">
        <v>208350</v>
      </c>
      <c r="M196" s="45"/>
      <c r="N196" s="1"/>
      <c r="O196" s="1"/>
      <c r="P196" s="1"/>
      <c r="Q196" s="7"/>
      <c r="R196" s="7"/>
      <c r="S196" s="7"/>
      <c r="T196" s="7"/>
      <c r="U196" s="7"/>
      <c r="V196" s="7"/>
      <c r="W196" s="7"/>
      <c r="X196" s="7"/>
    </row>
    <row r="197" spans="1:24" ht="13.5" customHeight="1">
      <c r="A197" s="372" t="s">
        <v>688</v>
      </c>
      <c r="B197" s="372" t="s">
        <v>689</v>
      </c>
      <c r="C197" s="372" t="s">
        <v>684</v>
      </c>
      <c r="D197" s="373">
        <v>44200000</v>
      </c>
      <c r="E197" s="372" t="s">
        <v>690</v>
      </c>
      <c r="F197" s="374">
        <v>1</v>
      </c>
      <c r="G197" s="387">
        <v>138900</v>
      </c>
      <c r="H197" s="372" t="s">
        <v>605</v>
      </c>
      <c r="I197" s="388">
        <v>1</v>
      </c>
      <c r="J197" s="389">
        <v>138900</v>
      </c>
      <c r="K197" s="389"/>
      <c r="L197" s="389"/>
      <c r="M197" s="45"/>
      <c r="N197" s="1"/>
      <c r="O197" s="1"/>
      <c r="P197" s="1"/>
      <c r="Q197" s="7"/>
      <c r="R197" s="7"/>
      <c r="S197" s="7"/>
      <c r="T197" s="7"/>
      <c r="U197" s="7"/>
      <c r="V197" s="7"/>
      <c r="W197" s="7"/>
      <c r="X197" s="7"/>
    </row>
    <row r="198" spans="1:24" ht="12.75" customHeight="1">
      <c r="A198" s="372" t="s">
        <v>50</v>
      </c>
      <c r="B198" s="372" t="s">
        <v>59</v>
      </c>
      <c r="C198" s="372" t="s">
        <v>684</v>
      </c>
      <c r="D198" s="373">
        <v>11100000</v>
      </c>
      <c r="E198" s="372" t="s">
        <v>691</v>
      </c>
      <c r="F198" s="374">
        <v>2</v>
      </c>
      <c r="G198" s="387">
        <v>172976100</v>
      </c>
      <c r="H198" s="372" t="s">
        <v>692</v>
      </c>
      <c r="I198" s="388">
        <v>2</v>
      </c>
      <c r="J198" s="389"/>
      <c r="K198" s="389"/>
      <c r="L198" s="389">
        <v>172976100</v>
      </c>
      <c r="M198" s="45"/>
      <c r="N198" s="1"/>
      <c r="O198" s="1"/>
      <c r="P198" s="1"/>
      <c r="Q198" s="7"/>
      <c r="R198" s="7"/>
      <c r="S198" s="7"/>
      <c r="T198" s="7"/>
      <c r="U198" s="7"/>
      <c r="V198" s="7"/>
      <c r="W198" s="7"/>
      <c r="X198" s="7"/>
    </row>
    <row r="199" spans="1:24" ht="12.75" customHeight="1">
      <c r="A199" s="372" t="s">
        <v>50</v>
      </c>
      <c r="B199" s="372" t="s">
        <v>59</v>
      </c>
      <c r="C199" s="372" t="s">
        <v>684</v>
      </c>
      <c r="D199" s="373">
        <v>11300000</v>
      </c>
      <c r="E199" s="372" t="s">
        <v>693</v>
      </c>
      <c r="F199" s="374">
        <v>1</v>
      </c>
      <c r="G199" s="391">
        <v>612300</v>
      </c>
      <c r="H199" s="372" t="s">
        <v>598</v>
      </c>
      <c r="I199" s="388">
        <v>1</v>
      </c>
      <c r="J199" s="392">
        <v>612300</v>
      </c>
      <c r="K199" s="389"/>
      <c r="L199" s="389"/>
      <c r="M199" s="45"/>
      <c r="N199" s="1"/>
      <c r="O199" s="1"/>
      <c r="P199" s="1"/>
      <c r="Q199" s="7"/>
      <c r="R199" s="7"/>
      <c r="S199" s="7"/>
      <c r="T199" s="7"/>
      <c r="U199" s="7"/>
      <c r="V199" s="7"/>
      <c r="W199" s="7"/>
      <c r="X199" s="7"/>
    </row>
    <row r="200" spans="1:24" ht="12.75" customHeight="1">
      <c r="A200" s="372" t="s">
        <v>50</v>
      </c>
      <c r="B200" s="372" t="s">
        <v>59</v>
      </c>
      <c r="C200" s="372" t="s">
        <v>684</v>
      </c>
      <c r="D200" s="373">
        <v>11300000</v>
      </c>
      <c r="E200" s="372" t="s">
        <v>693</v>
      </c>
      <c r="F200" s="374">
        <v>2</v>
      </c>
      <c r="G200" s="391">
        <v>58365100</v>
      </c>
      <c r="H200" s="372" t="s">
        <v>598</v>
      </c>
      <c r="I200" s="388">
        <v>2</v>
      </c>
      <c r="J200" s="389"/>
      <c r="K200" s="389"/>
      <c r="L200" s="389">
        <v>58365100</v>
      </c>
      <c r="M200" s="45"/>
      <c r="N200" s="1"/>
      <c r="O200" s="1"/>
      <c r="P200" s="1"/>
      <c r="Q200" s="7"/>
      <c r="R200" s="7"/>
      <c r="S200" s="7"/>
      <c r="T200" s="7"/>
      <c r="U200" s="7"/>
      <c r="V200" s="7"/>
      <c r="W200" s="7"/>
      <c r="X200" s="7"/>
    </row>
    <row r="201" spans="1:24" ht="12.75" customHeight="1">
      <c r="A201" s="372" t="s">
        <v>50</v>
      </c>
      <c r="B201" s="372" t="s">
        <v>59</v>
      </c>
      <c r="C201" s="372" t="s">
        <v>684</v>
      </c>
      <c r="D201" s="373">
        <v>11500000</v>
      </c>
      <c r="E201" s="372" t="s">
        <v>694</v>
      </c>
      <c r="F201" s="374">
        <v>2</v>
      </c>
      <c r="G201" s="391">
        <v>696602667</v>
      </c>
      <c r="H201" s="372" t="s">
        <v>25</v>
      </c>
      <c r="I201" s="388">
        <v>2</v>
      </c>
      <c r="J201" s="389"/>
      <c r="K201" s="389"/>
      <c r="L201" s="389">
        <v>696602667</v>
      </c>
      <c r="M201" s="45"/>
      <c r="N201" s="1"/>
      <c r="O201" s="1"/>
      <c r="P201" s="1"/>
      <c r="Q201" s="7"/>
      <c r="R201" s="7"/>
      <c r="S201" s="7"/>
      <c r="T201" s="7"/>
      <c r="U201" s="7"/>
      <c r="V201" s="7"/>
      <c r="W201" s="7"/>
      <c r="X201" s="7"/>
    </row>
    <row r="202" spans="1:24" ht="12.75" customHeight="1">
      <c r="A202" s="372" t="s">
        <v>50</v>
      </c>
      <c r="B202" s="372" t="s">
        <v>59</v>
      </c>
      <c r="C202" s="372" t="s">
        <v>684</v>
      </c>
      <c r="D202" s="373">
        <v>11500000</v>
      </c>
      <c r="E202" s="372" t="s">
        <v>694</v>
      </c>
      <c r="F202" s="374">
        <v>1</v>
      </c>
      <c r="G202" s="391">
        <v>38000000</v>
      </c>
      <c r="H202" s="372" t="s">
        <v>25</v>
      </c>
      <c r="I202" s="388">
        <v>1</v>
      </c>
      <c r="J202" s="392">
        <v>38000000</v>
      </c>
      <c r="K202" s="389"/>
      <c r="L202" s="389"/>
      <c r="M202" s="45"/>
      <c r="N202" s="1"/>
      <c r="O202" s="1"/>
      <c r="P202" s="1"/>
      <c r="Q202" s="7"/>
      <c r="R202" s="7"/>
      <c r="S202" s="7"/>
      <c r="T202" s="7"/>
      <c r="U202" s="7"/>
      <c r="V202" s="7"/>
      <c r="W202" s="7"/>
      <c r="X202" s="7"/>
    </row>
    <row r="203" spans="1:24" ht="12.75" customHeight="1">
      <c r="A203" s="372" t="s">
        <v>50</v>
      </c>
      <c r="B203" s="372" t="s">
        <v>59</v>
      </c>
      <c r="C203" s="372" t="s">
        <v>684</v>
      </c>
      <c r="D203" s="373">
        <v>12200000</v>
      </c>
      <c r="E203" s="372" t="s">
        <v>695</v>
      </c>
      <c r="F203" s="374">
        <v>2</v>
      </c>
      <c r="G203" s="387">
        <v>7227900</v>
      </c>
      <c r="H203" s="372" t="s">
        <v>25</v>
      </c>
      <c r="I203" s="388">
        <v>2</v>
      </c>
      <c r="J203" s="389"/>
      <c r="K203" s="389"/>
      <c r="L203" s="389">
        <v>7227900</v>
      </c>
      <c r="M203" s="45"/>
      <c r="N203" s="1"/>
      <c r="O203" s="1"/>
      <c r="P203" s="1"/>
      <c r="Q203" s="7"/>
      <c r="R203" s="7"/>
      <c r="S203" s="7"/>
      <c r="T203" s="7"/>
      <c r="U203" s="7"/>
      <c r="V203" s="7"/>
      <c r="W203" s="7"/>
      <c r="X203" s="7"/>
    </row>
    <row r="204" spans="1:24" ht="12.75" customHeight="1">
      <c r="A204" s="372" t="s">
        <v>50</v>
      </c>
      <c r="B204" s="372" t="s">
        <v>59</v>
      </c>
      <c r="C204" s="372" t="s">
        <v>684</v>
      </c>
      <c r="D204" s="373">
        <v>12200000</v>
      </c>
      <c r="E204" s="372" t="s">
        <v>695</v>
      </c>
      <c r="F204" s="374">
        <v>1</v>
      </c>
      <c r="G204" s="387">
        <v>627700</v>
      </c>
      <c r="H204" s="372" t="s">
        <v>25</v>
      </c>
      <c r="I204" s="388">
        <v>1</v>
      </c>
      <c r="J204" s="389">
        <v>627700</v>
      </c>
      <c r="K204" s="389"/>
      <c r="L204" s="389"/>
      <c r="M204" s="45"/>
      <c r="N204" s="1"/>
      <c r="O204" s="1"/>
      <c r="P204" s="1"/>
      <c r="Q204" s="7"/>
      <c r="R204" s="7"/>
      <c r="S204" s="7"/>
      <c r="T204" s="7"/>
      <c r="U204" s="7"/>
      <c r="V204" s="7"/>
      <c r="W204" s="7"/>
      <c r="X204" s="7"/>
    </row>
    <row r="205" spans="1:24" ht="12.75" customHeight="1">
      <c r="A205" s="372" t="s">
        <v>50</v>
      </c>
      <c r="B205" s="372" t="s">
        <v>59</v>
      </c>
      <c r="C205" s="372" t="s">
        <v>684</v>
      </c>
      <c r="D205" s="373">
        <v>12300000</v>
      </c>
      <c r="E205" s="372" t="s">
        <v>697</v>
      </c>
      <c r="F205" s="374">
        <v>2</v>
      </c>
      <c r="G205" s="387">
        <v>169404600</v>
      </c>
      <c r="H205" s="372" t="s">
        <v>692</v>
      </c>
      <c r="I205" s="388">
        <v>2</v>
      </c>
      <c r="J205" s="389"/>
      <c r="K205" s="389"/>
      <c r="L205" s="389">
        <v>169404600</v>
      </c>
      <c r="M205" s="45"/>
      <c r="N205" s="1"/>
      <c r="O205" s="1"/>
      <c r="P205" s="1"/>
      <c r="Q205" s="7"/>
      <c r="R205" s="7"/>
      <c r="S205" s="7"/>
      <c r="T205" s="7"/>
      <c r="U205" s="7"/>
      <c r="V205" s="7"/>
      <c r="W205" s="7"/>
      <c r="X205" s="7"/>
    </row>
    <row r="206" spans="1:24" ht="12.75" customHeight="1">
      <c r="A206" s="372" t="s">
        <v>50</v>
      </c>
      <c r="B206" s="372" t="s">
        <v>59</v>
      </c>
      <c r="C206" s="372" t="s">
        <v>684</v>
      </c>
      <c r="D206" s="373">
        <v>13000000</v>
      </c>
      <c r="E206" s="372" t="s">
        <v>698</v>
      </c>
      <c r="F206" s="374">
        <v>1</v>
      </c>
      <c r="G206" s="387">
        <v>5000000</v>
      </c>
      <c r="H206" s="372" t="s">
        <v>25</v>
      </c>
      <c r="I206" s="388">
        <v>1</v>
      </c>
      <c r="J206" s="389">
        <v>5000000</v>
      </c>
      <c r="K206" s="389"/>
      <c r="L206" s="389"/>
      <c r="M206" s="45"/>
      <c r="N206" s="1"/>
      <c r="O206" s="1"/>
      <c r="P206" s="1"/>
      <c r="Q206" s="7"/>
      <c r="R206" s="7"/>
      <c r="S206" s="7"/>
      <c r="T206" s="7"/>
      <c r="U206" s="7"/>
      <c r="V206" s="7"/>
      <c r="W206" s="7"/>
      <c r="X206" s="7"/>
    </row>
    <row r="207" spans="1:24" ht="12.75" customHeight="1">
      <c r="A207" s="372" t="s">
        <v>50</v>
      </c>
      <c r="B207" s="372" t="s">
        <v>59</v>
      </c>
      <c r="C207" s="372" t="s">
        <v>684</v>
      </c>
      <c r="D207" s="373">
        <v>13000000</v>
      </c>
      <c r="E207" s="372" t="s">
        <v>698</v>
      </c>
      <c r="F207" s="374">
        <v>2</v>
      </c>
      <c r="G207" s="387">
        <v>66136200</v>
      </c>
      <c r="H207" s="372" t="s">
        <v>25</v>
      </c>
      <c r="I207" s="388">
        <v>2</v>
      </c>
      <c r="J207" s="389"/>
      <c r="K207" s="389"/>
      <c r="L207" s="389">
        <v>66136200</v>
      </c>
      <c r="M207" s="45"/>
      <c r="N207" s="1"/>
      <c r="O207" s="1"/>
      <c r="P207" s="1"/>
      <c r="Q207" s="7"/>
      <c r="R207" s="7"/>
      <c r="S207" s="7"/>
      <c r="T207" s="7"/>
      <c r="U207" s="7"/>
      <c r="V207" s="7"/>
      <c r="W207" s="7"/>
      <c r="X207" s="7"/>
    </row>
    <row r="208" spans="1:24" ht="12.75" customHeight="1">
      <c r="A208" s="372" t="s">
        <v>50</v>
      </c>
      <c r="B208" s="372" t="s">
        <v>59</v>
      </c>
      <c r="C208" s="372" t="s">
        <v>684</v>
      </c>
      <c r="D208" s="373">
        <v>13700000</v>
      </c>
      <c r="E208" s="372" t="s">
        <v>699</v>
      </c>
      <c r="F208" s="374">
        <v>2</v>
      </c>
      <c r="G208" s="387">
        <v>11294800</v>
      </c>
      <c r="H208" s="372" t="s">
        <v>692</v>
      </c>
      <c r="I208" s="388">
        <v>2</v>
      </c>
      <c r="J208" s="389"/>
      <c r="K208" s="389"/>
      <c r="L208" s="389">
        <v>11294800</v>
      </c>
      <c r="M208" s="45"/>
      <c r="N208" s="1"/>
      <c r="O208" s="1"/>
      <c r="P208" s="1"/>
      <c r="Q208" s="7"/>
      <c r="R208" s="7"/>
      <c r="S208" s="7"/>
      <c r="T208" s="7"/>
      <c r="U208" s="7"/>
      <c r="V208" s="7"/>
      <c r="W208" s="7"/>
      <c r="X208" s="7"/>
    </row>
    <row r="209" spans="1:24" ht="12.75" customHeight="1">
      <c r="A209" s="372" t="s">
        <v>50</v>
      </c>
      <c r="B209" s="372" t="s">
        <v>59</v>
      </c>
      <c r="C209" s="372" t="s">
        <v>684</v>
      </c>
      <c r="D209" s="373">
        <v>14400000</v>
      </c>
      <c r="E209" s="372" t="s">
        <v>700</v>
      </c>
      <c r="F209" s="374">
        <v>2</v>
      </c>
      <c r="G209" s="387">
        <v>34000000</v>
      </c>
      <c r="H209" s="372" t="s">
        <v>638</v>
      </c>
      <c r="I209" s="388">
        <v>2</v>
      </c>
      <c r="J209" s="389"/>
      <c r="K209" s="389"/>
      <c r="L209" s="389">
        <v>34000000</v>
      </c>
      <c r="M209" s="45"/>
      <c r="N209" s="1"/>
      <c r="O209" s="1"/>
      <c r="P209" s="1"/>
      <c r="Q209" s="7"/>
      <c r="R209" s="7"/>
      <c r="S209" s="7"/>
      <c r="T209" s="7"/>
      <c r="U209" s="7"/>
      <c r="V209" s="7"/>
      <c r="W209" s="7"/>
      <c r="X209" s="7"/>
    </row>
    <row r="210" spans="1:24" ht="12.75" customHeight="1">
      <c r="A210" s="372" t="s">
        <v>50</v>
      </c>
      <c r="B210" s="372" t="s">
        <v>59</v>
      </c>
      <c r="C210" s="372" t="s">
        <v>684</v>
      </c>
      <c r="D210" s="373">
        <v>14400000</v>
      </c>
      <c r="E210" s="372" t="s">
        <v>700</v>
      </c>
      <c r="F210" s="374">
        <v>1</v>
      </c>
      <c r="G210" s="387">
        <v>5500000</v>
      </c>
      <c r="H210" s="372" t="s">
        <v>638</v>
      </c>
      <c r="I210" s="388">
        <v>1</v>
      </c>
      <c r="J210" s="389">
        <v>5500000</v>
      </c>
      <c r="K210" s="389"/>
      <c r="L210" s="389"/>
      <c r="M210" s="45"/>
      <c r="N210" s="1"/>
      <c r="O210" s="1"/>
      <c r="P210" s="1"/>
      <c r="Q210" s="7"/>
      <c r="R210" s="7"/>
      <c r="S210" s="7"/>
      <c r="T210" s="7"/>
      <c r="U210" s="7"/>
      <c r="V210" s="7"/>
      <c r="W210" s="7"/>
      <c r="X210" s="7"/>
    </row>
    <row r="211" spans="1:24" ht="12.75" customHeight="1">
      <c r="A211" s="372" t="s">
        <v>50</v>
      </c>
      <c r="B211" s="372" t="s">
        <v>59</v>
      </c>
      <c r="C211" s="372" t="s">
        <v>684</v>
      </c>
      <c r="D211" s="373">
        <v>14500000</v>
      </c>
      <c r="E211" s="372" t="s">
        <v>702</v>
      </c>
      <c r="F211" s="374">
        <v>2</v>
      </c>
      <c r="G211" s="387">
        <v>275316700</v>
      </c>
      <c r="H211" s="372" t="s">
        <v>598</v>
      </c>
      <c r="I211" s="388">
        <v>2</v>
      </c>
      <c r="J211" s="389"/>
      <c r="K211" s="389"/>
      <c r="L211" s="389">
        <v>275316700</v>
      </c>
      <c r="M211" s="45"/>
      <c r="N211" s="1"/>
      <c r="O211" s="1"/>
      <c r="P211" s="1"/>
      <c r="Q211" s="7"/>
      <c r="R211" s="7"/>
      <c r="S211" s="7"/>
      <c r="T211" s="7"/>
      <c r="U211" s="7"/>
      <c r="V211" s="7"/>
      <c r="W211" s="7"/>
      <c r="X211" s="7"/>
    </row>
    <row r="212" spans="1:24" ht="12.75" customHeight="1">
      <c r="A212" s="372" t="s">
        <v>50</v>
      </c>
      <c r="B212" s="372" t="s">
        <v>59</v>
      </c>
      <c r="C212" s="372" t="s">
        <v>684</v>
      </c>
      <c r="D212" s="373">
        <v>14500000</v>
      </c>
      <c r="E212" s="372" t="s">
        <v>702</v>
      </c>
      <c r="F212" s="374">
        <v>1</v>
      </c>
      <c r="G212" s="387">
        <v>181100</v>
      </c>
      <c r="H212" s="372" t="s">
        <v>598</v>
      </c>
      <c r="I212" s="388">
        <v>1</v>
      </c>
      <c r="J212" s="389">
        <v>181100</v>
      </c>
      <c r="K212" s="389"/>
      <c r="L212" s="389"/>
      <c r="M212" s="45"/>
      <c r="N212" s="1"/>
      <c r="O212" s="1"/>
      <c r="P212" s="1"/>
      <c r="Q212" s="7"/>
      <c r="R212" s="7"/>
      <c r="S212" s="7"/>
      <c r="T212" s="7"/>
      <c r="U212" s="7"/>
      <c r="V212" s="7"/>
      <c r="W212" s="7"/>
      <c r="X212" s="7"/>
    </row>
    <row r="213" spans="1:24" ht="12.75" customHeight="1">
      <c r="A213" s="372" t="s">
        <v>50</v>
      </c>
      <c r="B213" s="372" t="s">
        <v>59</v>
      </c>
      <c r="C213" s="372" t="s">
        <v>684</v>
      </c>
      <c r="D213" s="373">
        <v>14600000</v>
      </c>
      <c r="E213" s="372" t="s">
        <v>703</v>
      </c>
      <c r="F213" s="374">
        <v>2</v>
      </c>
      <c r="G213" s="387">
        <v>12500000</v>
      </c>
      <c r="H213" s="372" t="s">
        <v>603</v>
      </c>
      <c r="I213" s="388">
        <v>2</v>
      </c>
      <c r="J213" s="389"/>
      <c r="K213" s="389"/>
      <c r="L213" s="389">
        <v>12500000</v>
      </c>
      <c r="M213" s="45"/>
      <c r="N213" s="1"/>
      <c r="O213" s="1"/>
      <c r="P213" s="1"/>
      <c r="Q213" s="7"/>
      <c r="R213" s="7"/>
      <c r="S213" s="7"/>
      <c r="T213" s="7"/>
      <c r="U213" s="7"/>
      <c r="V213" s="7"/>
      <c r="W213" s="7"/>
      <c r="X213" s="7"/>
    </row>
    <row r="214" spans="1:24" ht="12.75" customHeight="1">
      <c r="A214" s="372" t="s">
        <v>50</v>
      </c>
      <c r="B214" s="372" t="s">
        <v>59</v>
      </c>
      <c r="C214" s="372" t="s">
        <v>684</v>
      </c>
      <c r="D214" s="373">
        <v>14600000</v>
      </c>
      <c r="E214" s="372" t="s">
        <v>703</v>
      </c>
      <c r="F214" s="374">
        <v>1</v>
      </c>
      <c r="G214" s="387">
        <v>1300000</v>
      </c>
      <c r="H214" s="372" t="s">
        <v>603</v>
      </c>
      <c r="I214" s="388">
        <v>1</v>
      </c>
      <c r="J214" s="389">
        <v>1300000</v>
      </c>
      <c r="K214" s="389"/>
      <c r="L214" s="389"/>
      <c r="M214" s="45"/>
      <c r="N214" s="1"/>
      <c r="O214" s="1"/>
      <c r="P214" s="1"/>
      <c r="Q214" s="7"/>
      <c r="R214" s="7"/>
      <c r="S214" s="7"/>
      <c r="T214" s="7"/>
      <c r="U214" s="7"/>
      <c r="V214" s="7"/>
      <c r="W214" s="7"/>
      <c r="X214" s="7"/>
    </row>
    <row r="215" spans="1:24" ht="12.75" customHeight="1">
      <c r="A215" s="372" t="s">
        <v>50</v>
      </c>
      <c r="B215" s="372" t="s">
        <v>59</v>
      </c>
      <c r="C215" s="372" t="s">
        <v>684</v>
      </c>
      <c r="D215" s="373">
        <v>20100000</v>
      </c>
      <c r="E215" s="372" t="s">
        <v>704</v>
      </c>
      <c r="F215" s="374">
        <v>2</v>
      </c>
      <c r="G215" s="387">
        <v>15469900</v>
      </c>
      <c r="H215" s="372" t="s">
        <v>692</v>
      </c>
      <c r="I215" s="388">
        <v>2</v>
      </c>
      <c r="J215" s="389"/>
      <c r="K215" s="389"/>
      <c r="L215" s="389">
        <v>15469900</v>
      </c>
      <c r="M215" s="45"/>
      <c r="N215" s="1"/>
      <c r="O215" s="1"/>
      <c r="P215" s="1"/>
      <c r="Q215" s="7"/>
      <c r="R215" s="7"/>
      <c r="S215" s="7"/>
      <c r="T215" s="7"/>
      <c r="U215" s="7"/>
      <c r="V215" s="7"/>
      <c r="W215" s="7"/>
      <c r="X215" s="7"/>
    </row>
    <row r="216" spans="1:24" ht="12.75" customHeight="1">
      <c r="A216" s="372" t="s">
        <v>50</v>
      </c>
      <c r="B216" s="372" t="s">
        <v>59</v>
      </c>
      <c r="C216" s="372" t="s">
        <v>684</v>
      </c>
      <c r="D216" s="373">
        <v>20100000</v>
      </c>
      <c r="E216" s="372" t="s">
        <v>704</v>
      </c>
      <c r="F216" s="374">
        <v>1</v>
      </c>
      <c r="G216" s="387">
        <v>719900</v>
      </c>
      <c r="H216" s="372" t="s">
        <v>692</v>
      </c>
      <c r="I216" s="388">
        <v>1</v>
      </c>
      <c r="J216" s="389">
        <v>719900</v>
      </c>
      <c r="K216" s="389"/>
      <c r="L216" s="389"/>
      <c r="M216" s="45"/>
      <c r="N216" s="1"/>
      <c r="O216" s="1"/>
      <c r="P216" s="1"/>
      <c r="Q216" s="7"/>
      <c r="R216" s="7"/>
      <c r="S216" s="7"/>
      <c r="T216" s="7"/>
      <c r="U216" s="7"/>
      <c r="V216" s="7"/>
      <c r="W216" s="7"/>
      <c r="X216" s="7"/>
    </row>
    <row r="217" spans="1:24" ht="12.75" customHeight="1">
      <c r="A217" s="372" t="s">
        <v>50</v>
      </c>
      <c r="B217" s="372" t="s">
        <v>59</v>
      </c>
      <c r="C217" s="372" t="s">
        <v>684</v>
      </c>
      <c r="D217" s="373">
        <v>20900000</v>
      </c>
      <c r="E217" s="372" t="s">
        <v>705</v>
      </c>
      <c r="F217" s="374">
        <v>1</v>
      </c>
      <c r="G217" s="387">
        <v>166500000</v>
      </c>
      <c r="H217" s="372" t="s">
        <v>706</v>
      </c>
      <c r="I217" s="388">
        <v>1</v>
      </c>
      <c r="J217" s="389">
        <v>166500000</v>
      </c>
      <c r="K217" s="389"/>
      <c r="L217" s="389"/>
      <c r="M217" s="45"/>
      <c r="N217" s="1"/>
      <c r="O217" s="1"/>
      <c r="P217" s="1"/>
      <c r="Q217" s="7"/>
      <c r="R217" s="7"/>
      <c r="S217" s="7"/>
      <c r="T217" s="7"/>
      <c r="U217" s="7"/>
      <c r="V217" s="7"/>
      <c r="W217" s="7"/>
      <c r="X217" s="7"/>
    </row>
    <row r="218" spans="1:24" ht="12.75" customHeight="1">
      <c r="A218" s="372" t="s">
        <v>50</v>
      </c>
      <c r="B218" s="372" t="s">
        <v>59</v>
      </c>
      <c r="C218" s="372" t="s">
        <v>684</v>
      </c>
      <c r="D218" s="373">
        <v>21176000</v>
      </c>
      <c r="E218" s="372" t="s">
        <v>685</v>
      </c>
      <c r="F218" s="374">
        <v>2</v>
      </c>
      <c r="G218" s="387">
        <v>62725365</v>
      </c>
      <c r="H218" s="372" t="s">
        <v>686</v>
      </c>
      <c r="I218" s="388">
        <v>2</v>
      </c>
      <c r="J218" s="389"/>
      <c r="K218" s="389"/>
      <c r="L218" s="389">
        <v>62725365</v>
      </c>
      <c r="M218" s="45"/>
      <c r="N218" s="1"/>
      <c r="O218" s="1"/>
      <c r="P218" s="1"/>
      <c r="Q218" s="7"/>
      <c r="R218" s="7"/>
      <c r="S218" s="7"/>
      <c r="T218" s="7"/>
      <c r="U218" s="7"/>
      <c r="V218" s="7"/>
      <c r="W218" s="7"/>
      <c r="X218" s="7"/>
    </row>
    <row r="219" spans="1:24" ht="12.75" customHeight="1">
      <c r="A219" s="372" t="s">
        <v>50</v>
      </c>
      <c r="B219" s="372" t="s">
        <v>59</v>
      </c>
      <c r="C219" s="372" t="s">
        <v>684</v>
      </c>
      <c r="D219" s="373">
        <v>21176000</v>
      </c>
      <c r="E219" s="372" t="s">
        <v>685</v>
      </c>
      <c r="F219" s="374">
        <v>1</v>
      </c>
      <c r="G219" s="387">
        <v>19450000</v>
      </c>
      <c r="H219" s="372" t="s">
        <v>686</v>
      </c>
      <c r="I219" s="388">
        <v>1</v>
      </c>
      <c r="J219" s="389">
        <v>19450000</v>
      </c>
      <c r="K219" s="389"/>
      <c r="L219" s="389"/>
      <c r="M219" s="45"/>
      <c r="N219" s="1"/>
      <c r="O219" s="1"/>
      <c r="P219" s="1"/>
      <c r="Q219" s="7"/>
      <c r="R219" s="7"/>
      <c r="S219" s="7"/>
      <c r="T219" s="7"/>
      <c r="U219" s="7"/>
      <c r="V219" s="7"/>
      <c r="W219" s="7"/>
      <c r="X219" s="7"/>
    </row>
    <row r="220" spans="1:24" ht="12.75" customHeight="1">
      <c r="A220" s="372" t="s">
        <v>50</v>
      </c>
      <c r="B220" s="372" t="s">
        <v>59</v>
      </c>
      <c r="C220" s="372" t="s">
        <v>684</v>
      </c>
      <c r="D220" s="373">
        <v>21900000</v>
      </c>
      <c r="E220" s="372" t="s">
        <v>708</v>
      </c>
      <c r="F220" s="374">
        <v>2</v>
      </c>
      <c r="G220" s="387">
        <v>1896000</v>
      </c>
      <c r="H220" s="372" t="s">
        <v>692</v>
      </c>
      <c r="I220" s="388">
        <v>2</v>
      </c>
      <c r="J220" s="389"/>
      <c r="K220" s="389"/>
      <c r="L220" s="389">
        <v>1896000</v>
      </c>
      <c r="M220" s="45"/>
      <c r="N220" s="1"/>
      <c r="O220" s="1"/>
      <c r="P220" s="1"/>
      <c r="Q220" s="7"/>
      <c r="R220" s="7"/>
      <c r="S220" s="7"/>
      <c r="T220" s="7"/>
      <c r="U220" s="7"/>
      <c r="V220" s="7"/>
      <c r="W220" s="7"/>
      <c r="X220" s="7"/>
    </row>
    <row r="221" spans="1:24" ht="12.75" customHeight="1">
      <c r="A221" s="372" t="s">
        <v>50</v>
      </c>
      <c r="B221" s="372" t="s">
        <v>59</v>
      </c>
      <c r="C221" s="372" t="s">
        <v>684</v>
      </c>
      <c r="D221" s="373">
        <v>22000000</v>
      </c>
      <c r="E221" s="372" t="s">
        <v>709</v>
      </c>
      <c r="F221" s="374">
        <v>2</v>
      </c>
      <c r="G221" s="387">
        <v>549466800</v>
      </c>
      <c r="H221" s="372" t="s">
        <v>598</v>
      </c>
      <c r="I221" s="388">
        <v>2</v>
      </c>
      <c r="J221" s="389"/>
      <c r="K221" s="389"/>
      <c r="L221" s="389">
        <v>549466800</v>
      </c>
      <c r="M221" s="45"/>
      <c r="N221" s="1"/>
      <c r="O221" s="1"/>
      <c r="P221" s="1"/>
      <c r="Q221" s="7"/>
      <c r="R221" s="7"/>
      <c r="S221" s="7"/>
      <c r="T221" s="7"/>
      <c r="U221" s="7"/>
      <c r="V221" s="7"/>
      <c r="W221" s="7"/>
      <c r="X221" s="7"/>
    </row>
    <row r="222" spans="1:24" ht="12.75" customHeight="1">
      <c r="A222" s="372" t="s">
        <v>50</v>
      </c>
      <c r="B222" s="372" t="s">
        <v>59</v>
      </c>
      <c r="C222" s="372" t="s">
        <v>684</v>
      </c>
      <c r="D222" s="373">
        <v>22000000</v>
      </c>
      <c r="E222" s="372" t="s">
        <v>709</v>
      </c>
      <c r="F222" s="374">
        <v>1</v>
      </c>
      <c r="G222" s="387">
        <v>5202700</v>
      </c>
      <c r="H222" s="372" t="s">
        <v>598</v>
      </c>
      <c r="I222" s="388">
        <v>1</v>
      </c>
      <c r="J222" s="389">
        <v>5202700</v>
      </c>
      <c r="K222" s="389"/>
      <c r="L222" s="389"/>
      <c r="M222" s="45"/>
      <c r="N222" s="1"/>
      <c r="O222" s="1"/>
      <c r="P222" s="1"/>
      <c r="Q222" s="7"/>
      <c r="R222" s="7"/>
      <c r="S222" s="7"/>
      <c r="T222" s="7"/>
      <c r="U222" s="7"/>
      <c r="V222" s="7"/>
      <c r="W222" s="7"/>
      <c r="X222" s="7"/>
    </row>
    <row r="223" spans="1:24" ht="12.75" customHeight="1">
      <c r="A223" s="372" t="s">
        <v>50</v>
      </c>
      <c r="B223" s="372" t="s">
        <v>59</v>
      </c>
      <c r="C223" s="372" t="s">
        <v>684</v>
      </c>
      <c r="D223" s="373">
        <v>22100000</v>
      </c>
      <c r="E223" s="372" t="s">
        <v>601</v>
      </c>
      <c r="F223" s="374">
        <v>2</v>
      </c>
      <c r="G223" s="387">
        <v>57666500</v>
      </c>
      <c r="H223" s="372" t="s">
        <v>25</v>
      </c>
      <c r="I223" s="388">
        <v>2</v>
      </c>
      <c r="J223" s="389"/>
      <c r="K223" s="389"/>
      <c r="L223" s="389">
        <v>57666500</v>
      </c>
      <c r="M223" s="45"/>
      <c r="N223" s="1"/>
      <c r="O223" s="1"/>
      <c r="P223" s="1"/>
      <c r="Q223" s="7"/>
      <c r="R223" s="7"/>
      <c r="S223" s="7"/>
      <c r="T223" s="7"/>
      <c r="U223" s="7"/>
      <c r="V223" s="7"/>
      <c r="W223" s="7"/>
      <c r="X223" s="7"/>
    </row>
    <row r="224" spans="1:24" ht="12.75" customHeight="1">
      <c r="A224" s="372" t="s">
        <v>50</v>
      </c>
      <c r="B224" s="372" t="s">
        <v>59</v>
      </c>
      <c r="C224" s="372" t="s">
        <v>684</v>
      </c>
      <c r="D224" s="373">
        <v>22100000</v>
      </c>
      <c r="E224" s="372" t="s">
        <v>601</v>
      </c>
      <c r="F224" s="374">
        <v>1</v>
      </c>
      <c r="G224" s="387">
        <v>700000</v>
      </c>
      <c r="H224" s="372" t="s">
        <v>25</v>
      </c>
      <c r="I224" s="388">
        <v>1</v>
      </c>
      <c r="J224" s="389">
        <v>700000</v>
      </c>
      <c r="K224" s="389"/>
      <c r="L224" s="389"/>
      <c r="M224" s="45"/>
      <c r="N224" s="1"/>
      <c r="O224" s="1"/>
      <c r="P224" s="1"/>
      <c r="Q224" s="7"/>
      <c r="R224" s="7"/>
      <c r="S224" s="7"/>
      <c r="T224" s="7"/>
      <c r="U224" s="7"/>
      <c r="V224" s="7"/>
      <c r="W224" s="7"/>
      <c r="X224" s="7"/>
    </row>
    <row r="225" spans="1:24" ht="12.75" customHeight="1">
      <c r="A225" s="372" t="s">
        <v>50</v>
      </c>
      <c r="B225" s="372" t="s">
        <v>59</v>
      </c>
      <c r="C225" s="372" t="s">
        <v>684</v>
      </c>
      <c r="D225" s="373">
        <v>22200000</v>
      </c>
      <c r="E225" s="372" t="s">
        <v>711</v>
      </c>
      <c r="F225" s="374">
        <v>2</v>
      </c>
      <c r="G225" s="387">
        <v>28174100</v>
      </c>
      <c r="H225" s="372" t="s">
        <v>692</v>
      </c>
      <c r="I225" s="388">
        <v>2</v>
      </c>
      <c r="J225" s="389"/>
      <c r="K225" s="389"/>
      <c r="L225" s="389">
        <v>28174100</v>
      </c>
      <c r="M225" s="45"/>
      <c r="N225" s="1"/>
      <c r="O225" s="1"/>
      <c r="P225" s="1"/>
      <c r="Q225" s="7"/>
      <c r="R225" s="7"/>
      <c r="S225" s="7"/>
      <c r="T225" s="7"/>
      <c r="U225" s="7"/>
      <c r="V225" s="7"/>
      <c r="W225" s="7"/>
      <c r="X225" s="7"/>
    </row>
    <row r="226" spans="1:24" ht="12.75" customHeight="1">
      <c r="A226" s="372" t="s">
        <v>50</v>
      </c>
      <c r="B226" s="372" t="s">
        <v>59</v>
      </c>
      <c r="C226" s="372" t="s">
        <v>684</v>
      </c>
      <c r="D226" s="373">
        <v>23100000</v>
      </c>
      <c r="E226" s="372" t="s">
        <v>715</v>
      </c>
      <c r="F226" s="374">
        <v>2</v>
      </c>
      <c r="G226" s="387">
        <v>47041800</v>
      </c>
      <c r="H226" s="372" t="s">
        <v>692</v>
      </c>
      <c r="I226" s="388">
        <v>2</v>
      </c>
      <c r="J226" s="389"/>
      <c r="K226" s="389"/>
      <c r="L226" s="389">
        <v>47041800</v>
      </c>
      <c r="M226" s="45"/>
      <c r="N226" s="1"/>
      <c r="O226" s="1"/>
      <c r="P226" s="1"/>
      <c r="Q226" s="7"/>
      <c r="R226" s="7"/>
      <c r="S226" s="7"/>
      <c r="T226" s="7"/>
      <c r="U226" s="7"/>
      <c r="V226" s="7"/>
      <c r="W226" s="7"/>
      <c r="X226" s="7"/>
    </row>
    <row r="227" spans="1:24" ht="12.75" customHeight="1">
      <c r="A227" s="372" t="s">
        <v>50</v>
      </c>
      <c r="B227" s="372" t="s">
        <v>59</v>
      </c>
      <c r="C227" s="372" t="s">
        <v>684</v>
      </c>
      <c r="D227" s="373">
        <v>23200000</v>
      </c>
      <c r="E227" s="372" t="s">
        <v>716</v>
      </c>
      <c r="F227" s="374">
        <v>2</v>
      </c>
      <c r="G227" s="387">
        <v>2058200</v>
      </c>
      <c r="H227" s="372" t="s">
        <v>25</v>
      </c>
      <c r="I227" s="388">
        <v>2</v>
      </c>
      <c r="J227" s="389"/>
      <c r="K227" s="389"/>
      <c r="L227" s="389">
        <v>2058200</v>
      </c>
      <c r="M227" s="45"/>
      <c r="N227" s="1"/>
      <c r="O227" s="1"/>
      <c r="P227" s="1"/>
      <c r="Q227" s="7"/>
      <c r="R227" s="7"/>
      <c r="S227" s="7"/>
      <c r="T227" s="7"/>
      <c r="U227" s="7"/>
      <c r="V227" s="7"/>
      <c r="W227" s="7"/>
      <c r="X227" s="7"/>
    </row>
    <row r="228" spans="1:24" ht="12.75" customHeight="1">
      <c r="A228" s="372" t="s">
        <v>50</v>
      </c>
      <c r="B228" s="372" t="s">
        <v>59</v>
      </c>
      <c r="C228" s="372" t="s">
        <v>684</v>
      </c>
      <c r="D228" s="373">
        <v>23700000</v>
      </c>
      <c r="E228" s="372" t="s">
        <v>718</v>
      </c>
      <c r="F228" s="374">
        <v>2</v>
      </c>
      <c r="G228" s="387">
        <v>186100</v>
      </c>
      <c r="H228" s="372" t="s">
        <v>25</v>
      </c>
      <c r="I228" s="388">
        <v>2</v>
      </c>
      <c r="J228" s="389"/>
      <c r="K228" s="389"/>
      <c r="L228" s="389">
        <v>186100</v>
      </c>
      <c r="M228" s="45"/>
      <c r="N228" s="1"/>
      <c r="O228" s="1"/>
      <c r="P228" s="1"/>
      <c r="Q228" s="7"/>
      <c r="R228" s="7"/>
      <c r="S228" s="7"/>
      <c r="T228" s="7"/>
      <c r="U228" s="7"/>
      <c r="V228" s="7"/>
      <c r="W228" s="7"/>
      <c r="X228" s="7"/>
    </row>
    <row r="229" spans="1:24" ht="12.75" customHeight="1">
      <c r="A229" s="372" t="s">
        <v>50</v>
      </c>
      <c r="B229" s="372" t="s">
        <v>59</v>
      </c>
      <c r="C229" s="372" t="s">
        <v>684</v>
      </c>
      <c r="D229" s="373">
        <v>23800000</v>
      </c>
      <c r="E229" s="372" t="s">
        <v>719</v>
      </c>
      <c r="F229" s="374">
        <v>2</v>
      </c>
      <c r="G229" s="387">
        <v>26791700</v>
      </c>
      <c r="H229" s="372" t="s">
        <v>25</v>
      </c>
      <c r="I229" s="388">
        <v>2</v>
      </c>
      <c r="J229" s="389"/>
      <c r="K229" s="389"/>
      <c r="L229" s="389">
        <v>26791700</v>
      </c>
      <c r="M229" s="45"/>
      <c r="N229" s="1"/>
      <c r="O229" s="1"/>
      <c r="P229" s="1"/>
      <c r="Q229" s="7"/>
      <c r="R229" s="7"/>
      <c r="S229" s="7"/>
      <c r="T229" s="7"/>
      <c r="U229" s="7"/>
      <c r="V229" s="7"/>
      <c r="W229" s="7"/>
      <c r="X229" s="7"/>
    </row>
    <row r="230" spans="1:24" ht="12.75" customHeight="1">
      <c r="A230" s="372" t="s">
        <v>50</v>
      </c>
      <c r="B230" s="372" t="s">
        <v>59</v>
      </c>
      <c r="C230" s="372" t="s">
        <v>684</v>
      </c>
      <c r="D230" s="373">
        <v>23800000</v>
      </c>
      <c r="E230" s="372" t="s">
        <v>719</v>
      </c>
      <c r="F230" s="374">
        <v>1</v>
      </c>
      <c r="G230" s="387">
        <v>5042800</v>
      </c>
      <c r="H230" s="372" t="s">
        <v>25</v>
      </c>
      <c r="I230" s="388">
        <v>1</v>
      </c>
      <c r="J230" s="389">
        <v>5042800</v>
      </c>
      <c r="K230" s="389"/>
      <c r="L230" s="389"/>
      <c r="M230" s="45"/>
      <c r="N230" s="1"/>
      <c r="O230" s="1"/>
      <c r="P230" s="1"/>
      <c r="Q230" s="7"/>
      <c r="R230" s="7"/>
      <c r="S230" s="7"/>
      <c r="T230" s="7"/>
      <c r="U230" s="7"/>
      <c r="V230" s="7"/>
      <c r="W230" s="7"/>
      <c r="X230" s="7"/>
    </row>
    <row r="231" spans="1:24" ht="12.75" customHeight="1">
      <c r="A231" s="372" t="s">
        <v>50</v>
      </c>
      <c r="B231" s="372" t="s">
        <v>59</v>
      </c>
      <c r="C231" s="372" t="s">
        <v>684</v>
      </c>
      <c r="D231" s="373">
        <v>23900000</v>
      </c>
      <c r="E231" s="372" t="s">
        <v>720</v>
      </c>
      <c r="F231" s="374">
        <v>2</v>
      </c>
      <c r="G231" s="387">
        <v>1159869900</v>
      </c>
      <c r="H231" s="372" t="s">
        <v>598</v>
      </c>
      <c r="I231" s="388">
        <v>2</v>
      </c>
      <c r="J231" s="389"/>
      <c r="K231" s="389"/>
      <c r="L231" s="389">
        <v>1159869900</v>
      </c>
      <c r="M231" s="45"/>
      <c r="N231" s="1"/>
      <c r="O231" s="1"/>
      <c r="P231" s="1"/>
      <c r="Q231" s="7"/>
      <c r="R231" s="7"/>
      <c r="S231" s="7"/>
      <c r="T231" s="7"/>
      <c r="U231" s="7"/>
      <c r="V231" s="7"/>
      <c r="W231" s="7"/>
      <c r="X231" s="7"/>
    </row>
    <row r="232" spans="1:24" ht="12.75" customHeight="1">
      <c r="A232" s="372" t="s">
        <v>50</v>
      </c>
      <c r="B232" s="372" t="s">
        <v>59</v>
      </c>
      <c r="C232" s="372" t="s">
        <v>684</v>
      </c>
      <c r="D232" s="373">
        <v>24300000</v>
      </c>
      <c r="E232" s="372" t="s">
        <v>721</v>
      </c>
      <c r="F232" s="374">
        <v>2</v>
      </c>
      <c r="G232" s="387">
        <v>1366200</v>
      </c>
      <c r="H232" s="372" t="s">
        <v>692</v>
      </c>
      <c r="I232" s="388">
        <v>2</v>
      </c>
      <c r="J232" s="389"/>
      <c r="K232" s="389"/>
      <c r="L232" s="389">
        <v>1366200</v>
      </c>
      <c r="M232" s="45"/>
      <c r="N232" s="1"/>
      <c r="O232" s="1"/>
      <c r="P232" s="1"/>
      <c r="Q232" s="7"/>
      <c r="R232" s="7"/>
      <c r="S232" s="7"/>
      <c r="T232" s="7"/>
      <c r="U232" s="7"/>
      <c r="V232" s="7"/>
      <c r="W232" s="7"/>
      <c r="X232" s="7"/>
    </row>
    <row r="233" spans="1:24" ht="12.75" customHeight="1">
      <c r="A233" s="372" t="s">
        <v>50</v>
      </c>
      <c r="B233" s="372" t="s">
        <v>59</v>
      </c>
      <c r="C233" s="372" t="s">
        <v>684</v>
      </c>
      <c r="D233" s="373">
        <v>24300000</v>
      </c>
      <c r="E233" s="372" t="s">
        <v>721</v>
      </c>
      <c r="F233" s="374">
        <v>1</v>
      </c>
      <c r="G233" s="387">
        <v>55800</v>
      </c>
      <c r="H233" s="372" t="s">
        <v>692</v>
      </c>
      <c r="I233" s="388">
        <v>1</v>
      </c>
      <c r="J233" s="389">
        <v>55800</v>
      </c>
      <c r="K233" s="389"/>
      <c r="L233" s="389"/>
      <c r="M233" s="45"/>
      <c r="N233" s="1"/>
      <c r="O233" s="1"/>
      <c r="P233" s="1"/>
      <c r="Q233" s="7"/>
      <c r="R233" s="7"/>
      <c r="S233" s="7"/>
      <c r="T233" s="7"/>
      <c r="U233" s="7"/>
      <c r="V233" s="7"/>
      <c r="W233" s="7"/>
      <c r="X233" s="7"/>
    </row>
    <row r="234" spans="1:24" ht="12.75" customHeight="1">
      <c r="A234" s="372" t="s">
        <v>50</v>
      </c>
      <c r="B234" s="372" t="s">
        <v>59</v>
      </c>
      <c r="C234" s="372" t="s">
        <v>684</v>
      </c>
      <c r="D234" s="373">
        <v>24666000</v>
      </c>
      <c r="E234" s="372" t="s">
        <v>723</v>
      </c>
      <c r="F234" s="374">
        <v>2</v>
      </c>
      <c r="G234" s="387">
        <v>157234000</v>
      </c>
      <c r="H234" s="372" t="s">
        <v>706</v>
      </c>
      <c r="I234" s="388">
        <v>2</v>
      </c>
      <c r="J234" s="389"/>
      <c r="K234" s="389"/>
      <c r="L234" s="389">
        <v>157234000</v>
      </c>
      <c r="M234" s="45"/>
      <c r="N234" s="1"/>
      <c r="O234" s="1"/>
      <c r="P234" s="1"/>
      <c r="Q234" s="7"/>
      <c r="R234" s="7"/>
      <c r="S234" s="7"/>
      <c r="T234" s="7"/>
      <c r="U234" s="7"/>
      <c r="V234" s="7"/>
      <c r="W234" s="7"/>
      <c r="X234" s="7"/>
    </row>
    <row r="235" spans="1:24" ht="12.75" customHeight="1">
      <c r="A235" s="372" t="s">
        <v>50</v>
      </c>
      <c r="B235" s="372" t="s">
        <v>59</v>
      </c>
      <c r="C235" s="372" t="s">
        <v>684</v>
      </c>
      <c r="D235" s="373">
        <v>24666000</v>
      </c>
      <c r="E235" s="372" t="s">
        <v>723</v>
      </c>
      <c r="F235" s="374">
        <v>1</v>
      </c>
      <c r="G235" s="387">
        <v>23120100</v>
      </c>
      <c r="H235" s="372" t="s">
        <v>706</v>
      </c>
      <c r="I235" s="388">
        <v>1</v>
      </c>
      <c r="J235" s="389">
        <v>23120100</v>
      </c>
      <c r="K235" s="389"/>
      <c r="L235" s="389"/>
      <c r="M235" s="45"/>
      <c r="N235" s="1"/>
      <c r="O235" s="1"/>
      <c r="P235" s="1"/>
      <c r="Q235" s="7"/>
      <c r="R235" s="7"/>
      <c r="S235" s="7"/>
      <c r="T235" s="7"/>
      <c r="U235" s="7"/>
      <c r="V235" s="7"/>
      <c r="W235" s="7"/>
      <c r="X235" s="7"/>
    </row>
    <row r="236" spans="1:24" ht="12.75" customHeight="1">
      <c r="A236" s="372" t="s">
        <v>50</v>
      </c>
      <c r="B236" s="372" t="s">
        <v>59</v>
      </c>
      <c r="C236" s="372" t="s">
        <v>684</v>
      </c>
      <c r="D236" s="373">
        <v>25200000</v>
      </c>
      <c r="E236" s="372" t="s">
        <v>724</v>
      </c>
      <c r="F236" s="374">
        <v>1</v>
      </c>
      <c r="G236" s="387">
        <v>21733600</v>
      </c>
      <c r="H236" s="372" t="s">
        <v>598</v>
      </c>
      <c r="I236" s="388">
        <v>1</v>
      </c>
      <c r="J236" s="389">
        <v>21733600</v>
      </c>
      <c r="K236" s="389"/>
      <c r="L236" s="389"/>
      <c r="M236" s="45"/>
      <c r="N236" s="1"/>
      <c r="O236" s="1"/>
      <c r="P236" s="1"/>
      <c r="Q236" s="7"/>
      <c r="R236" s="7"/>
      <c r="S236" s="7"/>
      <c r="T236" s="7"/>
      <c r="U236" s="7"/>
      <c r="V236" s="7"/>
      <c r="W236" s="7"/>
      <c r="X236" s="7"/>
    </row>
    <row r="237" spans="1:24" ht="12.75" customHeight="1">
      <c r="A237" s="372" t="s">
        <v>50</v>
      </c>
      <c r="B237" s="372" t="s">
        <v>59</v>
      </c>
      <c r="C237" s="372" t="s">
        <v>684</v>
      </c>
      <c r="D237" s="373">
        <v>25200000</v>
      </c>
      <c r="E237" s="372" t="s">
        <v>724</v>
      </c>
      <c r="F237" s="374">
        <v>2</v>
      </c>
      <c r="G237" s="387">
        <v>39005300</v>
      </c>
      <c r="H237" s="372" t="s">
        <v>598</v>
      </c>
      <c r="I237" s="388">
        <v>2</v>
      </c>
      <c r="J237" s="389"/>
      <c r="K237" s="389"/>
      <c r="L237" s="389">
        <v>39005300</v>
      </c>
      <c r="M237" s="45"/>
      <c r="N237" s="1"/>
      <c r="O237" s="1"/>
      <c r="P237" s="1"/>
      <c r="Q237" s="7"/>
      <c r="R237" s="7"/>
      <c r="S237" s="7"/>
      <c r="T237" s="7"/>
      <c r="U237" s="7"/>
      <c r="V237" s="7"/>
      <c r="W237" s="7"/>
      <c r="X237" s="7"/>
    </row>
    <row r="238" spans="1:24" ht="12.75" customHeight="1">
      <c r="A238" s="372" t="s">
        <v>50</v>
      </c>
      <c r="B238" s="372" t="s">
        <v>59</v>
      </c>
      <c r="C238" s="372" t="s">
        <v>684</v>
      </c>
      <c r="D238" s="373">
        <v>25300000</v>
      </c>
      <c r="E238" s="372" t="s">
        <v>725</v>
      </c>
      <c r="F238" s="374">
        <v>2</v>
      </c>
      <c r="G238" s="387">
        <v>30600000</v>
      </c>
      <c r="H238" s="372" t="s">
        <v>25</v>
      </c>
      <c r="I238" s="388">
        <v>2</v>
      </c>
      <c r="J238" s="389"/>
      <c r="K238" s="389"/>
      <c r="L238" s="389">
        <v>30600000</v>
      </c>
      <c r="M238" s="45"/>
      <c r="N238" s="1"/>
      <c r="O238" s="1"/>
      <c r="P238" s="1"/>
      <c r="Q238" s="7"/>
      <c r="R238" s="7"/>
      <c r="S238" s="7"/>
      <c r="T238" s="7"/>
      <c r="U238" s="7"/>
      <c r="V238" s="7"/>
      <c r="W238" s="7"/>
      <c r="X238" s="7"/>
    </row>
    <row r="239" spans="1:24" ht="12.75" customHeight="1">
      <c r="A239" s="372" t="s">
        <v>50</v>
      </c>
      <c r="B239" s="372" t="s">
        <v>59</v>
      </c>
      <c r="C239" s="372" t="s">
        <v>684</v>
      </c>
      <c r="D239" s="373">
        <v>25400000</v>
      </c>
      <c r="E239" s="372" t="s">
        <v>726</v>
      </c>
      <c r="F239" s="374">
        <v>1</v>
      </c>
      <c r="G239" s="387">
        <v>10000000</v>
      </c>
      <c r="H239" s="372" t="s">
        <v>638</v>
      </c>
      <c r="I239" s="388">
        <v>1</v>
      </c>
      <c r="J239" s="389">
        <v>10000000</v>
      </c>
      <c r="K239" s="389"/>
      <c r="L239" s="389"/>
      <c r="M239" s="45"/>
      <c r="N239" s="1"/>
      <c r="O239" s="1"/>
      <c r="P239" s="1"/>
      <c r="Q239" s="7"/>
      <c r="R239" s="7"/>
      <c r="S239" s="7"/>
      <c r="T239" s="7"/>
      <c r="U239" s="7"/>
      <c r="V239" s="7"/>
      <c r="W239" s="7"/>
      <c r="X239" s="7"/>
    </row>
    <row r="240" spans="1:24" ht="12.75" customHeight="1">
      <c r="A240" s="372" t="s">
        <v>50</v>
      </c>
      <c r="B240" s="372" t="s">
        <v>59</v>
      </c>
      <c r="C240" s="372" t="s">
        <v>684</v>
      </c>
      <c r="D240" s="373">
        <v>25800000</v>
      </c>
      <c r="E240" s="372" t="s">
        <v>727</v>
      </c>
      <c r="F240" s="374">
        <v>1</v>
      </c>
      <c r="G240" s="387">
        <v>8000</v>
      </c>
      <c r="H240" s="372" t="s">
        <v>598</v>
      </c>
      <c r="I240" s="388">
        <v>1</v>
      </c>
      <c r="J240" s="389">
        <v>8000</v>
      </c>
      <c r="K240" s="389"/>
      <c r="L240" s="389"/>
      <c r="M240" s="45"/>
      <c r="N240" s="1"/>
      <c r="O240" s="1"/>
      <c r="P240" s="1"/>
      <c r="Q240" s="7"/>
      <c r="R240" s="7"/>
      <c r="S240" s="7"/>
      <c r="T240" s="7"/>
      <c r="U240" s="7"/>
      <c r="V240" s="7"/>
      <c r="W240" s="7"/>
      <c r="X240" s="7"/>
    </row>
    <row r="241" spans="1:24" ht="12.75" customHeight="1">
      <c r="A241" s="372" t="s">
        <v>50</v>
      </c>
      <c r="B241" s="372" t="s">
        <v>59</v>
      </c>
      <c r="C241" s="372" t="s">
        <v>684</v>
      </c>
      <c r="D241" s="373">
        <v>25800000</v>
      </c>
      <c r="E241" s="372" t="s">
        <v>727</v>
      </c>
      <c r="F241" s="374">
        <v>2</v>
      </c>
      <c r="G241" s="387">
        <v>268200</v>
      </c>
      <c r="H241" s="372" t="s">
        <v>598</v>
      </c>
      <c r="I241" s="388">
        <v>2</v>
      </c>
      <c r="J241" s="389"/>
      <c r="K241" s="389"/>
      <c r="L241" s="389">
        <v>268200</v>
      </c>
      <c r="M241" s="45"/>
      <c r="N241" s="1"/>
      <c r="O241" s="1"/>
      <c r="P241" s="1"/>
      <c r="Q241" s="7"/>
      <c r="R241" s="7"/>
      <c r="S241" s="7"/>
      <c r="T241" s="7"/>
      <c r="U241" s="7"/>
      <c r="V241" s="7"/>
      <c r="W241" s="7"/>
      <c r="X241" s="7"/>
    </row>
    <row r="242" spans="1:24" ht="12.75" customHeight="1">
      <c r="A242" s="372" t="s">
        <v>50</v>
      </c>
      <c r="B242" s="372" t="s">
        <v>59</v>
      </c>
      <c r="C242" s="372" t="s">
        <v>684</v>
      </c>
      <c r="D242" s="373">
        <v>25900000</v>
      </c>
      <c r="E242" s="372" t="s">
        <v>728</v>
      </c>
      <c r="F242" s="374">
        <v>1</v>
      </c>
      <c r="G242" s="387">
        <v>143600</v>
      </c>
      <c r="H242" s="372" t="s">
        <v>25</v>
      </c>
      <c r="I242" s="388">
        <v>1</v>
      </c>
      <c r="J242" s="389">
        <v>143600</v>
      </c>
      <c r="K242" s="389"/>
      <c r="L242" s="389"/>
      <c r="M242" s="45"/>
      <c r="N242" s="1"/>
      <c r="O242" s="1"/>
      <c r="P242" s="1"/>
      <c r="Q242" s="7"/>
      <c r="R242" s="7"/>
      <c r="S242" s="7"/>
      <c r="T242" s="7"/>
      <c r="U242" s="7"/>
      <c r="V242" s="7"/>
      <c r="W242" s="7"/>
      <c r="X242" s="7"/>
    </row>
    <row r="243" spans="1:24" ht="12.75" customHeight="1">
      <c r="A243" s="372" t="s">
        <v>50</v>
      </c>
      <c r="B243" s="372" t="s">
        <v>59</v>
      </c>
      <c r="C243" s="372" t="s">
        <v>684</v>
      </c>
      <c r="D243" s="373">
        <v>25900000</v>
      </c>
      <c r="E243" s="372" t="s">
        <v>728</v>
      </c>
      <c r="F243" s="374">
        <v>2</v>
      </c>
      <c r="G243" s="387">
        <v>17671200</v>
      </c>
      <c r="H243" s="372" t="s">
        <v>25</v>
      </c>
      <c r="I243" s="388">
        <v>2</v>
      </c>
      <c r="J243" s="389"/>
      <c r="K243" s="389"/>
      <c r="L243" s="389">
        <v>17671200</v>
      </c>
      <c r="M243" s="45"/>
      <c r="N243" s="1"/>
      <c r="O243" s="1"/>
      <c r="P243" s="1"/>
      <c r="Q243" s="7"/>
      <c r="R243" s="7"/>
      <c r="S243" s="7"/>
      <c r="T243" s="7"/>
      <c r="U243" s="7"/>
      <c r="V243" s="7"/>
      <c r="W243" s="7"/>
      <c r="X243" s="7"/>
    </row>
    <row r="244" spans="1:24" ht="12.75" customHeight="1">
      <c r="A244" s="372" t="s">
        <v>50</v>
      </c>
      <c r="B244" s="372" t="s">
        <v>59</v>
      </c>
      <c r="C244" s="372" t="s">
        <v>684</v>
      </c>
      <c r="D244" s="373">
        <v>26000000</v>
      </c>
      <c r="E244" s="372" t="s">
        <v>729</v>
      </c>
      <c r="F244" s="374">
        <v>1</v>
      </c>
      <c r="G244" s="387">
        <v>24800</v>
      </c>
      <c r="H244" s="372" t="s">
        <v>598</v>
      </c>
      <c r="I244" s="388">
        <v>1</v>
      </c>
      <c r="J244" s="389">
        <v>24800</v>
      </c>
      <c r="K244" s="389"/>
      <c r="L244" s="389"/>
      <c r="M244" s="45"/>
      <c r="N244" s="1"/>
      <c r="O244" s="1"/>
      <c r="P244" s="1"/>
      <c r="Q244" s="7"/>
      <c r="R244" s="7"/>
      <c r="S244" s="7"/>
      <c r="T244" s="7"/>
      <c r="U244" s="7"/>
      <c r="V244" s="7"/>
      <c r="W244" s="7"/>
      <c r="X244" s="7"/>
    </row>
    <row r="245" spans="1:24" ht="12.75" customHeight="1">
      <c r="A245" s="372" t="s">
        <v>50</v>
      </c>
      <c r="B245" s="372" t="s">
        <v>59</v>
      </c>
      <c r="C245" s="372" t="s">
        <v>684</v>
      </c>
      <c r="D245" s="373">
        <v>26000000</v>
      </c>
      <c r="E245" s="372" t="s">
        <v>729</v>
      </c>
      <c r="F245" s="374">
        <v>2</v>
      </c>
      <c r="G245" s="387">
        <v>5370000</v>
      </c>
      <c r="H245" s="372" t="s">
        <v>598</v>
      </c>
      <c r="I245" s="388">
        <v>2</v>
      </c>
      <c r="J245" s="389"/>
      <c r="K245" s="389"/>
      <c r="L245" s="389">
        <v>5370000</v>
      </c>
      <c r="M245" s="45"/>
      <c r="N245" s="1"/>
      <c r="O245" s="1"/>
      <c r="P245" s="1"/>
      <c r="Q245" s="7"/>
      <c r="R245" s="7"/>
      <c r="S245" s="7"/>
      <c r="T245" s="7"/>
      <c r="U245" s="7"/>
      <c r="V245" s="7"/>
      <c r="W245" s="7"/>
      <c r="X245" s="7"/>
    </row>
    <row r="246" spans="1:24" ht="12.75" customHeight="1">
      <c r="A246" s="372" t="s">
        <v>50</v>
      </c>
      <c r="B246" s="372" t="s">
        <v>59</v>
      </c>
      <c r="C246" s="372" t="s">
        <v>684</v>
      </c>
      <c r="D246" s="373">
        <v>26800000</v>
      </c>
      <c r="E246" s="372" t="s">
        <v>731</v>
      </c>
      <c r="F246" s="374">
        <v>2</v>
      </c>
      <c r="G246" s="387">
        <v>1326189700</v>
      </c>
      <c r="H246" s="372" t="s">
        <v>598</v>
      </c>
      <c r="I246" s="388">
        <v>2</v>
      </c>
      <c r="J246" s="389"/>
      <c r="K246" s="389"/>
      <c r="L246" s="389">
        <v>1326189700</v>
      </c>
      <c r="M246" s="45"/>
      <c r="N246" s="1"/>
      <c r="O246" s="1"/>
      <c r="P246" s="1"/>
      <c r="Q246" s="7"/>
      <c r="R246" s="7"/>
      <c r="S246" s="7"/>
      <c r="T246" s="7"/>
      <c r="U246" s="7"/>
      <c r="V246" s="7"/>
      <c r="W246" s="7"/>
      <c r="X246" s="7"/>
    </row>
    <row r="247" spans="1:24" ht="12.75" customHeight="1">
      <c r="A247" s="372" t="s">
        <v>50</v>
      </c>
      <c r="B247" s="372" t="s">
        <v>59</v>
      </c>
      <c r="C247" s="372" t="s">
        <v>684</v>
      </c>
      <c r="D247" s="373">
        <v>26800000</v>
      </c>
      <c r="E247" s="372" t="s">
        <v>731</v>
      </c>
      <c r="F247" s="374">
        <v>1</v>
      </c>
      <c r="G247" s="387">
        <v>419176600</v>
      </c>
      <c r="H247" s="372" t="s">
        <v>598</v>
      </c>
      <c r="I247" s="388">
        <v>1</v>
      </c>
      <c r="J247" s="389">
        <v>419176600</v>
      </c>
      <c r="K247" s="389"/>
      <c r="L247" s="389"/>
      <c r="M247" s="45"/>
      <c r="N247" s="1"/>
      <c r="O247" s="1"/>
      <c r="P247" s="1"/>
      <c r="Q247" s="7"/>
      <c r="R247" s="7"/>
      <c r="S247" s="7"/>
      <c r="T247" s="7"/>
      <c r="U247" s="7"/>
      <c r="V247" s="7"/>
      <c r="W247" s="7"/>
      <c r="X247" s="7"/>
    </row>
    <row r="248" spans="1:24" ht="12.75" customHeight="1">
      <c r="A248" s="372" t="s">
        <v>50</v>
      </c>
      <c r="B248" s="372" t="s">
        <v>59</v>
      </c>
      <c r="C248" s="372" t="s">
        <v>684</v>
      </c>
      <c r="D248" s="373">
        <v>26900000</v>
      </c>
      <c r="E248" s="372" t="s">
        <v>732</v>
      </c>
      <c r="F248" s="374">
        <v>2</v>
      </c>
      <c r="G248" s="387">
        <v>174876500</v>
      </c>
      <c r="H248" s="372" t="s">
        <v>598</v>
      </c>
      <c r="I248" s="388">
        <v>2</v>
      </c>
      <c r="J248" s="389"/>
      <c r="K248" s="389"/>
      <c r="L248" s="389">
        <v>174876500</v>
      </c>
      <c r="M248" s="45"/>
      <c r="N248" s="1"/>
      <c r="O248" s="1"/>
      <c r="P248" s="1"/>
      <c r="Q248" s="7"/>
      <c r="R248" s="7"/>
      <c r="S248" s="7"/>
      <c r="T248" s="7"/>
      <c r="U248" s="7"/>
      <c r="V248" s="7"/>
      <c r="W248" s="7"/>
      <c r="X248" s="7"/>
    </row>
    <row r="249" spans="1:24" ht="12.75" customHeight="1">
      <c r="A249" s="372" t="s">
        <v>50</v>
      </c>
      <c r="B249" s="372" t="s">
        <v>59</v>
      </c>
      <c r="C249" s="372" t="s">
        <v>684</v>
      </c>
      <c r="D249" s="373">
        <v>27219000</v>
      </c>
      <c r="E249" s="372" t="s">
        <v>734</v>
      </c>
      <c r="F249" s="374">
        <v>2</v>
      </c>
      <c r="G249" s="387">
        <v>3502500</v>
      </c>
      <c r="H249" s="372" t="s">
        <v>706</v>
      </c>
      <c r="I249" s="388">
        <v>2</v>
      </c>
      <c r="J249" s="389"/>
      <c r="K249" s="389"/>
      <c r="L249" s="389">
        <v>3502500</v>
      </c>
      <c r="M249" s="45"/>
      <c r="N249" s="1"/>
      <c r="O249" s="1"/>
      <c r="P249" s="1"/>
      <c r="Q249" s="7"/>
      <c r="R249" s="7"/>
      <c r="S249" s="7"/>
      <c r="T249" s="7"/>
      <c r="U249" s="7"/>
      <c r="V249" s="7"/>
      <c r="W249" s="7"/>
      <c r="X249" s="7"/>
    </row>
    <row r="250" spans="1:24" ht="12.75" customHeight="1">
      <c r="A250" s="372" t="s">
        <v>50</v>
      </c>
      <c r="B250" s="372" t="s">
        <v>59</v>
      </c>
      <c r="C250" s="372" t="s">
        <v>684</v>
      </c>
      <c r="D250" s="373">
        <v>28000000</v>
      </c>
      <c r="E250" s="372" t="s">
        <v>735</v>
      </c>
      <c r="F250" s="374">
        <v>2</v>
      </c>
      <c r="G250" s="387">
        <v>20790800</v>
      </c>
      <c r="H250" s="372" t="s">
        <v>692</v>
      </c>
      <c r="I250" s="388">
        <v>2</v>
      </c>
      <c r="J250" s="389"/>
      <c r="K250" s="389"/>
      <c r="L250" s="389">
        <v>20790800</v>
      </c>
      <c r="M250" s="45"/>
      <c r="N250" s="1"/>
      <c r="O250" s="1"/>
      <c r="P250" s="1"/>
      <c r="Q250" s="7"/>
      <c r="R250" s="7"/>
      <c r="S250" s="7"/>
      <c r="T250" s="7"/>
      <c r="U250" s="7"/>
      <c r="V250" s="7"/>
      <c r="W250" s="7"/>
      <c r="X250" s="7"/>
    </row>
    <row r="251" spans="1:24" ht="12.75" customHeight="1">
      <c r="A251" s="372" t="s">
        <v>50</v>
      </c>
      <c r="B251" s="372" t="s">
        <v>59</v>
      </c>
      <c r="C251" s="372" t="s">
        <v>684</v>
      </c>
      <c r="D251" s="373">
        <v>28000000</v>
      </c>
      <c r="E251" s="372" t="s">
        <v>735</v>
      </c>
      <c r="F251" s="374">
        <v>1</v>
      </c>
      <c r="G251" s="387">
        <v>27</v>
      </c>
      <c r="H251" s="372" t="s">
        <v>692</v>
      </c>
      <c r="I251" s="388">
        <v>1</v>
      </c>
      <c r="J251" s="389">
        <v>27</v>
      </c>
      <c r="K251" s="389"/>
      <c r="L251" s="389"/>
      <c r="M251" s="45"/>
      <c r="N251" s="1"/>
      <c r="O251" s="1"/>
      <c r="P251" s="1"/>
      <c r="Q251" s="7"/>
      <c r="R251" s="7"/>
      <c r="S251" s="7"/>
      <c r="T251" s="7"/>
      <c r="U251" s="7"/>
      <c r="V251" s="7"/>
      <c r="W251" s="7"/>
      <c r="X251" s="7"/>
    </row>
    <row r="252" spans="1:24" ht="12.75" customHeight="1">
      <c r="A252" s="372" t="s">
        <v>50</v>
      </c>
      <c r="B252" s="372" t="s">
        <v>59</v>
      </c>
      <c r="C252" s="372" t="s">
        <v>684</v>
      </c>
      <c r="D252" s="373">
        <v>29200000</v>
      </c>
      <c r="E252" s="372" t="s">
        <v>736</v>
      </c>
      <c r="F252" s="374">
        <v>2</v>
      </c>
      <c r="G252" s="387">
        <v>7371400</v>
      </c>
      <c r="H252" s="372" t="s">
        <v>598</v>
      </c>
      <c r="I252" s="388">
        <v>2</v>
      </c>
      <c r="J252" s="389"/>
      <c r="K252" s="389"/>
      <c r="L252" s="389">
        <v>7371400</v>
      </c>
      <c r="M252" s="45"/>
      <c r="N252" s="1"/>
      <c r="O252" s="1"/>
      <c r="P252" s="1"/>
      <c r="Q252" s="7"/>
      <c r="R252" s="7"/>
      <c r="S252" s="7"/>
      <c r="T252" s="7"/>
      <c r="U252" s="7"/>
      <c r="V252" s="7"/>
      <c r="W252" s="7"/>
      <c r="X252" s="7"/>
    </row>
    <row r="253" spans="1:24" ht="12.75" customHeight="1">
      <c r="A253" s="372" t="s">
        <v>50</v>
      </c>
      <c r="B253" s="372" t="s">
        <v>59</v>
      </c>
      <c r="C253" s="372" t="s">
        <v>684</v>
      </c>
      <c r="D253" s="373">
        <v>29200000</v>
      </c>
      <c r="E253" s="372" t="s">
        <v>736</v>
      </c>
      <c r="F253" s="374">
        <v>1</v>
      </c>
      <c r="G253" s="387">
        <v>4</v>
      </c>
      <c r="H253" s="372" t="s">
        <v>598</v>
      </c>
      <c r="I253" s="388">
        <v>1</v>
      </c>
      <c r="J253" s="389">
        <v>4</v>
      </c>
      <c r="K253" s="389"/>
      <c r="L253" s="389"/>
      <c r="M253" s="45"/>
      <c r="N253" s="1"/>
      <c r="O253" s="1"/>
      <c r="P253" s="1"/>
      <c r="Q253" s="7"/>
      <c r="R253" s="7"/>
      <c r="S253" s="7"/>
      <c r="T253" s="7"/>
      <c r="U253" s="7"/>
      <c r="V253" s="7"/>
      <c r="W253" s="7"/>
      <c r="X253" s="7"/>
    </row>
    <row r="254" spans="1:24" ht="12.75" customHeight="1">
      <c r="A254" s="372" t="s">
        <v>50</v>
      </c>
      <c r="B254" s="372" t="s">
        <v>59</v>
      </c>
      <c r="C254" s="372" t="s">
        <v>684</v>
      </c>
      <c r="D254" s="373">
        <v>31400000</v>
      </c>
      <c r="E254" s="372" t="s">
        <v>738</v>
      </c>
      <c r="F254" s="374">
        <v>2</v>
      </c>
      <c r="G254" s="387">
        <v>30605000</v>
      </c>
      <c r="H254" s="372" t="s">
        <v>603</v>
      </c>
      <c r="I254" s="388">
        <v>2</v>
      </c>
      <c r="J254" s="389"/>
      <c r="K254" s="389"/>
      <c r="L254" s="389">
        <v>30605000</v>
      </c>
      <c r="M254" s="45"/>
      <c r="N254" s="1"/>
      <c r="O254" s="1"/>
      <c r="P254" s="1"/>
      <c r="Q254" s="7"/>
      <c r="R254" s="7"/>
      <c r="S254" s="7"/>
      <c r="T254" s="7"/>
      <c r="U254" s="7"/>
      <c r="V254" s="7"/>
      <c r="W254" s="7"/>
      <c r="X254" s="7"/>
    </row>
    <row r="255" spans="1:24" ht="12.75" customHeight="1">
      <c r="A255" s="372" t="s">
        <v>50</v>
      </c>
      <c r="B255" s="372" t="s">
        <v>59</v>
      </c>
      <c r="C255" s="372" t="s">
        <v>684</v>
      </c>
      <c r="D255" s="373">
        <v>31400000</v>
      </c>
      <c r="E255" s="372" t="s">
        <v>738</v>
      </c>
      <c r="F255" s="374">
        <v>1</v>
      </c>
      <c r="G255" s="387">
        <v>141120243</v>
      </c>
      <c r="H255" s="372" t="s">
        <v>603</v>
      </c>
      <c r="I255" s="388">
        <v>1</v>
      </c>
      <c r="J255" s="389">
        <v>141120243</v>
      </c>
      <c r="K255" s="389"/>
      <c r="L255" s="389"/>
      <c r="M255" s="45"/>
      <c r="N255" s="1"/>
      <c r="O255" s="1"/>
      <c r="P255" s="1"/>
      <c r="Q255" s="7"/>
      <c r="R255" s="7"/>
      <c r="S255" s="7"/>
      <c r="T255" s="7"/>
      <c r="U255" s="7"/>
      <c r="V255" s="7"/>
      <c r="W255" s="7"/>
      <c r="X255" s="7"/>
    </row>
    <row r="256" spans="1:24" ht="12.75" customHeight="1">
      <c r="A256" s="372" t="s">
        <v>50</v>
      </c>
      <c r="B256" s="372" t="s">
        <v>59</v>
      </c>
      <c r="C256" s="372" t="s">
        <v>684</v>
      </c>
      <c r="D256" s="373">
        <v>32000000</v>
      </c>
      <c r="E256" s="372" t="s">
        <v>740</v>
      </c>
      <c r="F256" s="374">
        <v>1</v>
      </c>
      <c r="G256" s="387">
        <v>4000000</v>
      </c>
      <c r="H256" s="372" t="s">
        <v>605</v>
      </c>
      <c r="I256" s="388">
        <v>1</v>
      </c>
      <c r="J256" s="389">
        <v>4000000</v>
      </c>
      <c r="K256" s="389"/>
      <c r="L256" s="389"/>
      <c r="M256" s="45"/>
      <c r="N256" s="1"/>
      <c r="O256" s="1"/>
      <c r="P256" s="1"/>
      <c r="Q256" s="7"/>
      <c r="R256" s="7"/>
      <c r="S256" s="7"/>
      <c r="T256" s="7"/>
      <c r="U256" s="7"/>
      <c r="V256" s="7"/>
      <c r="W256" s="7"/>
      <c r="X256" s="7"/>
    </row>
    <row r="257" spans="1:24" ht="12.75" customHeight="1">
      <c r="A257" s="372" t="s">
        <v>50</v>
      </c>
      <c r="B257" s="372" t="s">
        <v>59</v>
      </c>
      <c r="C257" s="372" t="s">
        <v>684</v>
      </c>
      <c r="D257" s="373">
        <v>32000000</v>
      </c>
      <c r="E257" s="372" t="s">
        <v>740</v>
      </c>
      <c r="F257" s="374">
        <v>2</v>
      </c>
      <c r="G257" s="387">
        <v>13567000</v>
      </c>
      <c r="H257" s="372" t="s">
        <v>605</v>
      </c>
      <c r="I257" s="388">
        <v>2</v>
      </c>
      <c r="J257" s="389"/>
      <c r="K257" s="389"/>
      <c r="L257" s="389">
        <v>13567000</v>
      </c>
      <c r="M257" s="45"/>
      <c r="N257" s="1"/>
      <c r="O257" s="1"/>
      <c r="P257" s="1"/>
      <c r="Q257" s="7"/>
      <c r="R257" s="7"/>
      <c r="S257" s="7"/>
      <c r="T257" s="7"/>
      <c r="U257" s="7"/>
      <c r="V257" s="7"/>
      <c r="W257" s="7"/>
      <c r="X257" s="7"/>
    </row>
    <row r="258" spans="1:24" ht="12.75" customHeight="1">
      <c r="A258" s="372" t="s">
        <v>50</v>
      </c>
      <c r="B258" s="372" t="s">
        <v>59</v>
      </c>
      <c r="C258" s="372" t="s">
        <v>684</v>
      </c>
      <c r="D258" s="373">
        <v>32300000</v>
      </c>
      <c r="E258" s="372" t="s">
        <v>741</v>
      </c>
      <c r="F258" s="374">
        <v>2</v>
      </c>
      <c r="G258" s="387">
        <v>12291500</v>
      </c>
      <c r="H258" s="372" t="s">
        <v>605</v>
      </c>
      <c r="I258" s="388">
        <v>2</v>
      </c>
      <c r="J258" s="389"/>
      <c r="K258" s="389"/>
      <c r="L258" s="389">
        <v>12291500</v>
      </c>
      <c r="M258" s="45"/>
      <c r="N258" s="1"/>
      <c r="O258" s="1"/>
      <c r="P258" s="1"/>
      <c r="Q258" s="7"/>
      <c r="R258" s="7"/>
      <c r="S258" s="7"/>
      <c r="T258" s="7"/>
      <c r="U258" s="7"/>
      <c r="V258" s="7"/>
      <c r="W258" s="7"/>
      <c r="X258" s="7"/>
    </row>
    <row r="259" spans="1:24" ht="12.75" customHeight="1">
      <c r="A259" s="372" t="s">
        <v>50</v>
      </c>
      <c r="B259" s="372" t="s">
        <v>59</v>
      </c>
      <c r="C259" s="372" t="s">
        <v>684</v>
      </c>
      <c r="D259" s="373">
        <v>32300000</v>
      </c>
      <c r="E259" s="372" t="s">
        <v>741</v>
      </c>
      <c r="F259" s="374">
        <v>1</v>
      </c>
      <c r="G259" s="387">
        <v>945600</v>
      </c>
      <c r="H259" s="372" t="s">
        <v>605</v>
      </c>
      <c r="I259" s="388">
        <v>1</v>
      </c>
      <c r="J259" s="389">
        <v>945600</v>
      </c>
      <c r="K259" s="389"/>
      <c r="L259" s="389"/>
      <c r="M259" s="45"/>
      <c r="N259" s="1"/>
      <c r="O259" s="1"/>
      <c r="P259" s="1"/>
      <c r="Q259" s="7"/>
      <c r="R259" s="7"/>
      <c r="S259" s="7"/>
      <c r="T259" s="7"/>
      <c r="U259" s="7"/>
      <c r="V259" s="7"/>
      <c r="W259" s="7"/>
      <c r="X259" s="7"/>
    </row>
    <row r="260" spans="1:24" ht="12.75" customHeight="1">
      <c r="A260" s="372" t="s">
        <v>50</v>
      </c>
      <c r="B260" s="372" t="s">
        <v>59</v>
      </c>
      <c r="C260" s="372" t="s">
        <v>684</v>
      </c>
      <c r="D260" s="373">
        <v>36400000</v>
      </c>
      <c r="E260" s="372" t="s">
        <v>742</v>
      </c>
      <c r="F260" s="374">
        <v>2</v>
      </c>
      <c r="G260" s="387">
        <v>170303800</v>
      </c>
      <c r="H260" s="372" t="s">
        <v>638</v>
      </c>
      <c r="I260" s="388">
        <v>2</v>
      </c>
      <c r="J260" s="389"/>
      <c r="K260" s="389"/>
      <c r="L260" s="389">
        <v>170303800</v>
      </c>
      <c r="M260" s="45"/>
      <c r="N260" s="1"/>
      <c r="O260" s="1"/>
      <c r="P260" s="1"/>
      <c r="Q260" s="7"/>
      <c r="R260" s="7"/>
      <c r="S260" s="7"/>
      <c r="T260" s="7"/>
      <c r="U260" s="7"/>
      <c r="V260" s="7"/>
      <c r="W260" s="7"/>
      <c r="X260" s="7"/>
    </row>
    <row r="261" spans="1:24" ht="12.75" customHeight="1">
      <c r="A261" s="372" t="s">
        <v>50</v>
      </c>
      <c r="B261" s="372" t="s">
        <v>59</v>
      </c>
      <c r="C261" s="372" t="s">
        <v>684</v>
      </c>
      <c r="D261" s="373">
        <v>36400000</v>
      </c>
      <c r="E261" s="372" t="s">
        <v>742</v>
      </c>
      <c r="F261" s="374">
        <v>1</v>
      </c>
      <c r="G261" s="387">
        <v>8281800</v>
      </c>
      <c r="H261" s="372" t="s">
        <v>638</v>
      </c>
      <c r="I261" s="388">
        <v>1</v>
      </c>
      <c r="J261" s="389">
        <v>8281800</v>
      </c>
      <c r="K261" s="389"/>
      <c r="L261" s="389"/>
      <c r="M261" s="45"/>
      <c r="N261" s="1"/>
      <c r="O261" s="1"/>
      <c r="P261" s="1"/>
      <c r="Q261" s="7"/>
      <c r="R261" s="7"/>
      <c r="S261" s="7"/>
      <c r="T261" s="7"/>
      <c r="U261" s="7"/>
      <c r="V261" s="7"/>
      <c r="W261" s="7"/>
      <c r="X261" s="7"/>
    </row>
    <row r="262" spans="1:24" ht="12.75" customHeight="1">
      <c r="A262" s="372" t="s">
        <v>50</v>
      </c>
      <c r="B262" s="372" t="s">
        <v>59</v>
      </c>
      <c r="C262" s="372" t="s">
        <v>684</v>
      </c>
      <c r="D262" s="373">
        <v>36900000</v>
      </c>
      <c r="E262" s="372" t="s">
        <v>743</v>
      </c>
      <c r="F262" s="374">
        <v>2</v>
      </c>
      <c r="G262" s="387">
        <v>33156800</v>
      </c>
      <c r="H262" s="372" t="s">
        <v>598</v>
      </c>
      <c r="I262" s="388">
        <v>2</v>
      </c>
      <c r="J262" s="389"/>
      <c r="K262" s="389"/>
      <c r="L262" s="389">
        <v>33156800</v>
      </c>
      <c r="M262" s="45"/>
      <c r="N262" s="1"/>
      <c r="O262" s="1"/>
      <c r="P262" s="1"/>
      <c r="Q262" s="7"/>
      <c r="R262" s="7"/>
      <c r="S262" s="7"/>
      <c r="T262" s="7"/>
      <c r="U262" s="7"/>
      <c r="V262" s="7"/>
      <c r="W262" s="7"/>
      <c r="X262" s="7"/>
    </row>
    <row r="263" spans="1:24" ht="12.75" customHeight="1">
      <c r="A263" s="372" t="s">
        <v>50</v>
      </c>
      <c r="B263" s="372" t="s">
        <v>59</v>
      </c>
      <c r="C263" s="372" t="s">
        <v>684</v>
      </c>
      <c r="D263" s="373">
        <v>39900000</v>
      </c>
      <c r="E263" s="372" t="s">
        <v>744</v>
      </c>
      <c r="F263" s="374">
        <v>1</v>
      </c>
      <c r="G263" s="387">
        <v>942100</v>
      </c>
      <c r="H263" s="372" t="s">
        <v>686</v>
      </c>
      <c r="I263" s="388">
        <v>1</v>
      </c>
      <c r="J263" s="389">
        <v>942100</v>
      </c>
      <c r="K263" s="389"/>
      <c r="L263" s="389"/>
      <c r="M263" s="45"/>
      <c r="N263" s="1"/>
      <c r="O263" s="1"/>
      <c r="P263" s="1"/>
      <c r="Q263" s="7"/>
      <c r="R263" s="7"/>
      <c r="S263" s="7"/>
      <c r="T263" s="7"/>
      <c r="U263" s="7"/>
      <c r="V263" s="7"/>
      <c r="W263" s="7"/>
      <c r="X263" s="7"/>
    </row>
    <row r="264" spans="1:24" ht="12.75" customHeight="1">
      <c r="A264" s="372" t="s">
        <v>50</v>
      </c>
      <c r="B264" s="372" t="s">
        <v>59</v>
      </c>
      <c r="C264" s="372" t="s">
        <v>684</v>
      </c>
      <c r="D264" s="373">
        <v>40600000</v>
      </c>
      <c r="E264" s="372" t="s">
        <v>745</v>
      </c>
      <c r="F264" s="374">
        <v>2</v>
      </c>
      <c r="G264" s="387">
        <v>140880400</v>
      </c>
      <c r="H264" s="372" t="s">
        <v>692</v>
      </c>
      <c r="I264" s="388">
        <v>2</v>
      </c>
      <c r="J264" s="389"/>
      <c r="K264" s="389"/>
      <c r="L264" s="389">
        <v>140880400</v>
      </c>
      <c r="M264" s="45"/>
      <c r="N264" s="1"/>
      <c r="O264" s="1"/>
      <c r="P264" s="1"/>
      <c r="Q264" s="7"/>
      <c r="R264" s="7"/>
      <c r="S264" s="7"/>
      <c r="T264" s="7"/>
      <c r="U264" s="7"/>
      <c r="V264" s="7"/>
      <c r="W264" s="7"/>
      <c r="X264" s="7"/>
    </row>
    <row r="265" spans="1:24" ht="12.75" customHeight="1">
      <c r="A265" s="372" t="s">
        <v>50</v>
      </c>
      <c r="B265" s="372" t="s">
        <v>59</v>
      </c>
      <c r="C265" s="372" t="s">
        <v>684</v>
      </c>
      <c r="D265" s="373">
        <v>40700000</v>
      </c>
      <c r="E265" s="372" t="s">
        <v>746</v>
      </c>
      <c r="F265" s="374">
        <v>2</v>
      </c>
      <c r="G265" s="387">
        <v>100976600</v>
      </c>
      <c r="H265" s="372" t="s">
        <v>692</v>
      </c>
      <c r="I265" s="388">
        <v>2</v>
      </c>
      <c r="J265" s="389"/>
      <c r="K265" s="389"/>
      <c r="L265" s="389">
        <v>100976600</v>
      </c>
      <c r="M265" s="45"/>
      <c r="N265" s="1"/>
      <c r="O265" s="1"/>
      <c r="P265" s="1"/>
      <c r="Q265" s="7"/>
      <c r="R265" s="7"/>
      <c r="S265" s="7"/>
      <c r="T265" s="7"/>
      <c r="U265" s="7"/>
      <c r="V265" s="7"/>
      <c r="W265" s="7"/>
      <c r="X265" s="7"/>
    </row>
    <row r="266" spans="1:24" ht="12.75" customHeight="1">
      <c r="A266" s="372" t="s">
        <v>50</v>
      </c>
      <c r="B266" s="372" t="s">
        <v>59</v>
      </c>
      <c r="C266" s="372" t="s">
        <v>684</v>
      </c>
      <c r="D266" s="373">
        <v>40800000</v>
      </c>
      <c r="E266" s="372" t="s">
        <v>748</v>
      </c>
      <c r="F266" s="374">
        <v>1</v>
      </c>
      <c r="G266" s="387">
        <v>358475200</v>
      </c>
      <c r="H266" s="372" t="s">
        <v>603</v>
      </c>
      <c r="I266" s="388">
        <v>1</v>
      </c>
      <c r="J266" s="389">
        <v>358475200</v>
      </c>
      <c r="K266" s="389"/>
      <c r="L266" s="389"/>
      <c r="M266" s="45"/>
      <c r="N266" s="1"/>
      <c r="O266" s="1"/>
      <c r="P266" s="1"/>
      <c r="Q266" s="7"/>
      <c r="R266" s="7"/>
      <c r="S266" s="7"/>
      <c r="T266" s="7"/>
      <c r="U266" s="7"/>
      <c r="V266" s="7"/>
      <c r="W266" s="7"/>
      <c r="X266" s="7"/>
    </row>
    <row r="267" spans="1:24" ht="12.75" customHeight="1">
      <c r="A267" s="372" t="s">
        <v>50</v>
      </c>
      <c r="B267" s="372" t="s">
        <v>59</v>
      </c>
      <c r="C267" s="372" t="s">
        <v>684</v>
      </c>
      <c r="D267" s="373">
        <v>40800000</v>
      </c>
      <c r="E267" s="372" t="s">
        <v>748</v>
      </c>
      <c r="F267" s="374">
        <v>2</v>
      </c>
      <c r="G267" s="387">
        <v>4518370379</v>
      </c>
      <c r="H267" s="372" t="s">
        <v>603</v>
      </c>
      <c r="I267" s="388">
        <v>2</v>
      </c>
      <c r="J267" s="389"/>
      <c r="K267" s="389"/>
      <c r="L267" s="389">
        <v>4518370379</v>
      </c>
      <c r="M267" s="45"/>
      <c r="N267" s="1"/>
      <c r="O267" s="1"/>
      <c r="P267" s="1"/>
      <c r="Q267" s="7"/>
      <c r="R267" s="7"/>
      <c r="S267" s="7"/>
      <c r="T267" s="7"/>
      <c r="U267" s="7"/>
      <c r="V267" s="7"/>
      <c r="W267" s="7"/>
      <c r="X267" s="7"/>
    </row>
    <row r="268" spans="1:24" ht="12.75" customHeight="1">
      <c r="A268" s="372" t="s">
        <v>50</v>
      </c>
      <c r="B268" s="372" t="s">
        <v>59</v>
      </c>
      <c r="C268" s="372" t="s">
        <v>684</v>
      </c>
      <c r="D268" s="373">
        <v>41100000</v>
      </c>
      <c r="E268" s="372" t="s">
        <v>749</v>
      </c>
      <c r="F268" s="374">
        <v>1</v>
      </c>
      <c r="G268" s="387">
        <v>182455346</v>
      </c>
      <c r="H268" s="372" t="s">
        <v>603</v>
      </c>
      <c r="I268" s="388">
        <v>1</v>
      </c>
      <c r="J268" s="389">
        <v>182455346</v>
      </c>
      <c r="K268" s="389"/>
      <c r="L268" s="389"/>
      <c r="M268" s="45"/>
      <c r="N268" s="1"/>
      <c r="O268" s="1"/>
      <c r="P268" s="1"/>
      <c r="Q268" s="7"/>
      <c r="R268" s="7"/>
      <c r="S268" s="7"/>
      <c r="T268" s="7"/>
      <c r="U268" s="7"/>
      <c r="V268" s="7"/>
      <c r="W268" s="7"/>
      <c r="X268" s="7"/>
    </row>
    <row r="269" spans="1:24" ht="12.75" customHeight="1">
      <c r="A269" s="372" t="s">
        <v>50</v>
      </c>
      <c r="B269" s="372" t="s">
        <v>59</v>
      </c>
      <c r="C269" s="372" t="s">
        <v>684</v>
      </c>
      <c r="D269" s="373">
        <v>41100000</v>
      </c>
      <c r="E269" s="372" t="s">
        <v>749</v>
      </c>
      <c r="F269" s="374">
        <v>2</v>
      </c>
      <c r="G269" s="387">
        <v>1609034800</v>
      </c>
      <c r="H269" s="372" t="s">
        <v>603</v>
      </c>
      <c r="I269" s="388">
        <v>2</v>
      </c>
      <c r="J269" s="389"/>
      <c r="K269" s="389"/>
      <c r="L269" s="389">
        <v>1609034800</v>
      </c>
      <c r="M269" s="45"/>
      <c r="N269" s="1"/>
      <c r="O269" s="1"/>
      <c r="P269" s="1"/>
      <c r="Q269" s="7"/>
      <c r="R269" s="7"/>
      <c r="S269" s="7"/>
      <c r="T269" s="7"/>
      <c r="U269" s="7"/>
      <c r="V269" s="7"/>
      <c r="W269" s="7"/>
      <c r="X269" s="7"/>
    </row>
    <row r="270" spans="1:24" ht="12.75" customHeight="1">
      <c r="A270" s="372" t="s">
        <v>50</v>
      </c>
      <c r="B270" s="372" t="s">
        <v>59</v>
      </c>
      <c r="C270" s="372" t="s">
        <v>684</v>
      </c>
      <c r="D270" s="373">
        <v>41200000</v>
      </c>
      <c r="E270" s="372" t="s">
        <v>750</v>
      </c>
      <c r="F270" s="374">
        <v>2</v>
      </c>
      <c r="G270" s="387">
        <v>549000000</v>
      </c>
      <c r="H270" s="372" t="s">
        <v>638</v>
      </c>
      <c r="I270" s="388">
        <v>2</v>
      </c>
      <c r="J270" s="389"/>
      <c r="K270" s="389"/>
      <c r="L270" s="389">
        <v>549000000</v>
      </c>
      <c r="M270" s="45"/>
      <c r="N270" s="1"/>
      <c r="O270" s="1"/>
      <c r="P270" s="1"/>
      <c r="Q270" s="7"/>
      <c r="R270" s="7"/>
      <c r="S270" s="7"/>
      <c r="T270" s="7"/>
      <c r="U270" s="7"/>
      <c r="V270" s="7"/>
      <c r="W270" s="7"/>
      <c r="X270" s="7"/>
    </row>
    <row r="271" spans="1:24" ht="12.75" customHeight="1">
      <c r="A271" s="372" t="s">
        <v>50</v>
      </c>
      <c r="B271" s="372" t="s">
        <v>59</v>
      </c>
      <c r="C271" s="372" t="s">
        <v>684</v>
      </c>
      <c r="D271" s="373">
        <v>41200000</v>
      </c>
      <c r="E271" s="372" t="s">
        <v>750</v>
      </c>
      <c r="F271" s="374">
        <v>1</v>
      </c>
      <c r="G271" s="387">
        <v>26046200</v>
      </c>
      <c r="H271" s="372" t="s">
        <v>638</v>
      </c>
      <c r="I271" s="388">
        <v>1</v>
      </c>
      <c r="J271" s="389">
        <v>26046200</v>
      </c>
      <c r="K271" s="389"/>
      <c r="L271" s="389"/>
      <c r="M271" s="45"/>
      <c r="N271" s="1"/>
      <c r="O271" s="1"/>
      <c r="P271" s="1"/>
      <c r="Q271" s="7"/>
      <c r="R271" s="7"/>
      <c r="S271" s="7"/>
      <c r="T271" s="7"/>
      <c r="U271" s="7"/>
      <c r="V271" s="7"/>
      <c r="W271" s="7"/>
      <c r="X271" s="7"/>
    </row>
    <row r="272" spans="1:24" ht="12.75" customHeight="1">
      <c r="A272" s="372" t="s">
        <v>50</v>
      </c>
      <c r="B272" s="372" t="s">
        <v>59</v>
      </c>
      <c r="C272" s="372" t="s">
        <v>684</v>
      </c>
      <c r="D272" s="373">
        <v>41300000</v>
      </c>
      <c r="E272" s="372" t="s">
        <v>751</v>
      </c>
      <c r="F272" s="374">
        <v>2</v>
      </c>
      <c r="G272" s="387">
        <v>419327222</v>
      </c>
      <c r="H272" s="372" t="s">
        <v>603</v>
      </c>
      <c r="I272" s="388">
        <v>2</v>
      </c>
      <c r="J272" s="389"/>
      <c r="K272" s="389"/>
      <c r="L272" s="389">
        <v>419327222</v>
      </c>
      <c r="M272" s="45"/>
      <c r="N272" s="1"/>
      <c r="O272" s="1"/>
      <c r="P272" s="1"/>
      <c r="Q272" s="7"/>
      <c r="R272" s="7"/>
      <c r="S272" s="7"/>
      <c r="T272" s="7"/>
      <c r="U272" s="7"/>
      <c r="V272" s="7"/>
      <c r="W272" s="7"/>
      <c r="X272" s="7"/>
    </row>
    <row r="273" spans="1:24" ht="12.75" customHeight="1">
      <c r="A273" s="372" t="s">
        <v>50</v>
      </c>
      <c r="B273" s="372" t="s">
        <v>59</v>
      </c>
      <c r="C273" s="372" t="s">
        <v>684</v>
      </c>
      <c r="D273" s="373">
        <v>41300000</v>
      </c>
      <c r="E273" s="372" t="s">
        <v>751</v>
      </c>
      <c r="F273" s="374">
        <v>1</v>
      </c>
      <c r="G273" s="387">
        <v>258883957</v>
      </c>
      <c r="H273" s="372" t="s">
        <v>603</v>
      </c>
      <c r="I273" s="388">
        <v>1</v>
      </c>
      <c r="J273" s="389">
        <v>258883957</v>
      </c>
      <c r="K273" s="389"/>
      <c r="L273" s="389"/>
      <c r="M273" s="45"/>
      <c r="N273" s="1"/>
      <c r="O273" s="1"/>
      <c r="P273" s="1"/>
      <c r="Q273" s="7"/>
      <c r="R273" s="7"/>
      <c r="S273" s="7"/>
      <c r="T273" s="7"/>
      <c r="U273" s="7"/>
      <c r="V273" s="7"/>
      <c r="W273" s="7"/>
      <c r="X273" s="7"/>
    </row>
    <row r="274" spans="1:24" ht="12.75" customHeight="1">
      <c r="A274" s="372" t="s">
        <v>50</v>
      </c>
      <c r="B274" s="372" t="s">
        <v>59</v>
      </c>
      <c r="C274" s="372" t="s">
        <v>684</v>
      </c>
      <c r="D274" s="373">
        <v>41400000</v>
      </c>
      <c r="E274" s="372" t="s">
        <v>753</v>
      </c>
      <c r="F274" s="374">
        <v>2</v>
      </c>
      <c r="G274" s="387">
        <v>109000000</v>
      </c>
      <c r="H274" s="372" t="s">
        <v>605</v>
      </c>
      <c r="I274" s="388">
        <v>2</v>
      </c>
      <c r="J274" s="389"/>
      <c r="K274" s="389"/>
      <c r="L274" s="389">
        <v>109000000</v>
      </c>
      <c r="M274" s="45"/>
      <c r="N274" s="1"/>
      <c r="O274" s="1"/>
      <c r="P274" s="1"/>
      <c r="Q274" s="7"/>
      <c r="R274" s="7"/>
      <c r="S274" s="7"/>
      <c r="T274" s="7"/>
      <c r="U274" s="7"/>
      <c r="V274" s="7"/>
      <c r="W274" s="7"/>
      <c r="X274" s="7"/>
    </row>
    <row r="275" spans="1:24" ht="12.75" customHeight="1">
      <c r="A275" s="372" t="s">
        <v>50</v>
      </c>
      <c r="B275" s="372" t="s">
        <v>59</v>
      </c>
      <c r="C275" s="372" t="s">
        <v>684</v>
      </c>
      <c r="D275" s="373">
        <v>41500000</v>
      </c>
      <c r="E275" s="372" t="s">
        <v>754</v>
      </c>
      <c r="F275" s="374">
        <v>1</v>
      </c>
      <c r="G275" s="387">
        <v>110550243</v>
      </c>
      <c r="H275" s="372" t="s">
        <v>605</v>
      </c>
      <c r="I275" s="388">
        <v>1</v>
      </c>
      <c r="J275" s="389">
        <v>110550243</v>
      </c>
      <c r="K275" s="389"/>
      <c r="L275" s="389"/>
      <c r="M275" s="45"/>
      <c r="N275" s="1"/>
      <c r="O275" s="1"/>
      <c r="P275" s="1"/>
      <c r="Q275" s="7"/>
      <c r="R275" s="7"/>
      <c r="S275" s="7"/>
      <c r="T275" s="7"/>
      <c r="U275" s="7"/>
      <c r="V275" s="7"/>
      <c r="W275" s="7"/>
      <c r="X275" s="7"/>
    </row>
    <row r="276" spans="1:24" ht="12.75" customHeight="1">
      <c r="A276" s="372" t="s">
        <v>50</v>
      </c>
      <c r="B276" s="372" t="s">
        <v>59</v>
      </c>
      <c r="C276" s="372" t="s">
        <v>684</v>
      </c>
      <c r="D276" s="373">
        <v>41500000</v>
      </c>
      <c r="E276" s="372" t="s">
        <v>754</v>
      </c>
      <c r="F276" s="374">
        <v>2</v>
      </c>
      <c r="G276" s="387">
        <v>104400000</v>
      </c>
      <c r="H276" s="372" t="s">
        <v>605</v>
      </c>
      <c r="I276" s="388">
        <v>2</v>
      </c>
      <c r="J276" s="389"/>
      <c r="K276" s="389"/>
      <c r="L276" s="389">
        <v>104400000</v>
      </c>
      <c r="M276" s="45"/>
      <c r="N276" s="1"/>
      <c r="O276" s="1"/>
      <c r="P276" s="1"/>
      <c r="Q276" s="7"/>
      <c r="R276" s="7"/>
      <c r="S276" s="7"/>
      <c r="T276" s="7"/>
      <c r="U276" s="7"/>
      <c r="V276" s="7"/>
      <c r="W276" s="7"/>
      <c r="X276" s="7"/>
    </row>
    <row r="277" spans="1:24" ht="12.75" customHeight="1">
      <c r="A277" s="372" t="s">
        <v>50</v>
      </c>
      <c r="B277" s="372" t="s">
        <v>59</v>
      </c>
      <c r="C277" s="372" t="s">
        <v>684</v>
      </c>
      <c r="D277" s="373">
        <v>41800000</v>
      </c>
      <c r="E277" s="372" t="s">
        <v>756</v>
      </c>
      <c r="F277" s="374">
        <v>2</v>
      </c>
      <c r="G277" s="387">
        <v>101427309</v>
      </c>
      <c r="H277" s="372" t="s">
        <v>638</v>
      </c>
      <c r="I277" s="388">
        <v>2</v>
      </c>
      <c r="J277" s="389"/>
      <c r="K277" s="389"/>
      <c r="L277" s="389">
        <v>101427309</v>
      </c>
      <c r="M277" s="45"/>
      <c r="N277" s="1"/>
      <c r="O277" s="1"/>
      <c r="P277" s="1"/>
      <c r="Q277" s="7"/>
      <c r="R277" s="7"/>
      <c r="S277" s="7"/>
      <c r="T277" s="7"/>
      <c r="U277" s="7"/>
      <c r="V277" s="7"/>
      <c r="W277" s="7"/>
      <c r="X277" s="7"/>
    </row>
    <row r="278" spans="1:24" ht="12.75" customHeight="1">
      <c r="A278" s="372" t="s">
        <v>50</v>
      </c>
      <c r="B278" s="372" t="s">
        <v>59</v>
      </c>
      <c r="C278" s="372" t="s">
        <v>684</v>
      </c>
      <c r="D278" s="373">
        <v>41800000</v>
      </c>
      <c r="E278" s="372" t="s">
        <v>756</v>
      </c>
      <c r="F278" s="374">
        <v>1</v>
      </c>
      <c r="G278" s="387">
        <v>162000000</v>
      </c>
      <c r="H278" s="372" t="s">
        <v>638</v>
      </c>
      <c r="I278" s="388">
        <v>1</v>
      </c>
      <c r="J278" s="389">
        <v>162000000</v>
      </c>
      <c r="K278" s="389"/>
      <c r="L278" s="389"/>
      <c r="M278" s="45"/>
      <c r="N278" s="1"/>
      <c r="O278" s="1"/>
      <c r="P278" s="1"/>
      <c r="Q278" s="7"/>
      <c r="R278" s="7"/>
      <c r="S278" s="7"/>
      <c r="T278" s="7"/>
      <c r="U278" s="7"/>
      <c r="V278" s="7"/>
      <c r="W278" s="7"/>
      <c r="X278" s="7"/>
    </row>
    <row r="279" spans="1:24" ht="12.75" customHeight="1">
      <c r="A279" s="372" t="s">
        <v>50</v>
      </c>
      <c r="B279" s="372" t="s">
        <v>59</v>
      </c>
      <c r="C279" s="372" t="s">
        <v>684</v>
      </c>
      <c r="D279" s="373">
        <v>42200000</v>
      </c>
      <c r="E279" s="372" t="s">
        <v>679</v>
      </c>
      <c r="F279" s="374">
        <v>1</v>
      </c>
      <c r="G279" s="387">
        <v>27733304</v>
      </c>
      <c r="H279" s="372" t="s">
        <v>638</v>
      </c>
      <c r="I279" s="388">
        <v>1</v>
      </c>
      <c r="J279" s="389">
        <v>27733304</v>
      </c>
      <c r="K279" s="389"/>
      <c r="L279" s="389"/>
      <c r="M279" s="45"/>
      <c r="N279" s="1"/>
      <c r="O279" s="1"/>
      <c r="P279" s="1"/>
      <c r="Q279" s="7"/>
      <c r="R279" s="7"/>
      <c r="S279" s="7"/>
      <c r="T279" s="7"/>
      <c r="U279" s="7"/>
      <c r="V279" s="7"/>
      <c r="W279" s="7"/>
      <c r="X279" s="7"/>
    </row>
    <row r="280" spans="1:24" ht="12.75" customHeight="1">
      <c r="A280" s="372" t="s">
        <v>50</v>
      </c>
      <c r="B280" s="372" t="s">
        <v>59</v>
      </c>
      <c r="C280" s="372" t="s">
        <v>684</v>
      </c>
      <c r="D280" s="373">
        <v>42200000</v>
      </c>
      <c r="E280" s="372" t="s">
        <v>679</v>
      </c>
      <c r="F280" s="374">
        <v>2</v>
      </c>
      <c r="G280" s="387">
        <v>688405239</v>
      </c>
      <c r="H280" s="372" t="s">
        <v>638</v>
      </c>
      <c r="I280" s="388">
        <v>2</v>
      </c>
      <c r="J280" s="389"/>
      <c r="K280" s="389"/>
      <c r="L280" s="389">
        <v>688405239</v>
      </c>
      <c r="M280" s="45"/>
      <c r="N280" s="1"/>
      <c r="O280" s="1"/>
      <c r="P280" s="1"/>
      <c r="Q280" s="7"/>
      <c r="R280" s="7"/>
      <c r="S280" s="7"/>
      <c r="T280" s="7"/>
      <c r="U280" s="7"/>
      <c r="V280" s="7"/>
      <c r="W280" s="7"/>
      <c r="X280" s="7"/>
    </row>
    <row r="281" spans="1:24" ht="12.75" customHeight="1">
      <c r="A281" s="372" t="s">
        <v>50</v>
      </c>
      <c r="B281" s="372" t="s">
        <v>59</v>
      </c>
      <c r="C281" s="372" t="s">
        <v>684</v>
      </c>
      <c r="D281" s="373">
        <v>43400000</v>
      </c>
      <c r="E281" s="372" t="s">
        <v>757</v>
      </c>
      <c r="F281" s="374">
        <v>1</v>
      </c>
      <c r="G281" s="387">
        <v>92135608</v>
      </c>
      <c r="H281" s="372" t="s">
        <v>603</v>
      </c>
      <c r="I281" s="388">
        <v>1</v>
      </c>
      <c r="J281" s="389">
        <v>92135608</v>
      </c>
      <c r="K281" s="389"/>
      <c r="L281" s="389"/>
      <c r="M281" s="45"/>
      <c r="N281" s="1"/>
      <c r="O281" s="1"/>
      <c r="P281" s="1"/>
      <c r="Q281" s="7"/>
      <c r="R281" s="7"/>
      <c r="S281" s="7"/>
      <c r="T281" s="7"/>
      <c r="U281" s="7"/>
      <c r="V281" s="7"/>
      <c r="W281" s="7"/>
      <c r="X281" s="7"/>
    </row>
    <row r="282" spans="1:24" ht="12.75" customHeight="1">
      <c r="A282" s="372" t="s">
        <v>50</v>
      </c>
      <c r="B282" s="372" t="s">
        <v>59</v>
      </c>
      <c r="C282" s="372" t="s">
        <v>684</v>
      </c>
      <c r="D282" s="373">
        <v>43400000</v>
      </c>
      <c r="E282" s="372" t="s">
        <v>757</v>
      </c>
      <c r="F282" s="374">
        <v>2</v>
      </c>
      <c r="G282" s="387">
        <v>412631806</v>
      </c>
      <c r="H282" s="372" t="s">
        <v>603</v>
      </c>
      <c r="I282" s="388">
        <v>2</v>
      </c>
      <c r="J282" s="389"/>
      <c r="K282" s="389"/>
      <c r="L282" s="389">
        <v>412631806</v>
      </c>
      <c r="M282" s="45"/>
      <c r="N282" s="1"/>
      <c r="O282" s="1"/>
      <c r="P282" s="1"/>
      <c r="Q282" s="7"/>
      <c r="R282" s="7"/>
      <c r="S282" s="7"/>
      <c r="T282" s="7"/>
      <c r="U282" s="7"/>
      <c r="V282" s="7"/>
      <c r="W282" s="7"/>
      <c r="X282" s="7"/>
    </row>
    <row r="283" spans="1:24" ht="12.75" customHeight="1">
      <c r="A283" s="372" t="s">
        <v>50</v>
      </c>
      <c r="B283" s="372" t="s">
        <v>59</v>
      </c>
      <c r="C283" s="372" t="s">
        <v>684</v>
      </c>
      <c r="D283" s="373">
        <v>44300000</v>
      </c>
      <c r="E283" s="372" t="s">
        <v>758</v>
      </c>
      <c r="F283" s="374">
        <v>1</v>
      </c>
      <c r="G283" s="387">
        <v>148749600</v>
      </c>
      <c r="H283" s="372" t="s">
        <v>603</v>
      </c>
      <c r="I283" s="388">
        <v>1</v>
      </c>
      <c r="J283" s="389">
        <v>148749600</v>
      </c>
      <c r="K283" s="389"/>
      <c r="L283" s="389"/>
      <c r="M283" s="45"/>
      <c r="N283" s="1"/>
      <c r="O283" s="1"/>
      <c r="P283" s="1"/>
      <c r="Q283" s="7"/>
      <c r="R283" s="7"/>
      <c r="S283" s="7"/>
      <c r="T283" s="7"/>
      <c r="U283" s="7"/>
      <c r="V283" s="7"/>
      <c r="W283" s="7"/>
      <c r="X283" s="7"/>
    </row>
    <row r="284" spans="1:24" ht="12.75" customHeight="1">
      <c r="A284" s="372" t="s">
        <v>50</v>
      </c>
      <c r="B284" s="372" t="s">
        <v>59</v>
      </c>
      <c r="C284" s="372" t="s">
        <v>684</v>
      </c>
      <c r="D284" s="373">
        <v>44300000</v>
      </c>
      <c r="E284" s="372" t="s">
        <v>758</v>
      </c>
      <c r="F284" s="374">
        <v>2</v>
      </c>
      <c r="G284" s="387">
        <v>1746755486</v>
      </c>
      <c r="H284" s="372" t="s">
        <v>603</v>
      </c>
      <c r="I284" s="388">
        <v>2</v>
      </c>
      <c r="J284" s="389"/>
      <c r="K284" s="389"/>
      <c r="L284" s="389">
        <v>1746755486</v>
      </c>
      <c r="M284" s="45"/>
      <c r="N284" s="1"/>
      <c r="O284" s="1"/>
      <c r="P284" s="1"/>
      <c r="Q284" s="7"/>
      <c r="R284" s="7"/>
      <c r="S284" s="7"/>
      <c r="T284" s="7"/>
      <c r="U284" s="7"/>
      <c r="V284" s="7"/>
      <c r="W284" s="7"/>
      <c r="X284" s="7"/>
    </row>
    <row r="285" spans="1:24" ht="12.75" customHeight="1">
      <c r="A285" s="372" t="s">
        <v>50</v>
      </c>
      <c r="B285" s="372" t="s">
        <v>59</v>
      </c>
      <c r="C285" s="372" t="s">
        <v>684</v>
      </c>
      <c r="D285" s="373">
        <v>44400000</v>
      </c>
      <c r="E285" s="372" t="s">
        <v>760</v>
      </c>
      <c r="F285" s="374">
        <v>2</v>
      </c>
      <c r="G285" s="387">
        <v>179381474</v>
      </c>
      <c r="H285" s="372" t="s">
        <v>603</v>
      </c>
      <c r="I285" s="388">
        <v>2</v>
      </c>
      <c r="J285" s="389"/>
      <c r="K285" s="389"/>
      <c r="L285" s="389">
        <v>179381474</v>
      </c>
      <c r="M285" s="45"/>
      <c r="N285" s="1"/>
      <c r="O285" s="1"/>
      <c r="P285" s="1"/>
      <c r="Q285" s="7"/>
      <c r="R285" s="7"/>
      <c r="S285" s="7"/>
      <c r="T285" s="7"/>
      <c r="U285" s="7"/>
      <c r="V285" s="7"/>
      <c r="W285" s="7"/>
      <c r="X285" s="7"/>
    </row>
    <row r="286" spans="1:24" ht="12.75" customHeight="1">
      <c r="A286" s="372" t="s">
        <v>50</v>
      </c>
      <c r="B286" s="372" t="s">
        <v>59</v>
      </c>
      <c r="C286" s="372" t="s">
        <v>684</v>
      </c>
      <c r="D286" s="373">
        <v>44400000</v>
      </c>
      <c r="E286" s="372" t="s">
        <v>760</v>
      </c>
      <c r="F286" s="374">
        <v>1</v>
      </c>
      <c r="G286" s="387">
        <v>46406043</v>
      </c>
      <c r="H286" s="372" t="s">
        <v>603</v>
      </c>
      <c r="I286" s="388">
        <v>1</v>
      </c>
      <c r="J286" s="389">
        <v>46406043</v>
      </c>
      <c r="K286" s="389"/>
      <c r="L286" s="389"/>
      <c r="M286" s="45"/>
      <c r="N286" s="1"/>
      <c r="O286" s="1"/>
      <c r="P286" s="1"/>
      <c r="Q286" s="7"/>
      <c r="R286" s="7"/>
      <c r="S286" s="7"/>
      <c r="T286" s="7"/>
      <c r="U286" s="7"/>
      <c r="V286" s="7"/>
      <c r="W286" s="7"/>
      <c r="X286" s="7"/>
    </row>
    <row r="287" spans="1:24" ht="12.75" customHeight="1">
      <c r="A287" s="372" t="s">
        <v>50</v>
      </c>
      <c r="B287" s="372" t="s">
        <v>59</v>
      </c>
      <c r="C287" s="372" t="s">
        <v>684</v>
      </c>
      <c r="D287" s="373">
        <v>44500000</v>
      </c>
      <c r="E287" s="372" t="s">
        <v>761</v>
      </c>
      <c r="F287" s="374">
        <v>1</v>
      </c>
      <c r="G287" s="387">
        <v>563000000</v>
      </c>
      <c r="H287" s="372" t="s">
        <v>605</v>
      </c>
      <c r="I287" s="388">
        <v>1</v>
      </c>
      <c r="J287" s="389">
        <v>563000000</v>
      </c>
      <c r="K287" s="389"/>
      <c r="L287" s="389"/>
      <c r="M287" s="45"/>
      <c r="N287" s="1"/>
      <c r="O287" s="1"/>
      <c r="P287" s="1"/>
      <c r="Q287" s="7"/>
      <c r="R287" s="7"/>
      <c r="S287" s="7"/>
      <c r="T287" s="7"/>
      <c r="U287" s="7"/>
      <c r="V287" s="7"/>
      <c r="W287" s="7"/>
      <c r="X287" s="7"/>
    </row>
    <row r="288" spans="1:24" ht="12.75" customHeight="1">
      <c r="A288" s="372" t="s">
        <v>50</v>
      </c>
      <c r="B288" s="372" t="s">
        <v>59</v>
      </c>
      <c r="C288" s="372" t="s">
        <v>684</v>
      </c>
      <c r="D288" s="373">
        <v>44600000</v>
      </c>
      <c r="E288" s="372" t="s">
        <v>763</v>
      </c>
      <c r="F288" s="374">
        <v>1</v>
      </c>
      <c r="G288" s="387">
        <v>40826337</v>
      </c>
      <c r="H288" s="372" t="s">
        <v>638</v>
      </c>
      <c r="I288" s="388">
        <v>1</v>
      </c>
      <c r="J288" s="389">
        <v>40826337</v>
      </c>
      <c r="K288" s="389"/>
      <c r="L288" s="389"/>
      <c r="M288" s="45"/>
      <c r="N288" s="1"/>
      <c r="O288" s="1"/>
      <c r="P288" s="1"/>
      <c r="Q288" s="7"/>
      <c r="R288" s="7"/>
      <c r="S288" s="7"/>
      <c r="T288" s="7"/>
      <c r="U288" s="7"/>
      <c r="V288" s="7"/>
      <c r="W288" s="7"/>
      <c r="X288" s="7"/>
    </row>
    <row r="289" spans="1:24" ht="12.75" customHeight="1">
      <c r="A289" s="372" t="s">
        <v>50</v>
      </c>
      <c r="B289" s="372" t="s">
        <v>59</v>
      </c>
      <c r="C289" s="372" t="s">
        <v>684</v>
      </c>
      <c r="D289" s="373">
        <v>44600000</v>
      </c>
      <c r="E289" s="372" t="s">
        <v>763</v>
      </c>
      <c r="F289" s="374">
        <v>2</v>
      </c>
      <c r="G289" s="387">
        <v>40653343</v>
      </c>
      <c r="H289" s="372" t="s">
        <v>638</v>
      </c>
      <c r="I289" s="388">
        <v>2</v>
      </c>
      <c r="J289" s="389"/>
      <c r="K289" s="389"/>
      <c r="L289" s="389">
        <v>40653343</v>
      </c>
      <c r="M289" s="45"/>
      <c r="N289" s="1"/>
      <c r="O289" s="1"/>
      <c r="P289" s="1"/>
      <c r="Q289" s="7"/>
      <c r="R289" s="7"/>
      <c r="S289" s="7"/>
      <c r="T289" s="7"/>
      <c r="U289" s="7"/>
      <c r="V289" s="7"/>
      <c r="W289" s="7"/>
      <c r="X289" s="7"/>
    </row>
    <row r="290" spans="1:24" ht="12.75" customHeight="1">
      <c r="A290" s="372" t="s">
        <v>50</v>
      </c>
      <c r="B290" s="372" t="s">
        <v>59</v>
      </c>
      <c r="C290" s="372" t="s">
        <v>684</v>
      </c>
      <c r="D290" s="373">
        <v>44800000</v>
      </c>
      <c r="E290" s="372" t="s">
        <v>765</v>
      </c>
      <c r="F290" s="374">
        <v>1</v>
      </c>
      <c r="G290" s="387">
        <v>74809555</v>
      </c>
      <c r="H290" s="372" t="s">
        <v>706</v>
      </c>
      <c r="I290" s="388">
        <v>1</v>
      </c>
      <c r="J290" s="389">
        <v>74809555</v>
      </c>
      <c r="K290" s="389"/>
      <c r="L290" s="389"/>
      <c r="M290" s="45"/>
      <c r="N290" s="1"/>
      <c r="O290" s="1"/>
      <c r="P290" s="1"/>
      <c r="Q290" s="7"/>
      <c r="R290" s="7"/>
      <c r="S290" s="7"/>
      <c r="T290" s="7"/>
      <c r="U290" s="7"/>
      <c r="V290" s="7"/>
      <c r="W290" s="7"/>
      <c r="X290" s="7"/>
    </row>
    <row r="291" spans="1:24" ht="12.75" customHeight="1">
      <c r="A291" s="372" t="s">
        <v>50</v>
      </c>
      <c r="B291" s="372" t="s">
        <v>59</v>
      </c>
      <c r="C291" s="372" t="s">
        <v>684</v>
      </c>
      <c r="D291" s="373">
        <v>44800000</v>
      </c>
      <c r="E291" s="372" t="s">
        <v>765</v>
      </c>
      <c r="F291" s="374">
        <v>2</v>
      </c>
      <c r="G291" s="387">
        <v>1670759282</v>
      </c>
      <c r="H291" s="372" t="s">
        <v>706</v>
      </c>
      <c r="I291" s="388">
        <v>2</v>
      </c>
      <c r="J291" s="389"/>
      <c r="K291" s="389"/>
      <c r="L291" s="389">
        <v>1670759282</v>
      </c>
      <c r="M291" s="45"/>
      <c r="N291" s="1"/>
      <c r="O291" s="1"/>
      <c r="P291" s="1"/>
      <c r="Q291" s="7"/>
      <c r="R291" s="7"/>
      <c r="S291" s="7"/>
      <c r="T291" s="7"/>
      <c r="U291" s="7"/>
      <c r="V291" s="7"/>
      <c r="W291" s="7"/>
      <c r="X291" s="7"/>
    </row>
    <row r="292" spans="1:24" ht="12.75" customHeight="1">
      <c r="A292" s="372" t="s">
        <v>50</v>
      </c>
      <c r="B292" s="372" t="s">
        <v>59</v>
      </c>
      <c r="C292" s="372" t="s">
        <v>684</v>
      </c>
      <c r="D292" s="373">
        <v>45500000</v>
      </c>
      <c r="E292" s="372" t="s">
        <v>766</v>
      </c>
      <c r="F292" s="374">
        <v>1</v>
      </c>
      <c r="G292" s="387">
        <v>1075122</v>
      </c>
      <c r="H292" s="372" t="s">
        <v>673</v>
      </c>
      <c r="I292" s="388">
        <v>1</v>
      </c>
      <c r="J292" s="389">
        <v>1075122</v>
      </c>
      <c r="K292" s="389"/>
      <c r="L292" s="389"/>
      <c r="M292" s="45"/>
      <c r="N292" s="1"/>
      <c r="O292" s="1"/>
      <c r="P292" s="1"/>
      <c r="Q292" s="7"/>
      <c r="R292" s="7"/>
      <c r="S292" s="7"/>
      <c r="T292" s="7"/>
      <c r="U292" s="7"/>
      <c r="V292" s="7"/>
      <c r="W292" s="7"/>
      <c r="X292" s="7"/>
    </row>
    <row r="293" spans="1:24" ht="12.75" customHeight="1">
      <c r="A293" s="372" t="s">
        <v>50</v>
      </c>
      <c r="B293" s="372" t="s">
        <v>59</v>
      </c>
      <c r="C293" s="372" t="s">
        <v>684</v>
      </c>
      <c r="D293" s="373">
        <v>45500000</v>
      </c>
      <c r="E293" s="372" t="s">
        <v>766</v>
      </c>
      <c r="F293" s="374">
        <v>2</v>
      </c>
      <c r="G293" s="387">
        <v>1575121</v>
      </c>
      <c r="H293" s="372" t="s">
        <v>673</v>
      </c>
      <c r="I293" s="388">
        <v>2</v>
      </c>
      <c r="J293" s="389"/>
      <c r="K293" s="389"/>
      <c r="L293" s="389">
        <v>1575121</v>
      </c>
      <c r="M293" s="45"/>
      <c r="N293" s="1"/>
      <c r="O293" s="1"/>
      <c r="P293" s="1"/>
      <c r="Q293" s="7"/>
      <c r="R293" s="7"/>
      <c r="S293" s="7"/>
      <c r="T293" s="7"/>
      <c r="U293" s="7"/>
      <c r="V293" s="7"/>
      <c r="W293" s="7"/>
      <c r="X293" s="7"/>
    </row>
    <row r="294" spans="1:24" ht="12.75" customHeight="1">
      <c r="A294" s="372" t="s">
        <v>50</v>
      </c>
      <c r="B294" s="372" t="s">
        <v>59</v>
      </c>
      <c r="C294" s="372" t="s">
        <v>684</v>
      </c>
      <c r="D294" s="373">
        <v>45600000</v>
      </c>
      <c r="E294" s="372" t="s">
        <v>768</v>
      </c>
      <c r="F294" s="374">
        <v>2</v>
      </c>
      <c r="G294" s="387">
        <v>1000000</v>
      </c>
      <c r="H294" s="372" t="s">
        <v>638</v>
      </c>
      <c r="I294" s="388">
        <v>2</v>
      </c>
      <c r="J294" s="389"/>
      <c r="K294" s="389"/>
      <c r="L294" s="389">
        <v>1000000</v>
      </c>
      <c r="M294" s="45"/>
      <c r="N294" s="1"/>
      <c r="O294" s="1"/>
      <c r="P294" s="1"/>
      <c r="Q294" s="7"/>
      <c r="R294" s="7"/>
      <c r="S294" s="7"/>
      <c r="T294" s="7"/>
      <c r="U294" s="7"/>
      <c r="V294" s="7"/>
      <c r="W294" s="7"/>
      <c r="X294" s="7"/>
    </row>
    <row r="295" spans="1:24" ht="12.75" customHeight="1">
      <c r="A295" s="372" t="s">
        <v>50</v>
      </c>
      <c r="B295" s="372" t="s">
        <v>59</v>
      </c>
      <c r="C295" s="372" t="s">
        <v>684</v>
      </c>
      <c r="D295" s="373">
        <v>45600000</v>
      </c>
      <c r="E295" s="372" t="s">
        <v>768</v>
      </c>
      <c r="F295" s="374">
        <v>1</v>
      </c>
      <c r="G295" s="387">
        <v>1500000</v>
      </c>
      <c r="H295" s="372" t="s">
        <v>638</v>
      </c>
      <c r="I295" s="388">
        <v>1</v>
      </c>
      <c r="J295" s="389">
        <v>1500000</v>
      </c>
      <c r="K295" s="389"/>
      <c r="L295" s="389"/>
      <c r="M295" s="45"/>
      <c r="N295" s="1"/>
      <c r="O295" s="1"/>
      <c r="P295" s="1"/>
      <c r="Q295" s="7"/>
      <c r="R295" s="7"/>
      <c r="S295" s="7"/>
      <c r="T295" s="7"/>
      <c r="U295" s="7"/>
      <c r="V295" s="7"/>
      <c r="W295" s="7"/>
      <c r="X295" s="7"/>
    </row>
    <row r="296" spans="1:24" ht="12.75" customHeight="1">
      <c r="A296" s="372" t="s">
        <v>50</v>
      </c>
      <c r="B296" s="372" t="s">
        <v>59</v>
      </c>
      <c r="C296" s="372" t="s">
        <v>684</v>
      </c>
      <c r="D296" s="373">
        <v>46400000</v>
      </c>
      <c r="E296" s="372" t="s">
        <v>771</v>
      </c>
      <c r="F296" s="374">
        <v>2</v>
      </c>
      <c r="G296" s="387">
        <v>1000000</v>
      </c>
      <c r="H296" s="372" t="s">
        <v>603</v>
      </c>
      <c r="I296" s="388">
        <v>2</v>
      </c>
      <c r="J296" s="389"/>
      <c r="K296" s="389"/>
      <c r="L296" s="389">
        <v>1000000</v>
      </c>
      <c r="M296" s="45"/>
      <c r="N296" s="1"/>
      <c r="O296" s="1"/>
      <c r="P296" s="1"/>
      <c r="Q296" s="7"/>
      <c r="R296" s="7"/>
      <c r="S296" s="7"/>
      <c r="T296" s="7"/>
      <c r="U296" s="7"/>
      <c r="V296" s="7"/>
      <c r="W296" s="7"/>
      <c r="X296" s="7"/>
    </row>
    <row r="297" spans="1:24" ht="12.75" customHeight="1">
      <c r="A297" s="372" t="s">
        <v>50</v>
      </c>
      <c r="B297" s="372" t="s">
        <v>59</v>
      </c>
      <c r="C297" s="372" t="s">
        <v>684</v>
      </c>
      <c r="D297" s="373">
        <v>60100000</v>
      </c>
      <c r="E297" s="372" t="s">
        <v>773</v>
      </c>
      <c r="F297" s="374">
        <v>1</v>
      </c>
      <c r="G297" s="387">
        <v>120000000</v>
      </c>
      <c r="H297" s="372" t="s">
        <v>706</v>
      </c>
      <c r="I297" s="388">
        <v>1</v>
      </c>
      <c r="J297" s="389">
        <v>120000000</v>
      </c>
      <c r="K297" s="389"/>
      <c r="L297" s="389"/>
      <c r="M297" s="45"/>
      <c r="N297" s="1"/>
      <c r="O297" s="1"/>
      <c r="P297" s="1"/>
      <c r="Q297" s="7"/>
      <c r="R297" s="7"/>
      <c r="S297" s="7"/>
      <c r="T297" s="7"/>
      <c r="U297" s="7"/>
      <c r="V297" s="7"/>
      <c r="W297" s="7"/>
      <c r="X297" s="7"/>
    </row>
    <row r="298" spans="1:24" ht="12.75" customHeight="1">
      <c r="A298" s="372" t="s">
        <v>50</v>
      </c>
      <c r="B298" s="372" t="s">
        <v>59</v>
      </c>
      <c r="C298" s="372" t="s">
        <v>684</v>
      </c>
      <c r="D298" s="373">
        <v>62900000</v>
      </c>
      <c r="E298" s="372" t="s">
        <v>775</v>
      </c>
      <c r="F298" s="374">
        <v>1</v>
      </c>
      <c r="G298" s="387">
        <v>325700</v>
      </c>
      <c r="H298" s="372" t="s">
        <v>638</v>
      </c>
      <c r="I298" s="388">
        <v>1</v>
      </c>
      <c r="J298" s="389">
        <v>325700</v>
      </c>
      <c r="K298" s="389"/>
      <c r="L298" s="389"/>
      <c r="M298" s="45"/>
      <c r="N298" s="1"/>
      <c r="O298" s="1"/>
      <c r="P298" s="1"/>
      <c r="Q298" s="7"/>
      <c r="R298" s="7"/>
      <c r="S298" s="7"/>
      <c r="T298" s="7"/>
      <c r="U298" s="7"/>
      <c r="V298" s="7"/>
      <c r="W298" s="7"/>
      <c r="X298" s="7"/>
    </row>
    <row r="299" spans="1:24" ht="12.75" customHeight="1">
      <c r="A299" s="372" t="s">
        <v>50</v>
      </c>
      <c r="B299" s="372" t="s">
        <v>59</v>
      </c>
      <c r="C299" s="372" t="s">
        <v>684</v>
      </c>
      <c r="D299" s="373">
        <v>62900000</v>
      </c>
      <c r="E299" s="372" t="s">
        <v>775</v>
      </c>
      <c r="F299" s="374">
        <v>2</v>
      </c>
      <c r="G299" s="387">
        <v>11148800</v>
      </c>
      <c r="H299" s="372" t="s">
        <v>638</v>
      </c>
      <c r="I299" s="388">
        <v>2</v>
      </c>
      <c r="J299" s="389"/>
      <c r="K299" s="389"/>
      <c r="L299" s="389">
        <v>11148800</v>
      </c>
      <c r="M299" s="45"/>
      <c r="N299" s="1"/>
      <c r="O299" s="1"/>
      <c r="P299" s="1"/>
      <c r="Q299" s="7"/>
      <c r="R299" s="7"/>
      <c r="S299" s="7"/>
      <c r="T299" s="7"/>
      <c r="U299" s="7"/>
      <c r="V299" s="7"/>
      <c r="W299" s="7"/>
      <c r="X299" s="7"/>
    </row>
    <row r="300" spans="1:24" ht="12.75" customHeight="1">
      <c r="A300" s="372" t="s">
        <v>50</v>
      </c>
      <c r="B300" s="372" t="s">
        <v>59</v>
      </c>
      <c r="C300" s="372" t="s">
        <v>684</v>
      </c>
      <c r="D300" s="373">
        <v>67700000</v>
      </c>
      <c r="E300" s="372" t="s">
        <v>776</v>
      </c>
      <c r="F300" s="374">
        <v>2</v>
      </c>
      <c r="G300" s="387">
        <v>54776900</v>
      </c>
      <c r="H300" s="372" t="s">
        <v>25</v>
      </c>
      <c r="I300" s="388">
        <v>2</v>
      </c>
      <c r="J300" s="389"/>
      <c r="K300" s="389"/>
      <c r="L300" s="389">
        <v>54776900</v>
      </c>
      <c r="M300" s="45"/>
      <c r="N300" s="1"/>
      <c r="O300" s="1"/>
      <c r="P300" s="1"/>
      <c r="Q300" s="7"/>
      <c r="R300" s="7"/>
      <c r="S300" s="7"/>
      <c r="T300" s="7"/>
      <c r="U300" s="7"/>
      <c r="V300" s="7"/>
      <c r="W300" s="7"/>
      <c r="X300" s="7"/>
    </row>
    <row r="301" spans="1:24" ht="12.75" customHeight="1">
      <c r="A301" s="372" t="s">
        <v>50</v>
      </c>
      <c r="B301" s="372" t="s">
        <v>59</v>
      </c>
      <c r="C301" s="372" t="s">
        <v>684</v>
      </c>
      <c r="D301" s="373">
        <v>67700000</v>
      </c>
      <c r="E301" s="372" t="s">
        <v>776</v>
      </c>
      <c r="F301" s="374">
        <v>1</v>
      </c>
      <c r="G301" s="387">
        <v>517700</v>
      </c>
      <c r="H301" s="372" t="s">
        <v>25</v>
      </c>
      <c r="I301" s="388">
        <v>1</v>
      </c>
      <c r="J301" s="389">
        <v>517700</v>
      </c>
      <c r="K301" s="389"/>
      <c r="L301" s="389"/>
      <c r="M301" s="45"/>
      <c r="N301" s="1"/>
      <c r="O301" s="1"/>
      <c r="P301" s="1"/>
      <c r="Q301" s="7"/>
      <c r="R301" s="7"/>
      <c r="S301" s="7"/>
      <c r="T301" s="7"/>
      <c r="U301" s="7"/>
      <c r="V301" s="7"/>
      <c r="W301" s="7"/>
      <c r="X301" s="7"/>
    </row>
    <row r="302" spans="1:24" ht="12.75" customHeight="1">
      <c r="A302" s="372" t="s">
        <v>50</v>
      </c>
      <c r="B302" s="372" t="s">
        <v>59</v>
      </c>
      <c r="C302" s="372" t="s">
        <v>684</v>
      </c>
      <c r="D302" s="373">
        <v>69600000</v>
      </c>
      <c r="E302" s="372" t="s">
        <v>777</v>
      </c>
      <c r="F302" s="374">
        <v>1</v>
      </c>
      <c r="G302" s="387">
        <v>1091289212</v>
      </c>
      <c r="H302" s="372" t="s">
        <v>638</v>
      </c>
      <c r="I302" s="388">
        <v>1</v>
      </c>
      <c r="J302" s="389">
        <v>1091289212</v>
      </c>
      <c r="K302" s="389"/>
      <c r="L302" s="389"/>
      <c r="M302" s="45"/>
      <c r="N302" s="1"/>
      <c r="O302" s="1"/>
      <c r="P302" s="1"/>
      <c r="Q302" s="7"/>
      <c r="R302" s="7"/>
      <c r="S302" s="7"/>
      <c r="T302" s="7"/>
      <c r="U302" s="7"/>
      <c r="V302" s="7"/>
      <c r="W302" s="7"/>
      <c r="X302" s="7"/>
    </row>
    <row r="303" spans="1:24" ht="12.75" customHeight="1">
      <c r="A303" s="372" t="s">
        <v>50</v>
      </c>
      <c r="B303" s="372" t="s">
        <v>59</v>
      </c>
      <c r="C303" s="372" t="s">
        <v>684</v>
      </c>
      <c r="D303" s="373">
        <v>69600000</v>
      </c>
      <c r="E303" s="372" t="s">
        <v>777</v>
      </c>
      <c r="F303" s="374">
        <v>2</v>
      </c>
      <c r="G303" s="387">
        <v>7360796274</v>
      </c>
      <c r="H303" s="372" t="s">
        <v>638</v>
      </c>
      <c r="I303" s="388">
        <v>2</v>
      </c>
      <c r="J303" s="389"/>
      <c r="K303" s="389"/>
      <c r="L303" s="389">
        <v>7360796274</v>
      </c>
      <c r="M303" s="45"/>
      <c r="N303" s="1"/>
      <c r="O303" s="1"/>
      <c r="P303" s="1"/>
      <c r="Q303" s="7"/>
      <c r="R303" s="7"/>
      <c r="S303" s="7"/>
      <c r="T303" s="7"/>
      <c r="U303" s="7"/>
      <c r="V303" s="7"/>
      <c r="W303" s="7"/>
      <c r="X303" s="7"/>
    </row>
    <row r="304" spans="1:24" ht="12.75" customHeight="1">
      <c r="A304" s="372" t="s">
        <v>50</v>
      </c>
      <c r="B304" s="372" t="s">
        <v>59</v>
      </c>
      <c r="C304" s="372" t="s">
        <v>684</v>
      </c>
      <c r="D304" s="373">
        <v>70100000</v>
      </c>
      <c r="E304" s="372" t="s">
        <v>604</v>
      </c>
      <c r="F304" s="374">
        <v>2</v>
      </c>
      <c r="G304" s="387">
        <v>21188000</v>
      </c>
      <c r="H304" s="372" t="s">
        <v>605</v>
      </c>
      <c r="I304" s="388">
        <v>2</v>
      </c>
      <c r="J304" s="389"/>
      <c r="K304" s="389"/>
      <c r="L304" s="389">
        <v>21188000</v>
      </c>
      <c r="M304" s="45"/>
      <c r="N304" s="1"/>
      <c r="O304" s="1"/>
      <c r="P304" s="1"/>
      <c r="Q304" s="7"/>
      <c r="R304" s="7"/>
      <c r="S304" s="7"/>
      <c r="T304" s="7"/>
      <c r="U304" s="7"/>
      <c r="V304" s="7"/>
      <c r="W304" s="7"/>
      <c r="X304" s="7"/>
    </row>
    <row r="305" spans="1:24" ht="12.75" customHeight="1">
      <c r="A305" s="372" t="s">
        <v>50</v>
      </c>
      <c r="B305" s="372" t="s">
        <v>59</v>
      </c>
      <c r="C305" s="372" t="s">
        <v>684</v>
      </c>
      <c r="D305" s="373">
        <v>70100000</v>
      </c>
      <c r="E305" s="372" t="s">
        <v>604</v>
      </c>
      <c r="F305" s="374">
        <v>1</v>
      </c>
      <c r="G305" s="387">
        <v>18081300</v>
      </c>
      <c r="H305" s="372" t="s">
        <v>605</v>
      </c>
      <c r="I305" s="388">
        <v>1</v>
      </c>
      <c r="J305" s="389">
        <v>18081300</v>
      </c>
      <c r="K305" s="389"/>
      <c r="L305" s="389"/>
      <c r="M305" s="45"/>
      <c r="N305" s="1"/>
      <c r="O305" s="1"/>
      <c r="P305" s="1"/>
      <c r="Q305" s="7"/>
      <c r="R305" s="7"/>
      <c r="S305" s="7"/>
      <c r="T305" s="7"/>
      <c r="U305" s="7"/>
      <c r="V305" s="7"/>
      <c r="W305" s="7"/>
      <c r="X305" s="7"/>
    </row>
    <row r="306" spans="1:24" ht="12.75" customHeight="1">
      <c r="A306" s="372" t="s">
        <v>50</v>
      </c>
      <c r="B306" s="372" t="s">
        <v>59</v>
      </c>
      <c r="C306" s="372" t="s">
        <v>684</v>
      </c>
      <c r="D306" s="373">
        <v>70300000</v>
      </c>
      <c r="E306" s="372" t="s">
        <v>779</v>
      </c>
      <c r="F306" s="374">
        <v>2</v>
      </c>
      <c r="G306" s="387">
        <v>56687900</v>
      </c>
      <c r="H306" s="372" t="s">
        <v>692</v>
      </c>
      <c r="I306" s="388">
        <v>2</v>
      </c>
      <c r="J306" s="389"/>
      <c r="K306" s="389"/>
      <c r="L306" s="389">
        <v>56687900</v>
      </c>
      <c r="M306" s="45"/>
      <c r="N306" s="1"/>
      <c r="O306" s="1"/>
      <c r="P306" s="1"/>
      <c r="Q306" s="7"/>
      <c r="R306" s="7"/>
      <c r="S306" s="7"/>
      <c r="T306" s="7"/>
      <c r="U306" s="7"/>
      <c r="V306" s="7"/>
      <c r="W306" s="7"/>
      <c r="X306" s="7"/>
    </row>
    <row r="307" spans="1:24" ht="12.75" customHeight="1">
      <c r="A307" s="372" t="s">
        <v>50</v>
      </c>
      <c r="B307" s="372" t="s">
        <v>59</v>
      </c>
      <c r="C307" s="372" t="s">
        <v>684</v>
      </c>
      <c r="D307" s="373">
        <v>70400000</v>
      </c>
      <c r="E307" s="372" t="s">
        <v>780</v>
      </c>
      <c r="F307" s="374">
        <v>1</v>
      </c>
      <c r="G307" s="387">
        <v>14984887</v>
      </c>
      <c r="H307" s="372" t="s">
        <v>706</v>
      </c>
      <c r="I307" s="388">
        <v>1</v>
      </c>
      <c r="J307" s="389">
        <v>14984887</v>
      </c>
      <c r="K307" s="389"/>
      <c r="L307" s="389"/>
      <c r="M307" s="45"/>
      <c r="N307" s="1"/>
      <c r="O307" s="1"/>
      <c r="P307" s="1"/>
      <c r="Q307" s="7"/>
      <c r="R307" s="7"/>
      <c r="S307" s="7"/>
      <c r="T307" s="7"/>
      <c r="U307" s="7"/>
      <c r="V307" s="7"/>
      <c r="W307" s="7"/>
      <c r="X307" s="7"/>
    </row>
    <row r="308" spans="1:24" ht="12.75" customHeight="1">
      <c r="A308" s="372" t="s">
        <v>50</v>
      </c>
      <c r="B308" s="372" t="s">
        <v>59</v>
      </c>
      <c r="C308" s="372" t="s">
        <v>684</v>
      </c>
      <c r="D308" s="373">
        <v>70400000</v>
      </c>
      <c r="E308" s="372" t="s">
        <v>780</v>
      </c>
      <c r="F308" s="374">
        <v>2</v>
      </c>
      <c r="G308" s="387">
        <v>10500000</v>
      </c>
      <c r="H308" s="372" t="s">
        <v>706</v>
      </c>
      <c r="I308" s="388">
        <v>2</v>
      </c>
      <c r="J308" s="389"/>
      <c r="K308" s="389"/>
      <c r="L308" s="389">
        <v>10500000</v>
      </c>
      <c r="M308" s="45"/>
      <c r="N308" s="1"/>
      <c r="O308" s="1"/>
      <c r="P308" s="1"/>
      <c r="Q308" s="7"/>
      <c r="R308" s="7"/>
      <c r="S308" s="7"/>
      <c r="T308" s="7"/>
      <c r="U308" s="7"/>
      <c r="V308" s="7"/>
      <c r="W308" s="7"/>
      <c r="X308" s="7"/>
    </row>
    <row r="309" spans="1:24" ht="12.75" customHeight="1">
      <c r="A309" s="372" t="s">
        <v>50</v>
      </c>
      <c r="B309" s="372" t="s">
        <v>59</v>
      </c>
      <c r="C309" s="372" t="s">
        <v>684</v>
      </c>
      <c r="D309" s="373">
        <v>71200000</v>
      </c>
      <c r="E309" s="372" t="s">
        <v>781</v>
      </c>
      <c r="F309" s="374">
        <v>1</v>
      </c>
      <c r="G309" s="387">
        <v>28429694</v>
      </c>
      <c r="H309" s="372" t="s">
        <v>692</v>
      </c>
      <c r="I309" s="388">
        <v>1</v>
      </c>
      <c r="J309" s="389">
        <v>28429694</v>
      </c>
      <c r="K309" s="389"/>
      <c r="L309" s="389"/>
      <c r="M309" s="45"/>
      <c r="N309" s="1"/>
      <c r="O309" s="1"/>
      <c r="P309" s="1"/>
      <c r="Q309" s="7"/>
      <c r="R309" s="7"/>
      <c r="S309" s="7"/>
      <c r="T309" s="7"/>
      <c r="U309" s="7"/>
      <c r="V309" s="7"/>
      <c r="W309" s="7"/>
      <c r="X309" s="7"/>
    </row>
    <row r="310" spans="1:24" ht="12.75" customHeight="1">
      <c r="A310" s="372" t="s">
        <v>50</v>
      </c>
      <c r="B310" s="372" t="s">
        <v>59</v>
      </c>
      <c r="C310" s="372" t="s">
        <v>684</v>
      </c>
      <c r="D310" s="373">
        <v>71200000</v>
      </c>
      <c r="E310" s="372" t="s">
        <v>781</v>
      </c>
      <c r="F310" s="374">
        <v>2</v>
      </c>
      <c r="G310" s="387">
        <v>201515500</v>
      </c>
      <c r="H310" s="372" t="s">
        <v>692</v>
      </c>
      <c r="I310" s="388">
        <v>2</v>
      </c>
      <c r="J310" s="389"/>
      <c r="K310" s="389"/>
      <c r="L310" s="389">
        <v>201515500</v>
      </c>
      <c r="M310" s="45"/>
      <c r="N310" s="1"/>
      <c r="O310" s="1"/>
      <c r="P310" s="1"/>
      <c r="Q310" s="7"/>
      <c r="R310" s="7"/>
      <c r="S310" s="7"/>
      <c r="T310" s="7"/>
      <c r="U310" s="7"/>
      <c r="V310" s="7"/>
      <c r="W310" s="7"/>
      <c r="X310" s="7"/>
    </row>
    <row r="311" spans="1:24" ht="12.75" customHeight="1">
      <c r="A311" s="372" t="s">
        <v>50</v>
      </c>
      <c r="B311" s="372" t="s">
        <v>59</v>
      </c>
      <c r="C311" s="372" t="s">
        <v>684</v>
      </c>
      <c r="D311" s="373">
        <v>72100000</v>
      </c>
      <c r="E311" s="372" t="s">
        <v>782</v>
      </c>
      <c r="F311" s="374">
        <v>2</v>
      </c>
      <c r="G311" s="387">
        <v>26540000</v>
      </c>
      <c r="H311" s="372" t="s">
        <v>692</v>
      </c>
      <c r="I311" s="388">
        <v>2</v>
      </c>
      <c r="J311" s="389"/>
      <c r="K311" s="389"/>
      <c r="L311" s="389">
        <v>26540000</v>
      </c>
      <c r="M311" s="45"/>
      <c r="N311" s="1"/>
      <c r="O311" s="1"/>
      <c r="P311" s="1"/>
      <c r="Q311" s="7"/>
      <c r="R311" s="7"/>
      <c r="S311" s="7"/>
      <c r="T311" s="7"/>
      <c r="U311" s="7"/>
      <c r="V311" s="7"/>
      <c r="W311" s="7"/>
      <c r="X311" s="7"/>
    </row>
    <row r="312" spans="1:24" ht="12.75" customHeight="1">
      <c r="A312" s="372" t="s">
        <v>50</v>
      </c>
      <c r="B312" s="372" t="s">
        <v>59</v>
      </c>
      <c r="C312" s="372" t="s">
        <v>684</v>
      </c>
      <c r="D312" s="373">
        <v>72100000</v>
      </c>
      <c r="E312" s="372" t="s">
        <v>782</v>
      </c>
      <c r="F312" s="374">
        <v>1</v>
      </c>
      <c r="G312" s="387">
        <v>14535800</v>
      </c>
      <c r="H312" s="372" t="s">
        <v>692</v>
      </c>
      <c r="I312" s="388">
        <v>1</v>
      </c>
      <c r="J312" s="389">
        <v>14535800</v>
      </c>
      <c r="K312" s="389"/>
      <c r="L312" s="389"/>
      <c r="M312" s="45"/>
      <c r="N312" s="1"/>
      <c r="O312" s="1"/>
      <c r="P312" s="1"/>
      <c r="Q312" s="7"/>
      <c r="R312" s="7"/>
      <c r="S312" s="7"/>
      <c r="T312" s="7"/>
      <c r="U312" s="7"/>
      <c r="V312" s="7"/>
      <c r="W312" s="7"/>
      <c r="X312" s="7"/>
    </row>
    <row r="313" spans="1:24" ht="12.75" customHeight="1">
      <c r="A313" s="372" t="s">
        <v>50</v>
      </c>
      <c r="B313" s="372" t="s">
        <v>59</v>
      </c>
      <c r="C313" s="372" t="s">
        <v>684</v>
      </c>
      <c r="D313" s="373">
        <v>80600000</v>
      </c>
      <c r="E313" s="372" t="s">
        <v>783</v>
      </c>
      <c r="F313" s="374">
        <v>1</v>
      </c>
      <c r="G313" s="387">
        <v>500000</v>
      </c>
      <c r="H313" s="372" t="s">
        <v>603</v>
      </c>
      <c r="I313" s="388">
        <v>1</v>
      </c>
      <c r="J313" s="389">
        <v>500000</v>
      </c>
      <c r="K313" s="389"/>
      <c r="L313" s="389"/>
      <c r="M313" s="45"/>
      <c r="N313" s="1"/>
      <c r="O313" s="1"/>
      <c r="P313" s="1"/>
      <c r="Q313" s="7"/>
      <c r="R313" s="7"/>
      <c r="S313" s="7"/>
      <c r="T313" s="7"/>
      <c r="U313" s="7"/>
      <c r="V313" s="7"/>
      <c r="W313" s="7"/>
      <c r="X313" s="7"/>
    </row>
    <row r="314" spans="1:24" ht="12.75" customHeight="1">
      <c r="A314" s="372" t="s">
        <v>50</v>
      </c>
      <c r="B314" s="372" t="s">
        <v>59</v>
      </c>
      <c r="C314" s="372" t="s">
        <v>684</v>
      </c>
      <c r="D314" s="373">
        <v>80800000</v>
      </c>
      <c r="E314" s="372" t="s">
        <v>784</v>
      </c>
      <c r="F314" s="374">
        <v>1</v>
      </c>
      <c r="G314" s="387">
        <v>9800000</v>
      </c>
      <c r="H314" s="372" t="s">
        <v>603</v>
      </c>
      <c r="I314" s="388">
        <v>1</v>
      </c>
      <c r="J314" s="389">
        <v>9800000</v>
      </c>
      <c r="K314" s="389"/>
      <c r="L314" s="389"/>
      <c r="M314" s="45"/>
      <c r="N314" s="1"/>
      <c r="O314" s="1"/>
      <c r="P314" s="1"/>
      <c r="Q314" s="7"/>
      <c r="R314" s="7"/>
      <c r="S314" s="7"/>
      <c r="T314" s="7"/>
      <c r="U314" s="7"/>
      <c r="V314" s="7"/>
      <c r="W314" s="7"/>
      <c r="X314" s="7"/>
    </row>
    <row r="315" spans="1:24" ht="12.75" customHeight="1">
      <c r="A315" s="372" t="s">
        <v>50</v>
      </c>
      <c r="B315" s="372" t="s">
        <v>59</v>
      </c>
      <c r="C315" s="372" t="s">
        <v>684</v>
      </c>
      <c r="D315" s="373">
        <v>80800000</v>
      </c>
      <c r="E315" s="372" t="s">
        <v>784</v>
      </c>
      <c r="F315" s="374">
        <v>2</v>
      </c>
      <c r="G315" s="387">
        <v>70000000</v>
      </c>
      <c r="H315" s="372" t="s">
        <v>603</v>
      </c>
      <c r="I315" s="388">
        <v>2</v>
      </c>
      <c r="J315" s="389"/>
      <c r="K315" s="389"/>
      <c r="L315" s="389">
        <v>70000000</v>
      </c>
      <c r="M315" s="45"/>
      <c r="N315" s="1"/>
      <c r="O315" s="1"/>
      <c r="P315" s="1"/>
      <c r="Q315" s="7"/>
      <c r="R315" s="7"/>
      <c r="S315" s="7"/>
      <c r="T315" s="7"/>
      <c r="U315" s="7"/>
      <c r="V315" s="7"/>
      <c r="W315" s="7"/>
      <c r="X315" s="7"/>
    </row>
    <row r="316" spans="1:24" ht="12.75" customHeight="1">
      <c r="A316" s="372" t="s">
        <v>50</v>
      </c>
      <c r="B316" s="372" t="s">
        <v>59</v>
      </c>
      <c r="C316" s="372" t="s">
        <v>684</v>
      </c>
      <c r="D316" s="373">
        <v>81700000</v>
      </c>
      <c r="E316" s="372" t="s">
        <v>785</v>
      </c>
      <c r="F316" s="374">
        <v>2</v>
      </c>
      <c r="G316" s="387">
        <v>54000000</v>
      </c>
      <c r="H316" s="372" t="s">
        <v>706</v>
      </c>
      <c r="I316" s="388">
        <v>2</v>
      </c>
      <c r="J316" s="389"/>
      <c r="K316" s="389"/>
      <c r="L316" s="389">
        <v>54000000</v>
      </c>
      <c r="M316" s="45"/>
      <c r="N316" s="1"/>
      <c r="O316" s="1"/>
      <c r="P316" s="1"/>
      <c r="Q316" s="7"/>
      <c r="R316" s="7"/>
      <c r="S316" s="7"/>
      <c r="T316" s="7"/>
      <c r="U316" s="7"/>
      <c r="V316" s="7"/>
      <c r="W316" s="7"/>
      <c r="X316" s="7"/>
    </row>
    <row r="317" spans="1:24" ht="12.75" customHeight="1">
      <c r="A317" s="372" t="s">
        <v>50</v>
      </c>
      <c r="B317" s="372" t="s">
        <v>59</v>
      </c>
      <c r="C317" s="372" t="s">
        <v>684</v>
      </c>
      <c r="D317" s="373">
        <v>81700000</v>
      </c>
      <c r="E317" s="372" t="s">
        <v>785</v>
      </c>
      <c r="F317" s="374">
        <v>1</v>
      </c>
      <c r="G317" s="387">
        <v>79500000</v>
      </c>
      <c r="H317" s="372" t="s">
        <v>706</v>
      </c>
      <c r="I317" s="388">
        <v>1</v>
      </c>
      <c r="J317" s="389">
        <v>79500000</v>
      </c>
      <c r="K317" s="389"/>
      <c r="L317" s="389"/>
      <c r="M317" s="45"/>
      <c r="N317" s="1"/>
      <c r="O317" s="1"/>
      <c r="P317" s="1"/>
      <c r="Q317" s="7"/>
      <c r="R317" s="7"/>
      <c r="S317" s="7"/>
      <c r="T317" s="7"/>
      <c r="U317" s="7"/>
      <c r="V317" s="7"/>
      <c r="W317" s="7"/>
      <c r="X317" s="7"/>
    </row>
    <row r="318" spans="1:24" ht="12.75" customHeight="1">
      <c r="A318" s="372" t="s">
        <v>50</v>
      </c>
      <c r="B318" s="372" t="s">
        <v>59</v>
      </c>
      <c r="C318" s="372" t="s">
        <v>684</v>
      </c>
      <c r="D318" s="373">
        <v>82600000</v>
      </c>
      <c r="E318" s="372" t="s">
        <v>786</v>
      </c>
      <c r="F318" s="374">
        <v>2</v>
      </c>
      <c r="G318" s="387">
        <v>3830000</v>
      </c>
      <c r="H318" s="372" t="s">
        <v>598</v>
      </c>
      <c r="I318" s="388">
        <v>2</v>
      </c>
      <c r="J318" s="389"/>
      <c r="K318" s="389"/>
      <c r="L318" s="389">
        <v>3830000</v>
      </c>
      <c r="M318" s="45"/>
      <c r="N318" s="1"/>
      <c r="O318" s="1"/>
      <c r="P318" s="1"/>
      <c r="Q318" s="7"/>
      <c r="R318" s="7"/>
      <c r="S318" s="7"/>
      <c r="T318" s="7"/>
      <c r="U318" s="7"/>
      <c r="V318" s="7"/>
      <c r="W318" s="7"/>
      <c r="X318" s="7"/>
    </row>
    <row r="319" spans="1:24" ht="12.75" customHeight="1">
      <c r="A319" s="372" t="s">
        <v>50</v>
      </c>
      <c r="B319" s="372" t="s">
        <v>59</v>
      </c>
      <c r="C319" s="372" t="s">
        <v>684</v>
      </c>
      <c r="D319" s="373">
        <v>95100000</v>
      </c>
      <c r="E319" s="372" t="s">
        <v>787</v>
      </c>
      <c r="F319" s="374">
        <v>2</v>
      </c>
      <c r="G319" s="387">
        <v>92998010</v>
      </c>
      <c r="H319" s="372" t="s">
        <v>603</v>
      </c>
      <c r="I319" s="388">
        <v>2</v>
      </c>
      <c r="J319" s="389"/>
      <c r="K319" s="389"/>
      <c r="L319" s="389">
        <v>92998010</v>
      </c>
      <c r="M319" s="45"/>
      <c r="N319" s="1"/>
      <c r="O319" s="1"/>
      <c r="P319" s="1"/>
      <c r="Q319" s="7"/>
      <c r="R319" s="7"/>
      <c r="S319" s="7"/>
      <c r="T319" s="7"/>
      <c r="U319" s="7"/>
      <c r="V319" s="7"/>
      <c r="W319" s="7"/>
      <c r="X319" s="7"/>
    </row>
    <row r="320" spans="1:24" ht="12.75" customHeight="1">
      <c r="A320" s="372" t="s">
        <v>50</v>
      </c>
      <c r="B320" s="372" t="s">
        <v>59</v>
      </c>
      <c r="C320" s="372" t="s">
        <v>684</v>
      </c>
      <c r="D320" s="373">
        <v>96200000</v>
      </c>
      <c r="E320" s="372" t="s">
        <v>788</v>
      </c>
      <c r="F320" s="374">
        <v>1</v>
      </c>
      <c r="G320" s="387">
        <v>4333900</v>
      </c>
      <c r="H320" s="372" t="s">
        <v>692</v>
      </c>
      <c r="I320" s="388">
        <v>1</v>
      </c>
      <c r="J320" s="389">
        <v>4333900</v>
      </c>
      <c r="K320" s="389"/>
      <c r="L320" s="389"/>
      <c r="M320" s="45"/>
      <c r="N320" s="1"/>
      <c r="O320" s="1"/>
      <c r="P320" s="1"/>
      <c r="Q320" s="7"/>
      <c r="R320" s="7"/>
      <c r="S320" s="7"/>
      <c r="T320" s="7"/>
      <c r="U320" s="7"/>
      <c r="V320" s="7"/>
      <c r="W320" s="7"/>
      <c r="X320" s="7"/>
    </row>
    <row r="321" spans="1:24" ht="12.75" customHeight="1">
      <c r="A321" s="372" t="s">
        <v>50</v>
      </c>
      <c r="B321" s="372" t="s">
        <v>59</v>
      </c>
      <c r="C321" s="372" t="s">
        <v>684</v>
      </c>
      <c r="D321" s="373">
        <v>96200000</v>
      </c>
      <c r="E321" s="372" t="s">
        <v>788</v>
      </c>
      <c r="F321" s="374">
        <v>2</v>
      </c>
      <c r="G321" s="387">
        <v>63100500</v>
      </c>
      <c r="H321" s="372" t="s">
        <v>692</v>
      </c>
      <c r="I321" s="388">
        <v>2</v>
      </c>
      <c r="J321" s="389"/>
      <c r="K321" s="389"/>
      <c r="L321" s="389">
        <v>63100500</v>
      </c>
      <c r="M321" s="45"/>
      <c r="N321" s="1"/>
      <c r="O321" s="1"/>
      <c r="P321" s="1"/>
      <c r="Q321" s="7"/>
      <c r="R321" s="7"/>
      <c r="S321" s="7"/>
      <c r="T321" s="7"/>
      <c r="U321" s="7"/>
      <c r="V321" s="7"/>
      <c r="W321" s="7"/>
      <c r="X321" s="7"/>
    </row>
    <row r="322" spans="1:24" ht="12.75" customHeight="1">
      <c r="A322" s="372" t="s">
        <v>50</v>
      </c>
      <c r="B322" s="372" t="s">
        <v>59</v>
      </c>
      <c r="C322" s="372" t="s">
        <v>684</v>
      </c>
      <c r="D322" s="373">
        <v>96500000</v>
      </c>
      <c r="E322" s="372" t="s">
        <v>789</v>
      </c>
      <c r="F322" s="374">
        <v>2</v>
      </c>
      <c r="G322" s="387">
        <v>103488300</v>
      </c>
      <c r="H322" s="372" t="s">
        <v>598</v>
      </c>
      <c r="I322" s="388">
        <v>2</v>
      </c>
      <c r="J322" s="389"/>
      <c r="K322" s="389"/>
      <c r="L322" s="389">
        <v>103488300</v>
      </c>
      <c r="M322" s="45"/>
      <c r="N322" s="1"/>
      <c r="O322" s="1"/>
      <c r="P322" s="1"/>
      <c r="Q322" s="7"/>
      <c r="R322" s="7"/>
      <c r="S322" s="7"/>
      <c r="T322" s="7"/>
      <c r="U322" s="7"/>
      <c r="V322" s="7"/>
      <c r="W322" s="7"/>
      <c r="X322" s="7"/>
    </row>
    <row r="323" spans="1:24" ht="12.75" customHeight="1">
      <c r="A323" s="372" t="s">
        <v>50</v>
      </c>
      <c r="B323" s="372" t="s">
        <v>59</v>
      </c>
      <c r="C323" s="372" t="s">
        <v>684</v>
      </c>
      <c r="D323" s="373">
        <v>98100000</v>
      </c>
      <c r="E323" s="372" t="s">
        <v>597</v>
      </c>
      <c r="F323" s="374">
        <v>2</v>
      </c>
      <c r="G323" s="387">
        <v>10567000</v>
      </c>
      <c r="H323" s="372" t="s">
        <v>598</v>
      </c>
      <c r="I323" s="388">
        <v>2</v>
      </c>
      <c r="J323" s="389"/>
      <c r="K323" s="389"/>
      <c r="L323" s="389">
        <v>10567000</v>
      </c>
      <c r="M323" s="45"/>
      <c r="N323" s="1"/>
      <c r="O323" s="1"/>
      <c r="P323" s="1"/>
      <c r="Q323" s="7"/>
      <c r="R323" s="7"/>
      <c r="S323" s="7"/>
      <c r="T323" s="7"/>
      <c r="U323" s="7"/>
      <c r="V323" s="7"/>
      <c r="W323" s="7"/>
      <c r="X323" s="7"/>
    </row>
    <row r="324" spans="1:24" ht="12.75" customHeight="1">
      <c r="A324" s="372" t="s">
        <v>50</v>
      </c>
      <c r="B324" s="372" t="s">
        <v>59</v>
      </c>
      <c r="C324" s="372" t="s">
        <v>684</v>
      </c>
      <c r="D324" s="373">
        <v>98100000</v>
      </c>
      <c r="E324" s="372" t="s">
        <v>597</v>
      </c>
      <c r="F324" s="374">
        <v>1</v>
      </c>
      <c r="G324" s="387">
        <v>410800</v>
      </c>
      <c r="H324" s="372" t="s">
        <v>598</v>
      </c>
      <c r="I324" s="388">
        <v>1</v>
      </c>
      <c r="J324" s="389">
        <v>410800</v>
      </c>
      <c r="K324" s="389"/>
      <c r="L324" s="389"/>
      <c r="M324" s="45"/>
      <c r="N324" s="1"/>
      <c r="O324" s="1"/>
      <c r="P324" s="1"/>
      <c r="Q324" s="7"/>
      <c r="R324" s="7"/>
      <c r="S324" s="7"/>
      <c r="T324" s="7"/>
      <c r="U324" s="7"/>
      <c r="V324" s="7"/>
      <c r="W324" s="7"/>
      <c r="X324" s="7"/>
    </row>
    <row r="325" spans="1:24" ht="12.75" customHeight="1">
      <c r="A325" s="372" t="s">
        <v>50</v>
      </c>
      <c r="B325" s="372" t="s">
        <v>59</v>
      </c>
      <c r="C325" s="372" t="s">
        <v>684</v>
      </c>
      <c r="D325" s="373">
        <v>110808000</v>
      </c>
      <c r="E325" s="372" t="s">
        <v>790</v>
      </c>
      <c r="F325" s="374">
        <v>2</v>
      </c>
      <c r="G325" s="387">
        <v>18900</v>
      </c>
      <c r="H325" s="372" t="s">
        <v>609</v>
      </c>
      <c r="I325" s="388">
        <v>2</v>
      </c>
      <c r="J325" s="389"/>
      <c r="K325" s="389"/>
      <c r="L325" s="389">
        <v>18900</v>
      </c>
      <c r="M325" s="45"/>
      <c r="N325" s="1"/>
      <c r="O325" s="1"/>
      <c r="P325" s="1"/>
      <c r="Q325" s="7"/>
      <c r="R325" s="7"/>
      <c r="S325" s="7"/>
      <c r="T325" s="7"/>
      <c r="U325" s="7"/>
      <c r="V325" s="7"/>
      <c r="W325" s="7"/>
      <c r="X325" s="7"/>
    </row>
    <row r="326" spans="1:24" ht="12.75" customHeight="1">
      <c r="A326" s="372" t="s">
        <v>50</v>
      </c>
      <c r="B326" s="372" t="s">
        <v>59</v>
      </c>
      <c r="C326" s="372" t="s">
        <v>684</v>
      </c>
      <c r="D326" s="373">
        <v>120205000</v>
      </c>
      <c r="E326" s="372" t="s">
        <v>794</v>
      </c>
      <c r="F326" s="374">
        <v>2</v>
      </c>
      <c r="G326" s="387">
        <v>3000000</v>
      </c>
      <c r="H326" s="372" t="s">
        <v>632</v>
      </c>
      <c r="I326" s="388">
        <v>2</v>
      </c>
      <c r="J326" s="389"/>
      <c r="K326" s="389"/>
      <c r="L326" s="389">
        <v>3000000</v>
      </c>
      <c r="M326" s="45"/>
      <c r="N326" s="1"/>
      <c r="O326" s="1"/>
      <c r="P326" s="1"/>
      <c r="Q326" s="7"/>
      <c r="R326" s="7"/>
      <c r="S326" s="7"/>
      <c r="T326" s="7"/>
      <c r="U326" s="7"/>
      <c r="V326" s="7"/>
      <c r="W326" s="7"/>
      <c r="X326" s="7"/>
    </row>
    <row r="327" spans="1:24" ht="12.75" customHeight="1">
      <c r="A327" s="372" t="s">
        <v>50</v>
      </c>
      <c r="B327" s="372" t="s">
        <v>59</v>
      </c>
      <c r="C327" s="372" t="s">
        <v>684</v>
      </c>
      <c r="D327" s="373">
        <v>125825000</v>
      </c>
      <c r="E327" s="372" t="s">
        <v>795</v>
      </c>
      <c r="F327" s="374">
        <v>2</v>
      </c>
      <c r="G327" s="387">
        <v>3000</v>
      </c>
      <c r="H327" s="372" t="s">
        <v>673</v>
      </c>
      <c r="I327" s="388">
        <v>2</v>
      </c>
      <c r="J327" s="389"/>
      <c r="K327" s="389"/>
      <c r="L327" s="389">
        <v>3000</v>
      </c>
      <c r="M327" s="45"/>
      <c r="N327" s="1"/>
      <c r="O327" s="1"/>
      <c r="P327" s="1"/>
      <c r="Q327" s="7"/>
      <c r="R327" s="7"/>
      <c r="S327" s="7"/>
      <c r="T327" s="7"/>
      <c r="U327" s="7"/>
      <c r="V327" s="7"/>
      <c r="W327" s="7"/>
      <c r="X327" s="7"/>
    </row>
    <row r="328" spans="1:24" ht="12.75" customHeight="1">
      <c r="A328" s="372" t="s">
        <v>50</v>
      </c>
      <c r="B328" s="372" t="s">
        <v>59</v>
      </c>
      <c r="C328" s="372" t="s">
        <v>684</v>
      </c>
      <c r="D328" s="373">
        <v>144676000</v>
      </c>
      <c r="E328" s="372" t="s">
        <v>796</v>
      </c>
      <c r="F328" s="374">
        <v>2</v>
      </c>
      <c r="G328" s="387">
        <v>3000000</v>
      </c>
      <c r="H328" s="372" t="s">
        <v>671</v>
      </c>
      <c r="I328" s="388">
        <v>2</v>
      </c>
      <c r="J328" s="389"/>
      <c r="K328" s="389"/>
      <c r="L328" s="389">
        <v>3000000</v>
      </c>
      <c r="M328" s="45"/>
      <c r="N328" s="1"/>
      <c r="O328" s="1"/>
      <c r="P328" s="1"/>
      <c r="Q328" s="7"/>
      <c r="R328" s="7"/>
      <c r="S328" s="7"/>
      <c r="T328" s="7"/>
      <c r="U328" s="7"/>
      <c r="V328" s="7"/>
      <c r="W328" s="7"/>
      <c r="X328" s="7"/>
    </row>
    <row r="329" spans="1:24" ht="12.75" customHeight="1">
      <c r="A329" s="372" t="s">
        <v>50</v>
      </c>
      <c r="B329" s="372" t="s">
        <v>59</v>
      </c>
      <c r="C329" s="372" t="s">
        <v>684</v>
      </c>
      <c r="D329" s="373">
        <v>144676000</v>
      </c>
      <c r="E329" s="372" t="s">
        <v>796</v>
      </c>
      <c r="F329" s="374">
        <v>1</v>
      </c>
      <c r="G329" s="387">
        <v>1000000</v>
      </c>
      <c r="H329" s="372" t="s">
        <v>671</v>
      </c>
      <c r="I329" s="388">
        <v>1</v>
      </c>
      <c r="J329" s="389">
        <v>1000000</v>
      </c>
      <c r="K329" s="389"/>
      <c r="L329" s="389"/>
      <c r="M329" s="45"/>
      <c r="N329" s="1"/>
      <c r="O329" s="1"/>
      <c r="P329" s="1"/>
      <c r="Q329" s="7"/>
      <c r="R329" s="7"/>
      <c r="S329" s="7"/>
      <c r="T329" s="7"/>
      <c r="U329" s="7"/>
      <c r="V329" s="7"/>
      <c r="W329" s="7"/>
      <c r="X329" s="7"/>
    </row>
    <row r="330" spans="1:24" ht="12.75" customHeight="1">
      <c r="A330" s="372" t="s">
        <v>50</v>
      </c>
      <c r="B330" s="372" t="s">
        <v>59</v>
      </c>
      <c r="C330" s="372" t="s">
        <v>684</v>
      </c>
      <c r="D330" s="373">
        <v>170105000</v>
      </c>
      <c r="E330" s="372" t="s">
        <v>797</v>
      </c>
      <c r="F330" s="374">
        <v>2</v>
      </c>
      <c r="G330" s="387">
        <v>151131800</v>
      </c>
      <c r="H330" s="372" t="s">
        <v>632</v>
      </c>
      <c r="I330" s="388">
        <v>2</v>
      </c>
      <c r="J330" s="389"/>
      <c r="K330" s="389"/>
      <c r="L330" s="389">
        <v>151131800</v>
      </c>
      <c r="M330" s="45"/>
      <c r="N330" s="1"/>
      <c r="O330" s="1"/>
      <c r="P330" s="1"/>
      <c r="Q330" s="7"/>
      <c r="R330" s="7"/>
      <c r="S330" s="7"/>
      <c r="T330" s="7"/>
      <c r="U330" s="7"/>
      <c r="V330" s="7"/>
      <c r="W330" s="7"/>
      <c r="X330" s="7"/>
    </row>
    <row r="331" spans="1:24" ht="12.75" customHeight="1">
      <c r="A331" s="372" t="s">
        <v>50</v>
      </c>
      <c r="B331" s="372" t="s">
        <v>59</v>
      </c>
      <c r="C331" s="372" t="s">
        <v>684</v>
      </c>
      <c r="D331" s="373">
        <v>170105000</v>
      </c>
      <c r="E331" s="372" t="s">
        <v>797</v>
      </c>
      <c r="F331" s="374">
        <v>1</v>
      </c>
      <c r="G331" s="387">
        <v>10832500</v>
      </c>
      <c r="H331" s="372" t="s">
        <v>632</v>
      </c>
      <c r="I331" s="388">
        <v>1</v>
      </c>
      <c r="J331" s="389">
        <v>10832500</v>
      </c>
      <c r="K331" s="389"/>
      <c r="L331" s="389"/>
      <c r="M331" s="45"/>
      <c r="N331" s="1"/>
      <c r="O331" s="1"/>
      <c r="P331" s="1"/>
      <c r="Q331" s="7"/>
      <c r="R331" s="7"/>
      <c r="S331" s="7"/>
      <c r="T331" s="7"/>
      <c r="U331" s="7"/>
      <c r="V331" s="7"/>
      <c r="W331" s="7"/>
      <c r="X331" s="7"/>
    </row>
    <row r="332" spans="1:24" ht="12.75" customHeight="1">
      <c r="A332" s="372" t="s">
        <v>50</v>
      </c>
      <c r="B332" s="372" t="s">
        <v>59</v>
      </c>
      <c r="C332" s="372" t="s">
        <v>684</v>
      </c>
      <c r="D332" s="373">
        <v>174168000</v>
      </c>
      <c r="E332" s="372" t="s">
        <v>798</v>
      </c>
      <c r="F332" s="374">
        <v>2</v>
      </c>
      <c r="G332" s="387">
        <v>13832731</v>
      </c>
      <c r="H332" s="372" t="s">
        <v>799</v>
      </c>
      <c r="I332" s="388">
        <v>2</v>
      </c>
      <c r="J332" s="389"/>
      <c r="K332" s="389"/>
      <c r="L332" s="389">
        <v>13832731</v>
      </c>
      <c r="M332" s="45"/>
      <c r="N332" s="1"/>
      <c r="O332" s="1"/>
      <c r="P332" s="1"/>
      <c r="Q332" s="7"/>
      <c r="R332" s="7"/>
      <c r="S332" s="7"/>
      <c r="T332" s="7"/>
      <c r="U332" s="7"/>
      <c r="V332" s="7"/>
      <c r="W332" s="7"/>
      <c r="X332" s="7"/>
    </row>
    <row r="333" spans="1:24" ht="12.75" customHeight="1">
      <c r="A333" s="372" t="s">
        <v>50</v>
      </c>
      <c r="B333" s="372" t="s">
        <v>59</v>
      </c>
      <c r="C333" s="372" t="s">
        <v>684</v>
      </c>
      <c r="D333" s="373">
        <v>174168000</v>
      </c>
      <c r="E333" s="372" t="s">
        <v>798</v>
      </c>
      <c r="F333" s="374">
        <v>1</v>
      </c>
      <c r="G333" s="387">
        <v>2677512</v>
      </c>
      <c r="H333" s="372" t="s">
        <v>799</v>
      </c>
      <c r="I333" s="388">
        <v>1</v>
      </c>
      <c r="J333" s="389">
        <v>2677512</v>
      </c>
      <c r="K333" s="389"/>
      <c r="L333" s="389"/>
      <c r="M333" s="45"/>
      <c r="N333" s="1"/>
      <c r="O333" s="1"/>
      <c r="P333" s="1"/>
      <c r="Q333" s="7"/>
      <c r="R333" s="7"/>
      <c r="S333" s="7"/>
      <c r="T333" s="7"/>
      <c r="U333" s="7"/>
      <c r="V333" s="7"/>
      <c r="W333" s="7"/>
      <c r="X333" s="7"/>
    </row>
    <row r="334" spans="1:24" ht="12.75" customHeight="1">
      <c r="A334" s="372" t="s">
        <v>50</v>
      </c>
      <c r="B334" s="372" t="s">
        <v>59</v>
      </c>
      <c r="C334" s="372" t="s">
        <v>684</v>
      </c>
      <c r="D334" s="373">
        <v>220305001</v>
      </c>
      <c r="E334" s="372" t="s">
        <v>800</v>
      </c>
      <c r="F334" s="374">
        <v>2</v>
      </c>
      <c r="G334" s="387">
        <v>109660000</v>
      </c>
      <c r="H334" s="372" t="s">
        <v>640</v>
      </c>
      <c r="I334" s="388">
        <v>2</v>
      </c>
      <c r="J334" s="389"/>
      <c r="K334" s="389"/>
      <c r="L334" s="389">
        <v>109660000</v>
      </c>
      <c r="M334" s="45"/>
      <c r="N334" s="1"/>
      <c r="O334" s="1"/>
      <c r="P334" s="1"/>
      <c r="Q334" s="7"/>
      <c r="R334" s="7"/>
      <c r="S334" s="7"/>
      <c r="T334" s="7"/>
      <c r="U334" s="7"/>
      <c r="V334" s="7"/>
      <c r="W334" s="7"/>
      <c r="X334" s="7"/>
    </row>
    <row r="335" spans="1:24" ht="12.75" customHeight="1">
      <c r="A335" s="372" t="s">
        <v>50</v>
      </c>
      <c r="B335" s="372" t="s">
        <v>59</v>
      </c>
      <c r="C335" s="372" t="s">
        <v>684</v>
      </c>
      <c r="D335" s="373">
        <v>220305001</v>
      </c>
      <c r="E335" s="372" t="s">
        <v>800</v>
      </c>
      <c r="F335" s="374">
        <v>1</v>
      </c>
      <c r="G335" s="387">
        <v>31537773</v>
      </c>
      <c r="H335" s="372" t="s">
        <v>640</v>
      </c>
      <c r="I335" s="388">
        <v>1</v>
      </c>
      <c r="J335" s="389">
        <v>31537773</v>
      </c>
      <c r="K335" s="389"/>
      <c r="L335" s="389"/>
      <c r="M335" s="45"/>
      <c r="N335" s="1"/>
      <c r="O335" s="1"/>
      <c r="P335" s="1"/>
      <c r="Q335" s="7"/>
      <c r="R335" s="7"/>
      <c r="S335" s="7"/>
      <c r="T335" s="7"/>
      <c r="U335" s="7"/>
      <c r="V335" s="7"/>
      <c r="W335" s="7"/>
      <c r="X335" s="7"/>
    </row>
    <row r="336" spans="1:24" ht="12.75" customHeight="1">
      <c r="A336" s="372" t="s">
        <v>50</v>
      </c>
      <c r="B336" s="372" t="s">
        <v>59</v>
      </c>
      <c r="C336" s="372" t="s">
        <v>684</v>
      </c>
      <c r="D336" s="373">
        <v>230205001</v>
      </c>
      <c r="E336" s="372" t="s">
        <v>801</v>
      </c>
      <c r="F336" s="374">
        <v>2</v>
      </c>
      <c r="G336" s="387">
        <v>3000000</v>
      </c>
      <c r="H336" s="372" t="s">
        <v>640</v>
      </c>
      <c r="I336" s="388">
        <v>2</v>
      </c>
      <c r="J336" s="389"/>
      <c r="K336" s="389"/>
      <c r="L336" s="389">
        <v>3000000</v>
      </c>
      <c r="M336" s="45"/>
      <c r="N336" s="1"/>
      <c r="O336" s="1"/>
      <c r="P336" s="1"/>
      <c r="Q336" s="7"/>
      <c r="R336" s="7"/>
      <c r="S336" s="7"/>
      <c r="T336" s="7"/>
      <c r="U336" s="7"/>
      <c r="V336" s="7"/>
      <c r="W336" s="7"/>
      <c r="X336" s="7"/>
    </row>
    <row r="337" spans="1:24" ht="12.75" customHeight="1">
      <c r="A337" s="372" t="s">
        <v>50</v>
      </c>
      <c r="B337" s="372" t="s">
        <v>59</v>
      </c>
      <c r="C337" s="372" t="s">
        <v>684</v>
      </c>
      <c r="D337" s="373">
        <v>230205001</v>
      </c>
      <c r="E337" s="372" t="s">
        <v>801</v>
      </c>
      <c r="F337" s="374">
        <v>1</v>
      </c>
      <c r="G337" s="387">
        <v>2000000</v>
      </c>
      <c r="H337" s="372" t="s">
        <v>640</v>
      </c>
      <c r="I337" s="388">
        <v>1</v>
      </c>
      <c r="J337" s="389">
        <v>2000000</v>
      </c>
      <c r="K337" s="389"/>
      <c r="L337" s="389"/>
      <c r="M337" s="45"/>
      <c r="N337" s="1"/>
      <c r="O337" s="1"/>
      <c r="P337" s="1"/>
      <c r="Q337" s="7"/>
      <c r="R337" s="7"/>
      <c r="S337" s="7"/>
      <c r="T337" s="7"/>
      <c r="U337" s="7"/>
      <c r="V337" s="7"/>
      <c r="W337" s="7"/>
      <c r="X337" s="7"/>
    </row>
    <row r="338" spans="1:24" ht="12.75" customHeight="1">
      <c r="A338" s="372" t="s">
        <v>50</v>
      </c>
      <c r="B338" s="372" t="s">
        <v>59</v>
      </c>
      <c r="C338" s="372" t="s">
        <v>684</v>
      </c>
      <c r="D338" s="373">
        <v>230305001</v>
      </c>
      <c r="E338" s="372" t="s">
        <v>802</v>
      </c>
      <c r="F338" s="374">
        <v>1</v>
      </c>
      <c r="G338" s="387">
        <v>500000</v>
      </c>
      <c r="H338" s="372" t="s">
        <v>640</v>
      </c>
      <c r="I338" s="388">
        <v>1</v>
      </c>
      <c r="J338" s="389">
        <v>500000</v>
      </c>
      <c r="K338" s="389"/>
      <c r="L338" s="389"/>
      <c r="M338" s="45"/>
      <c r="N338" s="1"/>
      <c r="O338" s="1"/>
      <c r="P338" s="1"/>
      <c r="Q338" s="7"/>
      <c r="R338" s="7"/>
      <c r="S338" s="7"/>
      <c r="T338" s="7"/>
      <c r="U338" s="7"/>
      <c r="V338" s="7"/>
      <c r="W338" s="7"/>
      <c r="X338" s="7"/>
    </row>
    <row r="339" spans="1:24" ht="12.75" customHeight="1">
      <c r="A339" s="372" t="s">
        <v>50</v>
      </c>
      <c r="B339" s="372" t="s">
        <v>59</v>
      </c>
      <c r="C339" s="372" t="s">
        <v>684</v>
      </c>
      <c r="D339" s="373">
        <v>234111001</v>
      </c>
      <c r="E339" s="372" t="s">
        <v>803</v>
      </c>
      <c r="F339" s="374">
        <v>1</v>
      </c>
      <c r="G339" s="387">
        <v>5375608</v>
      </c>
      <c r="H339" s="372" t="s">
        <v>673</v>
      </c>
      <c r="I339" s="388">
        <v>1</v>
      </c>
      <c r="J339" s="389">
        <v>5375608</v>
      </c>
      <c r="K339" s="389"/>
      <c r="L339" s="389"/>
      <c r="M339" s="45"/>
      <c r="N339" s="1"/>
      <c r="O339" s="1"/>
      <c r="P339" s="1"/>
      <c r="Q339" s="7"/>
      <c r="R339" s="7"/>
      <c r="S339" s="7"/>
      <c r="T339" s="7"/>
      <c r="U339" s="7"/>
      <c r="V339" s="7"/>
      <c r="W339" s="7"/>
      <c r="X339" s="7"/>
    </row>
    <row r="340" spans="1:24" ht="12.75" customHeight="1">
      <c r="A340" s="372" t="s">
        <v>50</v>
      </c>
      <c r="B340" s="372" t="s">
        <v>59</v>
      </c>
      <c r="C340" s="372" t="s">
        <v>684</v>
      </c>
      <c r="D340" s="373">
        <v>820200000</v>
      </c>
      <c r="E340" s="372" t="s">
        <v>804</v>
      </c>
      <c r="F340" s="374">
        <v>2</v>
      </c>
      <c r="G340" s="387">
        <v>2988800</v>
      </c>
      <c r="H340" s="372" t="s">
        <v>25</v>
      </c>
      <c r="I340" s="388">
        <v>2</v>
      </c>
      <c r="J340" s="389"/>
      <c r="K340" s="389"/>
      <c r="L340" s="389">
        <v>2988800</v>
      </c>
      <c r="M340" s="45"/>
      <c r="N340" s="1"/>
      <c r="O340" s="1"/>
      <c r="P340" s="1"/>
      <c r="Q340" s="7"/>
      <c r="R340" s="7"/>
      <c r="S340" s="7"/>
      <c r="T340" s="7"/>
      <c r="U340" s="7"/>
      <c r="V340" s="7"/>
      <c r="W340" s="7"/>
      <c r="X340" s="7"/>
    </row>
    <row r="341" spans="1:24" ht="12.75" customHeight="1">
      <c r="A341" s="372" t="s">
        <v>50</v>
      </c>
      <c r="B341" s="372" t="s">
        <v>59</v>
      </c>
      <c r="C341" s="372" t="s">
        <v>684</v>
      </c>
      <c r="D341" s="373">
        <v>820500000</v>
      </c>
      <c r="E341" s="372" t="s">
        <v>805</v>
      </c>
      <c r="F341" s="374">
        <v>1</v>
      </c>
      <c r="G341" s="387">
        <v>4218400</v>
      </c>
      <c r="H341" s="372" t="s">
        <v>598</v>
      </c>
      <c r="I341" s="388">
        <v>1</v>
      </c>
      <c r="J341" s="389">
        <v>4218400</v>
      </c>
      <c r="K341" s="389"/>
      <c r="L341" s="389"/>
      <c r="M341" s="45"/>
      <c r="N341" s="1"/>
      <c r="O341" s="1"/>
      <c r="P341" s="1"/>
      <c r="Q341" s="7"/>
      <c r="R341" s="7"/>
      <c r="S341" s="7"/>
      <c r="T341" s="7"/>
      <c r="U341" s="7"/>
      <c r="V341" s="7"/>
      <c r="W341" s="7"/>
      <c r="X341" s="7"/>
    </row>
    <row r="342" spans="1:24" ht="12.75" customHeight="1">
      <c r="A342" s="372" t="s">
        <v>50</v>
      </c>
      <c r="B342" s="372" t="s">
        <v>59</v>
      </c>
      <c r="C342" s="372" t="s">
        <v>684</v>
      </c>
      <c r="D342" s="373">
        <v>820500000</v>
      </c>
      <c r="E342" s="372" t="s">
        <v>805</v>
      </c>
      <c r="F342" s="374">
        <v>2</v>
      </c>
      <c r="G342" s="387">
        <v>64258300</v>
      </c>
      <c r="H342" s="372" t="s">
        <v>598</v>
      </c>
      <c r="I342" s="388">
        <v>2</v>
      </c>
      <c r="J342" s="389"/>
      <c r="K342" s="389"/>
      <c r="L342" s="389">
        <v>64258300</v>
      </c>
      <c r="M342" s="45"/>
      <c r="N342" s="1"/>
      <c r="O342" s="1"/>
      <c r="P342" s="1"/>
      <c r="Q342" s="7"/>
      <c r="R342" s="7"/>
      <c r="S342" s="7"/>
      <c r="T342" s="7"/>
      <c r="U342" s="7"/>
      <c r="V342" s="7"/>
      <c r="W342" s="7"/>
      <c r="X342" s="7"/>
    </row>
    <row r="343" spans="1:24" ht="12.75" customHeight="1">
      <c r="A343" s="372" t="s">
        <v>50</v>
      </c>
      <c r="B343" s="372" t="s">
        <v>59</v>
      </c>
      <c r="C343" s="372" t="s">
        <v>684</v>
      </c>
      <c r="D343" s="373">
        <v>821400000</v>
      </c>
      <c r="E343" s="372" t="s">
        <v>806</v>
      </c>
      <c r="F343" s="374">
        <v>2</v>
      </c>
      <c r="G343" s="387">
        <v>18794200</v>
      </c>
      <c r="H343" s="372" t="s">
        <v>706</v>
      </c>
      <c r="I343" s="388">
        <v>2</v>
      </c>
      <c r="J343" s="389"/>
      <c r="K343" s="389"/>
      <c r="L343" s="389">
        <v>18794200</v>
      </c>
      <c r="M343" s="45"/>
      <c r="N343" s="1"/>
      <c r="O343" s="1"/>
      <c r="P343" s="1"/>
      <c r="Q343" s="7"/>
      <c r="R343" s="7"/>
      <c r="S343" s="7"/>
      <c r="T343" s="7"/>
      <c r="U343" s="7"/>
      <c r="V343" s="7"/>
      <c r="W343" s="7"/>
      <c r="X343" s="7"/>
    </row>
    <row r="344" spans="1:24" ht="12.75" customHeight="1">
      <c r="A344" s="372" t="s">
        <v>50</v>
      </c>
      <c r="B344" s="372" t="s">
        <v>59</v>
      </c>
      <c r="C344" s="372" t="s">
        <v>684</v>
      </c>
      <c r="D344" s="373">
        <v>822300000</v>
      </c>
      <c r="E344" s="372" t="s">
        <v>807</v>
      </c>
      <c r="F344" s="374">
        <v>1</v>
      </c>
      <c r="G344" s="387">
        <v>40400</v>
      </c>
      <c r="H344" s="372" t="s">
        <v>598</v>
      </c>
      <c r="I344" s="388">
        <v>1</v>
      </c>
      <c r="J344" s="389">
        <v>40400</v>
      </c>
      <c r="K344" s="389"/>
      <c r="L344" s="389"/>
      <c r="M344" s="45"/>
      <c r="N344" s="1"/>
      <c r="O344" s="1"/>
      <c r="P344" s="1"/>
      <c r="Q344" s="7"/>
      <c r="R344" s="7"/>
      <c r="S344" s="7"/>
      <c r="T344" s="7"/>
      <c r="U344" s="7"/>
      <c r="V344" s="7"/>
      <c r="W344" s="7"/>
      <c r="X344" s="7"/>
    </row>
    <row r="345" spans="1:24" ht="12.75" customHeight="1">
      <c r="A345" s="372" t="s">
        <v>50</v>
      </c>
      <c r="B345" s="372" t="s">
        <v>59</v>
      </c>
      <c r="C345" s="372" t="s">
        <v>684</v>
      </c>
      <c r="D345" s="373">
        <v>822300000</v>
      </c>
      <c r="E345" s="372" t="s">
        <v>807</v>
      </c>
      <c r="F345" s="374">
        <v>2</v>
      </c>
      <c r="G345" s="387">
        <v>17529100</v>
      </c>
      <c r="H345" s="372" t="s">
        <v>598</v>
      </c>
      <c r="I345" s="388">
        <v>2</v>
      </c>
      <c r="J345" s="389"/>
      <c r="K345" s="389"/>
      <c r="L345" s="389">
        <v>17529100</v>
      </c>
      <c r="M345" s="45"/>
      <c r="N345" s="1"/>
      <c r="O345" s="1"/>
      <c r="P345" s="1"/>
      <c r="Q345" s="7"/>
      <c r="R345" s="7"/>
      <c r="S345" s="7"/>
      <c r="T345" s="7"/>
      <c r="U345" s="7"/>
      <c r="V345" s="7"/>
      <c r="W345" s="7"/>
      <c r="X345" s="7"/>
    </row>
    <row r="346" spans="1:24" ht="12.75" customHeight="1">
      <c r="A346" s="372" t="s">
        <v>50</v>
      </c>
      <c r="B346" s="372" t="s">
        <v>59</v>
      </c>
      <c r="C346" s="372" t="s">
        <v>684</v>
      </c>
      <c r="D346" s="373">
        <v>822400000</v>
      </c>
      <c r="E346" s="372" t="s">
        <v>808</v>
      </c>
      <c r="F346" s="374">
        <v>2</v>
      </c>
      <c r="G346" s="387">
        <v>54368700</v>
      </c>
      <c r="H346" s="372" t="s">
        <v>25</v>
      </c>
      <c r="I346" s="388">
        <v>2</v>
      </c>
      <c r="J346" s="389"/>
      <c r="K346" s="389"/>
      <c r="L346" s="389">
        <v>54368700</v>
      </c>
      <c r="M346" s="45"/>
      <c r="N346" s="1"/>
      <c r="O346" s="1"/>
      <c r="P346" s="1"/>
      <c r="Q346" s="7"/>
      <c r="R346" s="7"/>
      <c r="S346" s="7"/>
      <c r="T346" s="7"/>
      <c r="U346" s="7"/>
      <c r="V346" s="7"/>
      <c r="W346" s="7"/>
      <c r="X346" s="7"/>
    </row>
    <row r="347" spans="1:24" ht="12.75" customHeight="1">
      <c r="A347" s="372" t="s">
        <v>50</v>
      </c>
      <c r="B347" s="372" t="s">
        <v>59</v>
      </c>
      <c r="C347" s="372" t="s">
        <v>684</v>
      </c>
      <c r="D347" s="373">
        <v>822500000</v>
      </c>
      <c r="E347" s="372" t="s">
        <v>809</v>
      </c>
      <c r="F347" s="374">
        <v>2</v>
      </c>
      <c r="G347" s="387">
        <v>54435900</v>
      </c>
      <c r="H347" s="372" t="s">
        <v>692</v>
      </c>
      <c r="I347" s="388">
        <v>2</v>
      </c>
      <c r="J347" s="389"/>
      <c r="K347" s="389"/>
      <c r="L347" s="389">
        <v>54435900</v>
      </c>
      <c r="M347" s="45"/>
      <c r="N347" s="1"/>
      <c r="O347" s="1"/>
      <c r="P347" s="1"/>
      <c r="Q347" s="7"/>
      <c r="R347" s="7"/>
      <c r="S347" s="7"/>
      <c r="T347" s="7"/>
      <c r="U347" s="7"/>
      <c r="V347" s="7"/>
      <c r="W347" s="7"/>
      <c r="X347" s="7"/>
    </row>
    <row r="348" spans="1:24" ht="12.75" customHeight="1">
      <c r="A348" s="372" t="s">
        <v>50</v>
      </c>
      <c r="B348" s="372" t="s">
        <v>59</v>
      </c>
      <c r="C348" s="372" t="s">
        <v>684</v>
      </c>
      <c r="D348" s="373">
        <v>822600000</v>
      </c>
      <c r="E348" s="372" t="s">
        <v>810</v>
      </c>
      <c r="F348" s="374">
        <v>2</v>
      </c>
      <c r="G348" s="387">
        <v>3520300</v>
      </c>
      <c r="H348" s="372" t="s">
        <v>692</v>
      </c>
      <c r="I348" s="388">
        <v>2</v>
      </c>
      <c r="J348" s="389"/>
      <c r="K348" s="389"/>
      <c r="L348" s="389">
        <v>3520300</v>
      </c>
      <c r="M348" s="45"/>
      <c r="N348" s="1"/>
      <c r="O348" s="1"/>
      <c r="P348" s="1"/>
      <c r="Q348" s="7"/>
      <c r="R348" s="7"/>
      <c r="S348" s="7"/>
      <c r="T348" s="7"/>
      <c r="U348" s="7"/>
      <c r="V348" s="7"/>
      <c r="W348" s="7"/>
      <c r="X348" s="7"/>
    </row>
    <row r="349" spans="1:24" ht="12.75" customHeight="1">
      <c r="A349" s="372" t="s">
        <v>50</v>
      </c>
      <c r="B349" s="372" t="s">
        <v>59</v>
      </c>
      <c r="C349" s="372" t="s">
        <v>684</v>
      </c>
      <c r="D349" s="373">
        <v>823200000</v>
      </c>
      <c r="E349" s="372" t="s">
        <v>811</v>
      </c>
      <c r="F349" s="374">
        <v>2</v>
      </c>
      <c r="G349" s="387">
        <v>3081700</v>
      </c>
      <c r="H349" s="372" t="s">
        <v>692</v>
      </c>
      <c r="I349" s="388">
        <v>2</v>
      </c>
      <c r="J349" s="389"/>
      <c r="K349" s="389"/>
      <c r="L349" s="389">
        <v>3081700</v>
      </c>
      <c r="M349" s="45"/>
      <c r="N349" s="1"/>
      <c r="O349" s="1"/>
      <c r="P349" s="1"/>
      <c r="Q349" s="7"/>
      <c r="R349" s="7"/>
      <c r="S349" s="7"/>
      <c r="T349" s="7"/>
      <c r="U349" s="7"/>
      <c r="V349" s="7"/>
      <c r="W349" s="7"/>
      <c r="X349" s="7"/>
    </row>
    <row r="350" spans="1:24" ht="12.75" customHeight="1">
      <c r="A350" s="372" t="s">
        <v>50</v>
      </c>
      <c r="B350" s="372" t="s">
        <v>59</v>
      </c>
      <c r="C350" s="372" t="s">
        <v>684</v>
      </c>
      <c r="D350" s="373">
        <v>823600000</v>
      </c>
      <c r="E350" s="372" t="s">
        <v>813</v>
      </c>
      <c r="F350" s="374">
        <v>2</v>
      </c>
      <c r="G350" s="387">
        <v>1784300</v>
      </c>
      <c r="H350" s="372" t="s">
        <v>692</v>
      </c>
      <c r="I350" s="388">
        <v>2</v>
      </c>
      <c r="J350" s="389"/>
      <c r="K350" s="389"/>
      <c r="L350" s="389">
        <v>1784300</v>
      </c>
      <c r="M350" s="45"/>
      <c r="N350" s="1"/>
      <c r="O350" s="1"/>
      <c r="P350" s="1"/>
      <c r="Q350" s="7"/>
      <c r="R350" s="7"/>
      <c r="S350" s="7"/>
      <c r="T350" s="7"/>
      <c r="U350" s="7"/>
      <c r="V350" s="7"/>
      <c r="W350" s="7"/>
      <c r="X350" s="7"/>
    </row>
    <row r="351" spans="1:24" ht="12.75" customHeight="1">
      <c r="A351" s="372" t="s">
        <v>50</v>
      </c>
      <c r="B351" s="372" t="s">
        <v>59</v>
      </c>
      <c r="C351" s="372" t="s">
        <v>684</v>
      </c>
      <c r="D351" s="373">
        <v>824376000</v>
      </c>
      <c r="E351" s="372" t="s">
        <v>814</v>
      </c>
      <c r="F351" s="374">
        <v>2</v>
      </c>
      <c r="G351" s="387">
        <v>695300</v>
      </c>
      <c r="H351" s="372" t="s">
        <v>616</v>
      </c>
      <c r="I351" s="388">
        <v>2</v>
      </c>
      <c r="J351" s="389"/>
      <c r="K351" s="389"/>
      <c r="L351" s="389">
        <v>695300</v>
      </c>
      <c r="M351" s="45"/>
      <c r="N351" s="1"/>
      <c r="O351" s="1"/>
      <c r="P351" s="1"/>
      <c r="Q351" s="7"/>
      <c r="R351" s="7"/>
      <c r="S351" s="7"/>
      <c r="T351" s="7"/>
      <c r="U351" s="7"/>
      <c r="V351" s="7"/>
      <c r="W351" s="7"/>
      <c r="X351" s="7"/>
    </row>
    <row r="352" spans="1:24" ht="12.75" customHeight="1">
      <c r="A352" s="372" t="s">
        <v>50</v>
      </c>
      <c r="B352" s="372" t="s">
        <v>59</v>
      </c>
      <c r="C352" s="372" t="s">
        <v>684</v>
      </c>
      <c r="D352" s="373">
        <v>824700000</v>
      </c>
      <c r="E352" s="372" t="s">
        <v>815</v>
      </c>
      <c r="F352" s="374">
        <v>2</v>
      </c>
      <c r="G352" s="387">
        <v>10065300</v>
      </c>
      <c r="H352" s="372" t="s">
        <v>638</v>
      </c>
      <c r="I352" s="388">
        <v>2</v>
      </c>
      <c r="J352" s="389"/>
      <c r="K352" s="389"/>
      <c r="L352" s="389">
        <v>10065300</v>
      </c>
      <c r="M352" s="45"/>
      <c r="N352" s="1"/>
      <c r="O352" s="1"/>
      <c r="P352" s="1"/>
      <c r="Q352" s="7"/>
      <c r="R352" s="7"/>
      <c r="S352" s="7"/>
      <c r="T352" s="7"/>
      <c r="U352" s="7"/>
      <c r="V352" s="7"/>
      <c r="W352" s="7"/>
      <c r="X352" s="7"/>
    </row>
    <row r="353" spans="1:24" ht="12.75" customHeight="1">
      <c r="A353" s="372" t="s">
        <v>50</v>
      </c>
      <c r="B353" s="372" t="s">
        <v>59</v>
      </c>
      <c r="C353" s="372" t="s">
        <v>684</v>
      </c>
      <c r="D353" s="373">
        <v>824700000</v>
      </c>
      <c r="E353" s="372" t="s">
        <v>815</v>
      </c>
      <c r="F353" s="374">
        <v>1</v>
      </c>
      <c r="G353" s="387">
        <v>444900</v>
      </c>
      <c r="H353" s="372" t="s">
        <v>638</v>
      </c>
      <c r="I353" s="388">
        <v>1</v>
      </c>
      <c r="J353" s="389">
        <v>444900</v>
      </c>
      <c r="K353" s="389"/>
      <c r="L353" s="389"/>
      <c r="M353" s="45"/>
      <c r="N353" s="1"/>
      <c r="O353" s="1"/>
      <c r="P353" s="1"/>
      <c r="Q353" s="7"/>
      <c r="R353" s="7"/>
      <c r="S353" s="7"/>
      <c r="T353" s="7"/>
      <c r="U353" s="7"/>
      <c r="V353" s="7"/>
      <c r="W353" s="7"/>
      <c r="X353" s="7"/>
    </row>
    <row r="354" spans="1:24" ht="12.75" customHeight="1">
      <c r="A354" s="372" t="s">
        <v>50</v>
      </c>
      <c r="B354" s="372" t="s">
        <v>59</v>
      </c>
      <c r="C354" s="372" t="s">
        <v>684</v>
      </c>
      <c r="D354" s="373">
        <v>824900000</v>
      </c>
      <c r="E354" s="372" t="s">
        <v>817</v>
      </c>
      <c r="F354" s="374">
        <v>1</v>
      </c>
      <c r="G354" s="387">
        <v>2110400</v>
      </c>
      <c r="H354" s="372" t="s">
        <v>25</v>
      </c>
      <c r="I354" s="388">
        <v>1</v>
      </c>
      <c r="J354" s="389">
        <v>2110400</v>
      </c>
      <c r="K354" s="389"/>
      <c r="L354" s="389"/>
      <c r="M354" s="45"/>
      <c r="N354" s="1"/>
      <c r="O354" s="1"/>
      <c r="P354" s="1"/>
      <c r="Q354" s="7"/>
      <c r="R354" s="7"/>
      <c r="S354" s="7"/>
      <c r="T354" s="7"/>
      <c r="U354" s="7"/>
      <c r="V354" s="7"/>
      <c r="W354" s="7"/>
      <c r="X354" s="7"/>
    </row>
    <row r="355" spans="1:24" ht="12.75" customHeight="1">
      <c r="A355" s="372" t="s">
        <v>50</v>
      </c>
      <c r="B355" s="372" t="s">
        <v>59</v>
      </c>
      <c r="C355" s="372" t="s">
        <v>684</v>
      </c>
      <c r="D355" s="373">
        <v>824900000</v>
      </c>
      <c r="E355" s="372" t="s">
        <v>817</v>
      </c>
      <c r="F355" s="374">
        <v>2</v>
      </c>
      <c r="G355" s="387">
        <v>24611000</v>
      </c>
      <c r="H355" s="372" t="s">
        <v>25</v>
      </c>
      <c r="I355" s="388">
        <v>2</v>
      </c>
      <c r="J355" s="389"/>
      <c r="K355" s="389"/>
      <c r="L355" s="389">
        <v>24611000</v>
      </c>
      <c r="M355" s="45"/>
      <c r="N355" s="1"/>
      <c r="O355" s="1"/>
      <c r="P355" s="1"/>
      <c r="Q355" s="7"/>
      <c r="R355" s="7"/>
      <c r="S355" s="7"/>
      <c r="T355" s="7"/>
      <c r="U355" s="7"/>
      <c r="V355" s="7"/>
      <c r="W355" s="7"/>
      <c r="X355" s="7"/>
    </row>
    <row r="356" spans="1:24" ht="12.75" customHeight="1">
      <c r="A356" s="372" t="s">
        <v>50</v>
      </c>
      <c r="B356" s="372" t="s">
        <v>59</v>
      </c>
      <c r="C356" s="372" t="s">
        <v>684</v>
      </c>
      <c r="D356" s="373">
        <v>825000000</v>
      </c>
      <c r="E356" s="372" t="s">
        <v>818</v>
      </c>
      <c r="F356" s="374">
        <v>2</v>
      </c>
      <c r="G356" s="387">
        <v>24597500</v>
      </c>
      <c r="H356" s="372" t="s">
        <v>692</v>
      </c>
      <c r="I356" s="388">
        <v>2</v>
      </c>
      <c r="J356" s="389"/>
      <c r="K356" s="389"/>
      <c r="L356" s="389">
        <v>24597500</v>
      </c>
      <c r="M356" s="45"/>
      <c r="N356" s="1"/>
      <c r="O356" s="1"/>
      <c r="P356" s="1"/>
      <c r="Q356" s="7"/>
      <c r="R356" s="7"/>
      <c r="S356" s="7"/>
      <c r="T356" s="7"/>
      <c r="U356" s="7"/>
      <c r="V356" s="7"/>
      <c r="W356" s="7"/>
      <c r="X356" s="7"/>
    </row>
    <row r="357" spans="1:24" ht="12.75" customHeight="1">
      <c r="A357" s="372" t="s">
        <v>50</v>
      </c>
      <c r="B357" s="372" t="s">
        <v>59</v>
      </c>
      <c r="C357" s="372" t="s">
        <v>684</v>
      </c>
      <c r="D357" s="373">
        <v>825400000</v>
      </c>
      <c r="E357" s="372" t="s">
        <v>819</v>
      </c>
      <c r="F357" s="374">
        <v>2</v>
      </c>
      <c r="G357" s="387">
        <v>9101700</v>
      </c>
      <c r="H357" s="372" t="s">
        <v>598</v>
      </c>
      <c r="I357" s="388">
        <v>2</v>
      </c>
      <c r="J357" s="389"/>
      <c r="K357" s="389"/>
      <c r="L357" s="389">
        <v>9101700</v>
      </c>
      <c r="M357" s="45"/>
      <c r="N357" s="1"/>
      <c r="O357" s="1"/>
      <c r="P357" s="1"/>
      <c r="Q357" s="7"/>
      <c r="R357" s="7"/>
      <c r="S357" s="7"/>
      <c r="T357" s="7"/>
      <c r="U357" s="7"/>
      <c r="V357" s="7"/>
      <c r="W357" s="7"/>
      <c r="X357" s="7"/>
    </row>
    <row r="358" spans="1:24" ht="12.75" customHeight="1">
      <c r="A358" s="372" t="s">
        <v>50</v>
      </c>
      <c r="B358" s="372" t="s">
        <v>59</v>
      </c>
      <c r="C358" s="372" t="s">
        <v>684</v>
      </c>
      <c r="D358" s="373">
        <v>825400000</v>
      </c>
      <c r="E358" s="372" t="s">
        <v>819</v>
      </c>
      <c r="F358" s="374">
        <v>1</v>
      </c>
      <c r="G358" s="387">
        <v>144600</v>
      </c>
      <c r="H358" s="372" t="s">
        <v>598</v>
      </c>
      <c r="I358" s="388">
        <v>1</v>
      </c>
      <c r="J358" s="389">
        <v>144600</v>
      </c>
      <c r="K358" s="389"/>
      <c r="L358" s="389"/>
      <c r="M358" s="45"/>
      <c r="N358" s="1"/>
      <c r="O358" s="1"/>
      <c r="P358" s="1"/>
      <c r="Q358" s="7"/>
      <c r="R358" s="7"/>
      <c r="S358" s="7"/>
      <c r="T358" s="7"/>
      <c r="U358" s="7"/>
      <c r="V358" s="7"/>
      <c r="W358" s="7"/>
      <c r="X358" s="7"/>
    </row>
    <row r="359" spans="1:24" ht="12.75" customHeight="1">
      <c r="A359" s="372" t="s">
        <v>50</v>
      </c>
      <c r="B359" s="372" t="s">
        <v>59</v>
      </c>
      <c r="C359" s="372" t="s">
        <v>684</v>
      </c>
      <c r="D359" s="373">
        <v>825544000</v>
      </c>
      <c r="E359" s="372" t="s">
        <v>820</v>
      </c>
      <c r="F359" s="374">
        <v>2</v>
      </c>
      <c r="G359" s="387">
        <v>1174400</v>
      </c>
      <c r="H359" s="372" t="s">
        <v>692</v>
      </c>
      <c r="I359" s="388">
        <v>2</v>
      </c>
      <c r="J359" s="389"/>
      <c r="K359" s="389"/>
      <c r="L359" s="389">
        <v>1174400</v>
      </c>
      <c r="M359" s="45"/>
      <c r="N359" s="1"/>
      <c r="O359" s="1"/>
      <c r="P359" s="1"/>
      <c r="Q359" s="7"/>
      <c r="R359" s="7"/>
      <c r="S359" s="7"/>
      <c r="T359" s="7"/>
      <c r="U359" s="7"/>
      <c r="V359" s="7"/>
      <c r="W359" s="7"/>
      <c r="X359" s="7"/>
    </row>
    <row r="360" spans="1:24" ht="12.75" customHeight="1">
      <c r="A360" s="372" t="s">
        <v>50</v>
      </c>
      <c r="B360" s="372" t="s">
        <v>59</v>
      </c>
      <c r="C360" s="372" t="s">
        <v>684</v>
      </c>
      <c r="D360" s="373">
        <v>825676000</v>
      </c>
      <c r="E360" s="372" t="s">
        <v>821</v>
      </c>
      <c r="F360" s="374">
        <v>2</v>
      </c>
      <c r="G360" s="387">
        <v>51200</v>
      </c>
      <c r="H360" s="372" t="s">
        <v>692</v>
      </c>
      <c r="I360" s="388">
        <v>2</v>
      </c>
      <c r="J360" s="389"/>
      <c r="K360" s="389"/>
      <c r="L360" s="389">
        <v>51200</v>
      </c>
      <c r="M360" s="45"/>
      <c r="N360" s="1"/>
      <c r="O360" s="1"/>
      <c r="P360" s="1"/>
      <c r="Q360" s="7"/>
      <c r="R360" s="7"/>
      <c r="S360" s="7"/>
      <c r="T360" s="7"/>
      <c r="U360" s="7"/>
      <c r="V360" s="7"/>
      <c r="W360" s="7"/>
      <c r="X360" s="7"/>
    </row>
    <row r="361" spans="1:24" ht="12.75" customHeight="1">
      <c r="A361" s="372" t="s">
        <v>50</v>
      </c>
      <c r="B361" s="372" t="s">
        <v>59</v>
      </c>
      <c r="C361" s="372" t="s">
        <v>684</v>
      </c>
      <c r="D361" s="373">
        <v>825717000</v>
      </c>
      <c r="E361" s="372" t="s">
        <v>822</v>
      </c>
      <c r="F361" s="374">
        <v>2</v>
      </c>
      <c r="G361" s="387">
        <v>86100</v>
      </c>
      <c r="H361" s="372" t="s">
        <v>614</v>
      </c>
      <c r="I361" s="388">
        <v>2</v>
      </c>
      <c r="J361" s="389"/>
      <c r="K361" s="389"/>
      <c r="L361" s="389">
        <v>86100</v>
      </c>
      <c r="M361" s="45"/>
      <c r="N361" s="1"/>
      <c r="O361" s="1"/>
      <c r="P361" s="1"/>
      <c r="Q361" s="7"/>
      <c r="R361" s="7"/>
      <c r="S361" s="7"/>
      <c r="T361" s="7"/>
      <c r="U361" s="7"/>
      <c r="V361" s="7"/>
      <c r="W361" s="7"/>
      <c r="X361" s="7"/>
    </row>
    <row r="362" spans="1:24" ht="12.75" customHeight="1">
      <c r="A362" s="372" t="s">
        <v>50</v>
      </c>
      <c r="B362" s="372" t="s">
        <v>59</v>
      </c>
      <c r="C362" s="372" t="s">
        <v>684</v>
      </c>
      <c r="D362" s="373">
        <v>825873000</v>
      </c>
      <c r="E362" s="372" t="s">
        <v>823</v>
      </c>
      <c r="F362" s="374">
        <v>2</v>
      </c>
      <c r="G362" s="387">
        <v>1483000</v>
      </c>
      <c r="H362" s="372" t="s">
        <v>692</v>
      </c>
      <c r="I362" s="388">
        <v>2</v>
      </c>
      <c r="J362" s="389"/>
      <c r="K362" s="389"/>
      <c r="L362" s="389">
        <v>1483000</v>
      </c>
      <c r="M362" s="45"/>
      <c r="N362" s="1"/>
      <c r="O362" s="1"/>
      <c r="P362" s="1"/>
      <c r="Q362" s="7"/>
      <c r="R362" s="7"/>
      <c r="S362" s="7"/>
      <c r="T362" s="7"/>
      <c r="U362" s="7"/>
      <c r="V362" s="7"/>
      <c r="W362" s="7"/>
      <c r="X362" s="7"/>
    </row>
    <row r="363" spans="1:24" ht="12.75" customHeight="1">
      <c r="A363" s="372" t="s">
        <v>50</v>
      </c>
      <c r="B363" s="372" t="s">
        <v>59</v>
      </c>
      <c r="C363" s="372" t="s">
        <v>684</v>
      </c>
      <c r="D363" s="373">
        <v>825900000</v>
      </c>
      <c r="E363" s="372" t="s">
        <v>826</v>
      </c>
      <c r="F363" s="374">
        <v>2</v>
      </c>
      <c r="G363" s="387">
        <v>21850000</v>
      </c>
      <c r="H363" s="372" t="s">
        <v>598</v>
      </c>
      <c r="I363" s="388">
        <v>2</v>
      </c>
      <c r="J363" s="389"/>
      <c r="K363" s="389"/>
      <c r="L363" s="389">
        <v>21850000</v>
      </c>
      <c r="M363" s="45"/>
      <c r="N363" s="1"/>
      <c r="O363" s="1"/>
      <c r="P363" s="1"/>
      <c r="Q363" s="7"/>
      <c r="R363" s="7"/>
      <c r="S363" s="7"/>
      <c r="T363" s="7"/>
      <c r="U363" s="7"/>
      <c r="V363" s="7"/>
      <c r="W363" s="7"/>
      <c r="X363" s="7"/>
    </row>
    <row r="364" spans="1:24" ht="12.75" customHeight="1">
      <c r="A364" s="372" t="s">
        <v>50</v>
      </c>
      <c r="B364" s="372" t="s">
        <v>59</v>
      </c>
      <c r="C364" s="372" t="s">
        <v>684</v>
      </c>
      <c r="D364" s="373">
        <v>828100000</v>
      </c>
      <c r="E364" s="372" t="s">
        <v>827</v>
      </c>
      <c r="F364" s="374">
        <v>2</v>
      </c>
      <c r="G364" s="387">
        <v>53619900</v>
      </c>
      <c r="H364" s="372" t="s">
        <v>598</v>
      </c>
      <c r="I364" s="388">
        <v>2</v>
      </c>
      <c r="J364" s="389"/>
      <c r="K364" s="389"/>
      <c r="L364" s="389">
        <v>53619900</v>
      </c>
      <c r="M364" s="45"/>
      <c r="N364" s="1"/>
      <c r="O364" s="1"/>
      <c r="P364" s="1"/>
      <c r="Q364" s="7"/>
      <c r="R364" s="7"/>
      <c r="S364" s="7"/>
      <c r="T364" s="7"/>
      <c r="U364" s="7"/>
      <c r="V364" s="7"/>
      <c r="W364" s="7"/>
      <c r="X364" s="7"/>
    </row>
    <row r="365" spans="1:24" ht="12.75" customHeight="1">
      <c r="A365" s="372" t="s">
        <v>50</v>
      </c>
      <c r="B365" s="372" t="s">
        <v>59</v>
      </c>
      <c r="C365" s="372" t="s">
        <v>684</v>
      </c>
      <c r="D365" s="373">
        <v>828500000</v>
      </c>
      <c r="E365" s="372" t="s">
        <v>231</v>
      </c>
      <c r="F365" s="374">
        <v>2</v>
      </c>
      <c r="G365" s="387">
        <v>278500</v>
      </c>
      <c r="H365" s="372" t="s">
        <v>598</v>
      </c>
      <c r="I365" s="388">
        <v>2</v>
      </c>
      <c r="J365" s="389"/>
      <c r="K365" s="389"/>
      <c r="L365" s="389">
        <v>278500</v>
      </c>
      <c r="M365" s="45"/>
      <c r="N365" s="1"/>
      <c r="O365" s="1"/>
      <c r="P365" s="1"/>
      <c r="Q365" s="7"/>
      <c r="R365" s="7"/>
      <c r="S365" s="7"/>
      <c r="T365" s="7"/>
      <c r="U365" s="7"/>
      <c r="V365" s="7"/>
      <c r="W365" s="7"/>
      <c r="X365" s="7"/>
    </row>
    <row r="366" spans="1:24" ht="12.75" customHeight="1">
      <c r="A366" s="372" t="s">
        <v>50</v>
      </c>
      <c r="B366" s="372" t="s">
        <v>59</v>
      </c>
      <c r="C366" s="372" t="s">
        <v>684</v>
      </c>
      <c r="D366" s="373">
        <v>829300000</v>
      </c>
      <c r="E366" s="372" t="s">
        <v>828</v>
      </c>
      <c r="F366" s="374">
        <v>1</v>
      </c>
      <c r="G366" s="387">
        <v>368500</v>
      </c>
      <c r="H366" s="372" t="s">
        <v>692</v>
      </c>
      <c r="I366" s="388">
        <v>1</v>
      </c>
      <c r="J366" s="389">
        <v>368500</v>
      </c>
      <c r="K366" s="389"/>
      <c r="L366" s="389"/>
      <c r="M366" s="45"/>
      <c r="N366" s="1"/>
      <c r="O366" s="1"/>
      <c r="P366" s="1"/>
      <c r="Q366" s="7"/>
      <c r="R366" s="7"/>
      <c r="S366" s="7"/>
      <c r="T366" s="7"/>
      <c r="U366" s="7"/>
      <c r="V366" s="7"/>
      <c r="W366" s="7"/>
      <c r="X366" s="7"/>
    </row>
    <row r="367" spans="1:24" ht="12.75" customHeight="1">
      <c r="A367" s="372" t="s">
        <v>50</v>
      </c>
      <c r="B367" s="372" t="s">
        <v>59</v>
      </c>
      <c r="C367" s="372" t="s">
        <v>684</v>
      </c>
      <c r="D367" s="373">
        <v>829300000</v>
      </c>
      <c r="E367" s="372" t="s">
        <v>828</v>
      </c>
      <c r="F367" s="374">
        <v>2</v>
      </c>
      <c r="G367" s="387">
        <v>72120100</v>
      </c>
      <c r="H367" s="372" t="s">
        <v>692</v>
      </c>
      <c r="I367" s="388">
        <v>2</v>
      </c>
      <c r="J367" s="389"/>
      <c r="K367" s="389"/>
      <c r="L367" s="389">
        <v>72120100</v>
      </c>
      <c r="M367" s="45"/>
      <c r="N367" s="1"/>
      <c r="O367" s="1"/>
      <c r="P367" s="1"/>
      <c r="Q367" s="7"/>
      <c r="R367" s="7"/>
      <c r="S367" s="7"/>
      <c r="T367" s="7"/>
      <c r="U367" s="7"/>
      <c r="V367" s="7"/>
      <c r="W367" s="7"/>
      <c r="X367" s="7"/>
    </row>
    <row r="368" spans="1:24" ht="12.75" customHeight="1">
      <c r="A368" s="372" t="s">
        <v>50</v>
      </c>
      <c r="B368" s="372" t="s">
        <v>59</v>
      </c>
      <c r="C368" s="372" t="s">
        <v>684</v>
      </c>
      <c r="D368" s="373">
        <v>829700000</v>
      </c>
      <c r="E368" s="372" t="s">
        <v>233</v>
      </c>
      <c r="F368" s="374">
        <v>1</v>
      </c>
      <c r="G368" s="387">
        <v>445700</v>
      </c>
      <c r="H368" s="372" t="s">
        <v>598</v>
      </c>
      <c r="I368" s="388">
        <v>1</v>
      </c>
      <c r="J368" s="389">
        <v>445700</v>
      </c>
      <c r="K368" s="389"/>
      <c r="L368" s="389"/>
      <c r="M368" s="45"/>
      <c r="N368" s="1"/>
      <c r="O368" s="1"/>
      <c r="P368" s="1"/>
      <c r="Q368" s="7"/>
      <c r="R368" s="7"/>
      <c r="S368" s="7"/>
      <c r="T368" s="7"/>
      <c r="U368" s="7"/>
      <c r="V368" s="7"/>
      <c r="W368" s="7"/>
      <c r="X368" s="7"/>
    </row>
    <row r="369" spans="1:24" ht="12.75" customHeight="1">
      <c r="A369" s="372" t="s">
        <v>50</v>
      </c>
      <c r="B369" s="372" t="s">
        <v>59</v>
      </c>
      <c r="C369" s="372" t="s">
        <v>684</v>
      </c>
      <c r="D369" s="373">
        <v>829700000</v>
      </c>
      <c r="E369" s="372" t="s">
        <v>233</v>
      </c>
      <c r="F369" s="374">
        <v>2</v>
      </c>
      <c r="G369" s="387">
        <v>10425000</v>
      </c>
      <c r="H369" s="372" t="s">
        <v>598</v>
      </c>
      <c r="I369" s="388">
        <v>2</v>
      </c>
      <c r="J369" s="389"/>
      <c r="K369" s="389"/>
      <c r="L369" s="389">
        <v>10425000</v>
      </c>
      <c r="M369" s="45"/>
      <c r="N369" s="1"/>
      <c r="O369" s="1"/>
      <c r="P369" s="1"/>
      <c r="Q369" s="7"/>
      <c r="R369" s="7"/>
      <c r="S369" s="7"/>
      <c r="T369" s="7"/>
      <c r="U369" s="7"/>
      <c r="V369" s="7"/>
      <c r="W369" s="7"/>
      <c r="X369" s="7"/>
    </row>
    <row r="370" spans="1:24" ht="12.75" customHeight="1">
      <c r="A370" s="372" t="s">
        <v>50</v>
      </c>
      <c r="B370" s="372" t="s">
        <v>59</v>
      </c>
      <c r="C370" s="372" t="s">
        <v>684</v>
      </c>
      <c r="D370" s="373">
        <v>910300000</v>
      </c>
      <c r="E370" s="372" t="s">
        <v>829</v>
      </c>
      <c r="F370" s="374">
        <v>1</v>
      </c>
      <c r="G370" s="387">
        <v>1122800</v>
      </c>
      <c r="H370" s="372" t="s">
        <v>25</v>
      </c>
      <c r="I370" s="388">
        <v>1</v>
      </c>
      <c r="J370" s="389">
        <v>1122800</v>
      </c>
      <c r="K370" s="389"/>
      <c r="L370" s="389"/>
      <c r="M370" s="45"/>
      <c r="N370" s="1"/>
      <c r="O370" s="1"/>
      <c r="P370" s="1"/>
      <c r="Q370" s="7"/>
      <c r="R370" s="7"/>
      <c r="S370" s="7"/>
      <c r="T370" s="7"/>
      <c r="U370" s="7"/>
      <c r="V370" s="7"/>
      <c r="W370" s="7"/>
      <c r="X370" s="7"/>
    </row>
    <row r="371" spans="1:24" ht="12.75" customHeight="1">
      <c r="A371" s="372" t="s">
        <v>50</v>
      </c>
      <c r="B371" s="372" t="s">
        <v>59</v>
      </c>
      <c r="C371" s="372" t="s">
        <v>684</v>
      </c>
      <c r="D371" s="373">
        <v>910300000</v>
      </c>
      <c r="E371" s="372" t="s">
        <v>829</v>
      </c>
      <c r="F371" s="374">
        <v>2</v>
      </c>
      <c r="G371" s="387">
        <v>11413000</v>
      </c>
      <c r="H371" s="372" t="s">
        <v>25</v>
      </c>
      <c r="I371" s="388">
        <v>2</v>
      </c>
      <c r="J371" s="389"/>
      <c r="K371" s="389"/>
      <c r="L371" s="389">
        <v>11413000</v>
      </c>
      <c r="M371" s="45"/>
      <c r="N371" s="1"/>
      <c r="O371" s="1"/>
      <c r="P371" s="1"/>
      <c r="Q371" s="7"/>
      <c r="R371" s="7"/>
      <c r="S371" s="7"/>
      <c r="T371" s="7"/>
      <c r="U371" s="7"/>
      <c r="V371" s="7"/>
      <c r="W371" s="7"/>
      <c r="X371" s="7"/>
    </row>
    <row r="372" spans="1:24" ht="12.75" customHeight="1">
      <c r="A372" s="372" t="s">
        <v>50</v>
      </c>
      <c r="B372" s="372" t="s">
        <v>59</v>
      </c>
      <c r="C372" s="372" t="s">
        <v>684</v>
      </c>
      <c r="D372" s="373">
        <v>920200000</v>
      </c>
      <c r="E372" s="372" t="s">
        <v>831</v>
      </c>
      <c r="F372" s="374">
        <v>2</v>
      </c>
      <c r="G372" s="387">
        <v>31754600</v>
      </c>
      <c r="H372" s="372" t="s">
        <v>692</v>
      </c>
      <c r="I372" s="388">
        <v>2</v>
      </c>
      <c r="J372" s="389"/>
      <c r="K372" s="389"/>
      <c r="L372" s="389">
        <v>31754600</v>
      </c>
      <c r="M372" s="45"/>
      <c r="N372" s="1"/>
      <c r="O372" s="1"/>
      <c r="P372" s="1"/>
      <c r="Q372" s="7"/>
      <c r="R372" s="7"/>
      <c r="S372" s="7"/>
      <c r="T372" s="7"/>
      <c r="U372" s="7"/>
      <c r="V372" s="7"/>
      <c r="W372" s="7"/>
      <c r="X372" s="7"/>
    </row>
    <row r="373" spans="1:24" ht="12.75" customHeight="1">
      <c r="A373" s="372" t="s">
        <v>50</v>
      </c>
      <c r="B373" s="372" t="s">
        <v>59</v>
      </c>
      <c r="C373" s="372" t="s">
        <v>684</v>
      </c>
      <c r="D373" s="373">
        <v>920200000</v>
      </c>
      <c r="E373" s="372" t="s">
        <v>831</v>
      </c>
      <c r="F373" s="374">
        <v>1</v>
      </c>
      <c r="G373" s="387">
        <v>237500</v>
      </c>
      <c r="H373" s="372" t="s">
        <v>692</v>
      </c>
      <c r="I373" s="388">
        <v>1</v>
      </c>
      <c r="J373" s="389">
        <v>237500</v>
      </c>
      <c r="K373" s="389"/>
      <c r="L373" s="389"/>
      <c r="M373" s="45"/>
      <c r="N373" s="1"/>
      <c r="O373" s="1"/>
      <c r="P373" s="1"/>
      <c r="Q373" s="7"/>
      <c r="R373" s="7"/>
      <c r="S373" s="7"/>
      <c r="T373" s="7"/>
      <c r="U373" s="7"/>
      <c r="V373" s="7"/>
      <c r="W373" s="7"/>
      <c r="X373" s="7"/>
    </row>
    <row r="374" spans="1:24" ht="12.75" customHeight="1">
      <c r="A374" s="372" t="s">
        <v>50</v>
      </c>
      <c r="B374" s="372" t="s">
        <v>59</v>
      </c>
      <c r="C374" s="372" t="s">
        <v>684</v>
      </c>
      <c r="D374" s="373">
        <v>923270343</v>
      </c>
      <c r="E374" s="372" t="s">
        <v>838</v>
      </c>
      <c r="F374" s="374">
        <v>1</v>
      </c>
      <c r="G374" s="387">
        <v>310724447</v>
      </c>
      <c r="H374" s="372" t="s">
        <v>603</v>
      </c>
      <c r="I374" s="388">
        <v>1</v>
      </c>
      <c r="J374" s="389">
        <v>310724447</v>
      </c>
      <c r="K374" s="389"/>
      <c r="L374" s="389"/>
      <c r="M374" s="45"/>
      <c r="N374" s="1"/>
      <c r="O374" s="1"/>
      <c r="P374" s="1"/>
      <c r="Q374" s="7"/>
      <c r="R374" s="7"/>
      <c r="S374" s="7"/>
      <c r="T374" s="7"/>
      <c r="U374" s="7"/>
      <c r="V374" s="7"/>
      <c r="W374" s="7"/>
      <c r="X374" s="7"/>
    </row>
    <row r="375" spans="1:24" ht="12.75" customHeight="1">
      <c r="A375" s="372" t="s">
        <v>50</v>
      </c>
      <c r="B375" s="372" t="s">
        <v>59</v>
      </c>
      <c r="C375" s="372" t="s">
        <v>684</v>
      </c>
      <c r="D375" s="373">
        <v>923270343</v>
      </c>
      <c r="E375" s="372" t="s">
        <v>838</v>
      </c>
      <c r="F375" s="374">
        <v>2</v>
      </c>
      <c r="G375" s="387">
        <v>18000000</v>
      </c>
      <c r="H375" s="372" t="s">
        <v>603</v>
      </c>
      <c r="I375" s="388">
        <v>2</v>
      </c>
      <c r="J375" s="389"/>
      <c r="K375" s="389"/>
      <c r="L375" s="389">
        <v>18000000</v>
      </c>
      <c r="M375" s="45"/>
      <c r="N375" s="1"/>
      <c r="O375" s="1"/>
      <c r="P375" s="1"/>
      <c r="Q375" s="7"/>
      <c r="R375" s="7"/>
      <c r="S375" s="7"/>
      <c r="T375" s="7"/>
      <c r="U375" s="7"/>
      <c r="V375" s="7"/>
      <c r="W375" s="7"/>
      <c r="X375" s="7"/>
    </row>
    <row r="376" spans="1:24" ht="12.75" customHeight="1">
      <c r="A376" s="372" t="s">
        <v>50</v>
      </c>
      <c r="B376" s="372" t="s">
        <v>59</v>
      </c>
      <c r="C376" s="372" t="s">
        <v>684</v>
      </c>
      <c r="D376" s="373">
        <v>923270866</v>
      </c>
      <c r="E376" s="372" t="s">
        <v>848</v>
      </c>
      <c r="F376" s="374">
        <v>2</v>
      </c>
      <c r="G376" s="387">
        <v>53790700</v>
      </c>
      <c r="H376" s="372" t="s">
        <v>638</v>
      </c>
      <c r="I376" s="388">
        <v>2</v>
      </c>
      <c r="J376" s="389"/>
      <c r="K376" s="389"/>
      <c r="L376" s="389">
        <v>53790700</v>
      </c>
      <c r="M376" s="45"/>
      <c r="N376" s="1"/>
      <c r="O376" s="1"/>
      <c r="P376" s="1"/>
      <c r="Q376" s="7"/>
      <c r="R376" s="7"/>
      <c r="S376" s="7"/>
      <c r="T376" s="7"/>
      <c r="U376" s="7"/>
      <c r="V376" s="7"/>
      <c r="W376" s="7"/>
      <c r="X376" s="7"/>
    </row>
    <row r="377" spans="1:24" ht="12.75" customHeight="1">
      <c r="A377" s="372" t="s">
        <v>50</v>
      </c>
      <c r="B377" s="372" t="s">
        <v>59</v>
      </c>
      <c r="C377" s="372" t="s">
        <v>684</v>
      </c>
      <c r="D377" s="373">
        <v>923272071</v>
      </c>
      <c r="E377" s="372" t="s">
        <v>853</v>
      </c>
      <c r="F377" s="374">
        <v>2</v>
      </c>
      <c r="G377" s="387">
        <v>363640700</v>
      </c>
      <c r="H377" s="372" t="s">
        <v>638</v>
      </c>
      <c r="I377" s="388">
        <v>2</v>
      </c>
      <c r="J377" s="389"/>
      <c r="K377" s="389"/>
      <c r="L377" s="389">
        <v>363640700</v>
      </c>
      <c r="M377" s="45"/>
      <c r="N377" s="1"/>
      <c r="O377" s="1"/>
      <c r="P377" s="1"/>
      <c r="Q377" s="7"/>
      <c r="R377" s="7"/>
      <c r="S377" s="7"/>
      <c r="T377" s="7"/>
      <c r="U377" s="7"/>
      <c r="V377" s="7"/>
      <c r="W377" s="7"/>
      <c r="X377" s="7"/>
    </row>
    <row r="378" spans="1:24" ht="12.75" customHeight="1">
      <c r="A378" s="372" t="s">
        <v>50</v>
      </c>
      <c r="B378" s="372" t="s">
        <v>59</v>
      </c>
      <c r="C378" s="372" t="s">
        <v>684</v>
      </c>
      <c r="D378" s="373">
        <v>923272071</v>
      </c>
      <c r="E378" s="372" t="s">
        <v>853</v>
      </c>
      <c r="F378" s="374">
        <v>1</v>
      </c>
      <c r="G378" s="387">
        <v>27647300</v>
      </c>
      <c r="H378" s="372" t="s">
        <v>638</v>
      </c>
      <c r="I378" s="388">
        <v>1</v>
      </c>
      <c r="J378" s="389">
        <v>27647300</v>
      </c>
      <c r="K378" s="389"/>
      <c r="L378" s="389"/>
      <c r="M378" s="45"/>
      <c r="N378" s="1"/>
      <c r="O378" s="1"/>
      <c r="P378" s="1"/>
      <c r="Q378" s="7"/>
      <c r="R378" s="7"/>
      <c r="S378" s="7"/>
      <c r="T378" s="7"/>
      <c r="U378" s="7"/>
      <c r="V378" s="7"/>
      <c r="W378" s="7"/>
      <c r="X378" s="7"/>
    </row>
    <row r="379" spans="1:24" ht="12.75" customHeight="1">
      <c r="A379" s="372" t="s">
        <v>50</v>
      </c>
      <c r="B379" s="372" t="s">
        <v>59</v>
      </c>
      <c r="C379" s="372" t="s">
        <v>684</v>
      </c>
      <c r="D379" s="373">
        <v>923272131</v>
      </c>
      <c r="E379" s="372" t="s">
        <v>860</v>
      </c>
      <c r="F379" s="374">
        <v>1</v>
      </c>
      <c r="G379" s="387">
        <v>35616600</v>
      </c>
      <c r="H379" s="372" t="s">
        <v>638</v>
      </c>
      <c r="I379" s="388">
        <v>1</v>
      </c>
      <c r="J379" s="389">
        <v>35616600</v>
      </c>
      <c r="K379" s="389"/>
      <c r="L379" s="389"/>
      <c r="M379" s="45"/>
      <c r="N379" s="1"/>
      <c r="O379" s="1"/>
      <c r="P379" s="1"/>
      <c r="Q379" s="7"/>
      <c r="R379" s="7"/>
      <c r="S379" s="7"/>
      <c r="T379" s="7"/>
      <c r="U379" s="7"/>
      <c r="V379" s="7"/>
      <c r="W379" s="7"/>
      <c r="X379" s="7"/>
    </row>
    <row r="380" spans="1:24" ht="12.75" customHeight="1">
      <c r="A380" s="372" t="s">
        <v>50</v>
      </c>
      <c r="B380" s="372" t="s">
        <v>59</v>
      </c>
      <c r="C380" s="372" t="s">
        <v>684</v>
      </c>
      <c r="D380" s="373">
        <v>923272131</v>
      </c>
      <c r="E380" s="372" t="s">
        <v>860</v>
      </c>
      <c r="F380" s="374">
        <v>2</v>
      </c>
      <c r="G380" s="387">
        <v>157191300</v>
      </c>
      <c r="H380" s="372" t="s">
        <v>638</v>
      </c>
      <c r="I380" s="388">
        <v>2</v>
      </c>
      <c r="J380" s="389"/>
      <c r="K380" s="389"/>
      <c r="L380" s="389">
        <v>157191300</v>
      </c>
      <c r="M380" s="45"/>
      <c r="N380" s="1"/>
      <c r="O380" s="1"/>
      <c r="P380" s="1"/>
      <c r="Q380" s="7"/>
      <c r="R380" s="7"/>
      <c r="S380" s="7"/>
      <c r="T380" s="7"/>
      <c r="U380" s="7"/>
      <c r="V380" s="7"/>
      <c r="W380" s="7"/>
      <c r="X380" s="7"/>
    </row>
    <row r="381" spans="1:24" ht="12.75" customHeight="1">
      <c r="A381" s="372" t="s">
        <v>50</v>
      </c>
      <c r="B381" s="372" t="s">
        <v>59</v>
      </c>
      <c r="C381" s="372" t="s">
        <v>684</v>
      </c>
      <c r="D381" s="373">
        <v>923272275</v>
      </c>
      <c r="E381" s="372" t="s">
        <v>864</v>
      </c>
      <c r="F381" s="374">
        <v>2</v>
      </c>
      <c r="G381" s="387">
        <v>345315591</v>
      </c>
      <c r="H381" s="372" t="s">
        <v>605</v>
      </c>
      <c r="I381" s="388">
        <v>2</v>
      </c>
      <c r="J381" s="389"/>
      <c r="K381" s="389"/>
      <c r="L381" s="389">
        <v>345315591</v>
      </c>
      <c r="M381" s="45"/>
      <c r="N381" s="1"/>
      <c r="O381" s="1"/>
      <c r="P381" s="1"/>
      <c r="Q381" s="7"/>
      <c r="R381" s="7"/>
      <c r="S381" s="7"/>
      <c r="T381" s="7"/>
      <c r="U381" s="7"/>
      <c r="V381" s="7"/>
      <c r="W381" s="7"/>
      <c r="X381" s="7"/>
    </row>
    <row r="382" spans="1:24" ht="12.75" customHeight="1">
      <c r="A382" s="372" t="s">
        <v>50</v>
      </c>
      <c r="B382" s="372" t="s">
        <v>59</v>
      </c>
      <c r="C382" s="372" t="s">
        <v>684</v>
      </c>
      <c r="D382" s="373">
        <v>923272275</v>
      </c>
      <c r="E382" s="372" t="s">
        <v>864</v>
      </c>
      <c r="F382" s="374">
        <v>1</v>
      </c>
      <c r="G382" s="387">
        <v>265961083</v>
      </c>
      <c r="H382" s="372" t="s">
        <v>605</v>
      </c>
      <c r="I382" s="388">
        <v>1</v>
      </c>
      <c r="J382" s="389">
        <v>265961083</v>
      </c>
      <c r="K382" s="389"/>
      <c r="L382" s="389"/>
      <c r="M382" s="45"/>
      <c r="N382" s="1"/>
      <c r="O382" s="1"/>
      <c r="P382" s="1"/>
      <c r="Q382" s="7"/>
      <c r="R382" s="7"/>
      <c r="S382" s="7"/>
      <c r="T382" s="7"/>
      <c r="U382" s="7"/>
      <c r="V382" s="7"/>
      <c r="W382" s="7"/>
      <c r="X382" s="7"/>
    </row>
    <row r="383" spans="1:24" ht="12.75" customHeight="1">
      <c r="A383" s="372" t="s">
        <v>50</v>
      </c>
      <c r="B383" s="372" t="s">
        <v>59</v>
      </c>
      <c r="C383" s="372" t="s">
        <v>684</v>
      </c>
      <c r="D383" s="373">
        <v>923272394</v>
      </c>
      <c r="E383" s="372" t="s">
        <v>865</v>
      </c>
      <c r="F383" s="374">
        <v>1</v>
      </c>
      <c r="G383" s="387">
        <v>136716701</v>
      </c>
      <c r="H383" s="372" t="s">
        <v>25</v>
      </c>
      <c r="I383" s="388">
        <v>1</v>
      </c>
      <c r="J383" s="392">
        <v>136716701</v>
      </c>
      <c r="K383" s="389"/>
      <c r="L383" s="389"/>
      <c r="M383" s="45"/>
      <c r="N383" s="1"/>
      <c r="O383" s="1"/>
      <c r="P383" s="1"/>
      <c r="Q383" s="7"/>
      <c r="R383" s="7"/>
      <c r="S383" s="7"/>
      <c r="T383" s="7"/>
      <c r="U383" s="7"/>
      <c r="V383" s="7"/>
      <c r="W383" s="7"/>
      <c r="X383" s="7"/>
    </row>
    <row r="384" spans="1:24" ht="12.75" customHeight="1">
      <c r="A384" s="372" t="s">
        <v>50</v>
      </c>
      <c r="B384" s="372" t="s">
        <v>59</v>
      </c>
      <c r="C384" s="372" t="s">
        <v>684</v>
      </c>
      <c r="D384" s="373">
        <v>923272394</v>
      </c>
      <c r="E384" s="372" t="s">
        <v>865</v>
      </c>
      <c r="F384" s="374">
        <v>2</v>
      </c>
      <c r="G384" s="387">
        <v>3017119854</v>
      </c>
      <c r="H384" s="372" t="s">
        <v>25</v>
      </c>
      <c r="I384" s="388">
        <v>2</v>
      </c>
      <c r="J384" s="389"/>
      <c r="K384" s="389"/>
      <c r="L384" s="389">
        <v>3017119854</v>
      </c>
      <c r="M384" s="45"/>
      <c r="N384" s="1"/>
      <c r="O384" s="1"/>
      <c r="P384" s="1"/>
      <c r="Q384" s="7"/>
      <c r="R384" s="7"/>
      <c r="S384" s="7"/>
      <c r="T384" s="7"/>
      <c r="U384" s="7"/>
      <c r="V384" s="7"/>
      <c r="W384" s="7"/>
      <c r="X384" s="7"/>
    </row>
    <row r="385" spans="1:24" ht="12.75" customHeight="1">
      <c r="A385" s="372" t="s">
        <v>50</v>
      </c>
      <c r="B385" s="372" t="s">
        <v>59</v>
      </c>
      <c r="C385" s="372" t="s">
        <v>684</v>
      </c>
      <c r="D385" s="373">
        <v>923272424</v>
      </c>
      <c r="E385" s="372" t="s">
        <v>867</v>
      </c>
      <c r="F385" s="374">
        <v>2</v>
      </c>
      <c r="G385" s="387">
        <v>8220600</v>
      </c>
      <c r="H385" s="372" t="s">
        <v>598</v>
      </c>
      <c r="I385" s="388">
        <v>2</v>
      </c>
      <c r="J385" s="389"/>
      <c r="K385" s="389"/>
      <c r="L385" s="389">
        <v>8220600</v>
      </c>
      <c r="M385" s="45"/>
      <c r="N385" s="1"/>
      <c r="O385" s="1"/>
      <c r="P385" s="1"/>
      <c r="Q385" s="7"/>
      <c r="R385" s="7"/>
      <c r="S385" s="7"/>
      <c r="T385" s="7"/>
      <c r="U385" s="7"/>
      <c r="V385" s="7"/>
      <c r="W385" s="7"/>
      <c r="X385" s="7"/>
    </row>
    <row r="386" spans="1:24" ht="12.75" customHeight="1">
      <c r="A386" s="372" t="s">
        <v>50</v>
      </c>
      <c r="B386" s="372" t="s">
        <v>59</v>
      </c>
      <c r="C386" s="372" t="s">
        <v>684</v>
      </c>
      <c r="D386" s="373">
        <v>923272426</v>
      </c>
      <c r="E386" s="372" t="s">
        <v>868</v>
      </c>
      <c r="F386" s="374">
        <v>2</v>
      </c>
      <c r="G386" s="387">
        <v>1317100</v>
      </c>
      <c r="H386" s="372" t="s">
        <v>692</v>
      </c>
      <c r="I386" s="388">
        <v>2</v>
      </c>
      <c r="J386" s="389"/>
      <c r="K386" s="389"/>
      <c r="L386" s="389">
        <v>1317100</v>
      </c>
      <c r="M386" s="45"/>
      <c r="N386" s="1"/>
      <c r="O386" s="1"/>
      <c r="P386" s="1"/>
      <c r="Q386" s="7"/>
      <c r="R386" s="7"/>
      <c r="S386" s="7"/>
      <c r="T386" s="7"/>
      <c r="U386" s="7"/>
      <c r="V386" s="7"/>
      <c r="W386" s="7"/>
      <c r="X386" s="7"/>
    </row>
    <row r="387" spans="1:24" ht="12.75" customHeight="1">
      <c r="A387" s="372" t="s">
        <v>50</v>
      </c>
      <c r="B387" s="372" t="s">
        <v>59</v>
      </c>
      <c r="C387" s="372" t="s">
        <v>684</v>
      </c>
      <c r="D387" s="373">
        <v>923272429</v>
      </c>
      <c r="E387" s="372" t="s">
        <v>869</v>
      </c>
      <c r="F387" s="374">
        <v>1</v>
      </c>
      <c r="G387" s="387">
        <v>429978974</v>
      </c>
      <c r="H387" s="372" t="s">
        <v>598</v>
      </c>
      <c r="I387" s="388">
        <v>1</v>
      </c>
      <c r="J387" s="389">
        <v>429978974</v>
      </c>
      <c r="K387" s="389"/>
      <c r="L387" s="389"/>
      <c r="M387" s="45"/>
      <c r="N387" s="1"/>
      <c r="O387" s="1"/>
      <c r="P387" s="1"/>
      <c r="Q387" s="7"/>
      <c r="R387" s="7"/>
      <c r="S387" s="7"/>
      <c r="T387" s="7"/>
      <c r="U387" s="7"/>
      <c r="V387" s="7"/>
      <c r="W387" s="7"/>
      <c r="X387" s="7"/>
    </row>
    <row r="388" spans="1:24" ht="12.75" customHeight="1">
      <c r="A388" s="372" t="s">
        <v>50</v>
      </c>
      <c r="B388" s="372" t="s">
        <v>59</v>
      </c>
      <c r="C388" s="372" t="s">
        <v>684</v>
      </c>
      <c r="D388" s="373">
        <v>923272438</v>
      </c>
      <c r="E388" s="372" t="s">
        <v>870</v>
      </c>
      <c r="F388" s="374">
        <v>2</v>
      </c>
      <c r="G388" s="387">
        <v>20306000</v>
      </c>
      <c r="H388" s="372" t="s">
        <v>598</v>
      </c>
      <c r="I388" s="388">
        <v>2</v>
      </c>
      <c r="J388" s="389"/>
      <c r="K388" s="389"/>
      <c r="L388" s="389">
        <v>20306000</v>
      </c>
      <c r="M388" s="45"/>
      <c r="N388" s="1"/>
      <c r="O388" s="1"/>
      <c r="P388" s="1"/>
      <c r="Q388" s="7"/>
      <c r="R388" s="7"/>
      <c r="S388" s="7"/>
      <c r="T388" s="7"/>
      <c r="U388" s="7"/>
      <c r="V388" s="7"/>
      <c r="W388" s="7"/>
      <c r="X388" s="7"/>
    </row>
    <row r="389" spans="1:24" ht="12.75" customHeight="1">
      <c r="A389" s="372" t="s">
        <v>50</v>
      </c>
      <c r="B389" s="372" t="s">
        <v>59</v>
      </c>
      <c r="C389" s="372" t="s">
        <v>684</v>
      </c>
      <c r="D389" s="373">
        <v>923272438</v>
      </c>
      <c r="E389" s="372" t="s">
        <v>870</v>
      </c>
      <c r="F389" s="374">
        <v>1</v>
      </c>
      <c r="G389" s="387">
        <v>41800</v>
      </c>
      <c r="H389" s="372" t="s">
        <v>598</v>
      </c>
      <c r="I389" s="388">
        <v>1</v>
      </c>
      <c r="J389" s="389">
        <v>41800</v>
      </c>
      <c r="K389" s="389"/>
      <c r="L389" s="389"/>
      <c r="M389" s="45"/>
      <c r="N389" s="1"/>
      <c r="O389" s="1"/>
      <c r="P389" s="1"/>
      <c r="Q389" s="7"/>
      <c r="R389" s="7"/>
      <c r="S389" s="7"/>
      <c r="T389" s="7"/>
      <c r="U389" s="7"/>
      <c r="V389" s="7"/>
      <c r="W389" s="7"/>
      <c r="X389" s="7"/>
    </row>
    <row r="390" spans="1:24" ht="12.75" customHeight="1">
      <c r="A390" s="372" t="s">
        <v>50</v>
      </c>
      <c r="B390" s="372" t="s">
        <v>59</v>
      </c>
      <c r="C390" s="372" t="s">
        <v>684</v>
      </c>
      <c r="D390" s="373">
        <v>923272440</v>
      </c>
      <c r="E390" s="372" t="s">
        <v>871</v>
      </c>
      <c r="F390" s="374">
        <v>2</v>
      </c>
      <c r="G390" s="387">
        <v>835900</v>
      </c>
      <c r="H390" s="372" t="s">
        <v>692</v>
      </c>
      <c r="I390" s="388">
        <v>2</v>
      </c>
      <c r="J390" s="389"/>
      <c r="K390" s="389"/>
      <c r="L390" s="389">
        <v>835900</v>
      </c>
      <c r="M390" s="45"/>
      <c r="N390" s="1"/>
      <c r="O390" s="1"/>
      <c r="P390" s="1"/>
      <c r="Q390" s="7"/>
      <c r="R390" s="7"/>
      <c r="S390" s="7"/>
      <c r="T390" s="7"/>
      <c r="U390" s="7"/>
      <c r="V390" s="7"/>
      <c r="W390" s="7"/>
      <c r="X390" s="7"/>
    </row>
    <row r="391" spans="1:24" ht="12.75" customHeight="1">
      <c r="A391" s="372" t="s">
        <v>50</v>
      </c>
      <c r="B391" s="372" t="s">
        <v>59</v>
      </c>
      <c r="C391" s="372" t="s">
        <v>684</v>
      </c>
      <c r="D391" s="373">
        <v>923272449</v>
      </c>
      <c r="E391" s="372" t="s">
        <v>874</v>
      </c>
      <c r="F391" s="374">
        <v>1</v>
      </c>
      <c r="G391" s="387">
        <v>7200000</v>
      </c>
      <c r="H391" s="372" t="s">
        <v>605</v>
      </c>
      <c r="I391" s="388">
        <v>1</v>
      </c>
      <c r="J391" s="389">
        <v>7200000</v>
      </c>
      <c r="K391" s="389"/>
      <c r="L391" s="389"/>
      <c r="M391" s="45"/>
      <c r="N391" s="1"/>
      <c r="O391" s="1"/>
      <c r="P391" s="1"/>
      <c r="Q391" s="7"/>
      <c r="R391" s="7"/>
      <c r="S391" s="7"/>
      <c r="T391" s="7"/>
      <c r="U391" s="7"/>
      <c r="V391" s="7"/>
      <c r="W391" s="7"/>
      <c r="X391" s="7"/>
    </row>
    <row r="392" spans="1:24" ht="12.75" customHeight="1">
      <c r="A392" s="372" t="s">
        <v>50</v>
      </c>
      <c r="B392" s="372" t="s">
        <v>59</v>
      </c>
      <c r="C392" s="372" t="s">
        <v>684</v>
      </c>
      <c r="D392" s="373">
        <v>923272449</v>
      </c>
      <c r="E392" s="372" t="s">
        <v>874</v>
      </c>
      <c r="F392" s="374">
        <v>2</v>
      </c>
      <c r="G392" s="387">
        <v>1500000</v>
      </c>
      <c r="H392" s="372" t="s">
        <v>605</v>
      </c>
      <c r="I392" s="388">
        <v>2</v>
      </c>
      <c r="J392" s="389"/>
      <c r="K392" s="389"/>
      <c r="L392" s="389">
        <v>1500000</v>
      </c>
      <c r="M392" s="45"/>
      <c r="N392" s="1"/>
      <c r="O392" s="1"/>
      <c r="P392" s="1"/>
      <c r="Q392" s="7"/>
      <c r="R392" s="7"/>
      <c r="S392" s="7"/>
      <c r="T392" s="7"/>
      <c r="U392" s="7"/>
      <c r="V392" s="7"/>
      <c r="W392" s="7"/>
      <c r="X392" s="7"/>
    </row>
    <row r="393" spans="1:24" ht="12.75" customHeight="1">
      <c r="A393" s="372" t="s">
        <v>50</v>
      </c>
      <c r="B393" s="372" t="s">
        <v>59</v>
      </c>
      <c r="C393" s="372" t="s">
        <v>684</v>
      </c>
      <c r="D393" s="373">
        <v>923272460</v>
      </c>
      <c r="E393" s="372" t="s">
        <v>877</v>
      </c>
      <c r="F393" s="374">
        <v>2</v>
      </c>
      <c r="G393" s="387">
        <v>386341200</v>
      </c>
      <c r="H393" s="372" t="s">
        <v>25</v>
      </c>
      <c r="I393" s="388">
        <v>2</v>
      </c>
      <c r="J393" s="389"/>
      <c r="K393" s="389"/>
      <c r="L393" s="389">
        <v>386341200</v>
      </c>
      <c r="M393" s="45"/>
      <c r="N393" s="1"/>
      <c r="O393" s="1"/>
      <c r="P393" s="1"/>
      <c r="Q393" s="7"/>
      <c r="R393" s="7"/>
      <c r="S393" s="7"/>
      <c r="T393" s="7"/>
      <c r="U393" s="7"/>
      <c r="V393" s="7"/>
      <c r="W393" s="7"/>
      <c r="X393" s="7"/>
    </row>
    <row r="394" spans="1:24" ht="12.75" customHeight="1">
      <c r="A394" s="372" t="s">
        <v>50</v>
      </c>
      <c r="B394" s="372" t="s">
        <v>59</v>
      </c>
      <c r="C394" s="372" t="s">
        <v>684</v>
      </c>
      <c r="D394" s="373">
        <v>923272460</v>
      </c>
      <c r="E394" s="372" t="s">
        <v>877</v>
      </c>
      <c r="F394" s="374">
        <v>1</v>
      </c>
      <c r="G394" s="387">
        <v>25418900</v>
      </c>
      <c r="H394" s="372" t="s">
        <v>25</v>
      </c>
      <c r="I394" s="388">
        <v>1</v>
      </c>
      <c r="J394" s="389">
        <v>25418900</v>
      </c>
      <c r="K394" s="389"/>
      <c r="L394" s="389"/>
      <c r="M394" s="45"/>
      <c r="N394" s="1"/>
      <c r="O394" s="1"/>
      <c r="P394" s="1"/>
      <c r="Q394" s="7"/>
      <c r="R394" s="7"/>
      <c r="S394" s="7"/>
      <c r="T394" s="7"/>
      <c r="U394" s="7"/>
      <c r="V394" s="7"/>
      <c r="W394" s="7"/>
      <c r="X394" s="7"/>
    </row>
    <row r="395" spans="1:24" ht="12.75" customHeight="1">
      <c r="A395" s="372" t="s">
        <v>50</v>
      </c>
      <c r="B395" s="372" t="s">
        <v>59</v>
      </c>
      <c r="C395" s="372" t="s">
        <v>684</v>
      </c>
      <c r="D395" s="373">
        <v>923272462</v>
      </c>
      <c r="E395" s="372" t="s">
        <v>890</v>
      </c>
      <c r="F395" s="374">
        <v>2</v>
      </c>
      <c r="G395" s="387">
        <v>1254800</v>
      </c>
      <c r="H395" s="372" t="s">
        <v>692</v>
      </c>
      <c r="I395" s="388">
        <v>2</v>
      </c>
      <c r="J395" s="389"/>
      <c r="K395" s="389"/>
      <c r="L395" s="389">
        <v>1254800</v>
      </c>
      <c r="M395" s="45"/>
      <c r="N395" s="1"/>
      <c r="O395" s="1"/>
      <c r="P395" s="1"/>
      <c r="Q395" s="7"/>
      <c r="R395" s="7"/>
      <c r="S395" s="7"/>
      <c r="T395" s="7"/>
      <c r="U395" s="7"/>
      <c r="V395" s="7"/>
      <c r="W395" s="7"/>
      <c r="X395" s="7"/>
    </row>
    <row r="396" spans="1:24" ht="12.75" customHeight="1">
      <c r="A396" s="372" t="s">
        <v>50</v>
      </c>
      <c r="B396" s="372" t="s">
        <v>59</v>
      </c>
      <c r="C396" s="372" t="s">
        <v>684</v>
      </c>
      <c r="D396" s="373">
        <v>923272486</v>
      </c>
      <c r="E396" s="372" t="s">
        <v>894</v>
      </c>
      <c r="F396" s="374">
        <v>2</v>
      </c>
      <c r="G396" s="387">
        <v>3000000</v>
      </c>
      <c r="H396" s="372" t="s">
        <v>603</v>
      </c>
      <c r="I396" s="388">
        <v>2</v>
      </c>
      <c r="J396" s="389"/>
      <c r="K396" s="389"/>
      <c r="L396" s="389">
        <v>3000000</v>
      </c>
      <c r="M396" s="45"/>
      <c r="N396" s="1"/>
      <c r="O396" s="1"/>
      <c r="P396" s="1"/>
      <c r="Q396" s="7"/>
      <c r="R396" s="7"/>
      <c r="S396" s="7"/>
      <c r="T396" s="7"/>
      <c r="U396" s="7"/>
      <c r="V396" s="7"/>
      <c r="W396" s="7"/>
      <c r="X396" s="7"/>
    </row>
    <row r="397" spans="1:24" ht="12.75" customHeight="1">
      <c r="A397" s="372" t="s">
        <v>50</v>
      </c>
      <c r="B397" s="372" t="s">
        <v>59</v>
      </c>
      <c r="C397" s="372" t="s">
        <v>684</v>
      </c>
      <c r="D397" s="373">
        <v>923272486</v>
      </c>
      <c r="E397" s="372" t="s">
        <v>894</v>
      </c>
      <c r="F397" s="374">
        <v>1</v>
      </c>
      <c r="G397" s="387">
        <v>1500000</v>
      </c>
      <c r="H397" s="372" t="s">
        <v>603</v>
      </c>
      <c r="I397" s="388">
        <v>1</v>
      </c>
      <c r="J397" s="389">
        <v>1500000</v>
      </c>
      <c r="K397" s="389"/>
      <c r="L397" s="389"/>
      <c r="M397" s="45"/>
      <c r="N397" s="1"/>
      <c r="O397" s="1"/>
      <c r="P397" s="1"/>
      <c r="Q397" s="7"/>
      <c r="R397" s="7"/>
      <c r="S397" s="7"/>
      <c r="T397" s="7"/>
      <c r="U397" s="7"/>
      <c r="V397" s="7"/>
      <c r="W397" s="7"/>
      <c r="X397" s="7"/>
    </row>
    <row r="398" spans="1:24" ht="12.75" customHeight="1">
      <c r="A398" s="372" t="s">
        <v>50</v>
      </c>
      <c r="B398" s="372" t="s">
        <v>59</v>
      </c>
      <c r="C398" s="372" t="s">
        <v>684</v>
      </c>
      <c r="D398" s="373">
        <v>923272571</v>
      </c>
      <c r="E398" s="372" t="s">
        <v>901</v>
      </c>
      <c r="F398" s="374">
        <v>2</v>
      </c>
      <c r="G398" s="387">
        <v>835422771</v>
      </c>
      <c r="H398" s="372" t="s">
        <v>603</v>
      </c>
      <c r="I398" s="388">
        <v>2</v>
      </c>
      <c r="J398" s="389"/>
      <c r="K398" s="389"/>
      <c r="L398" s="389">
        <v>835422771</v>
      </c>
      <c r="M398" s="45"/>
      <c r="N398" s="1"/>
      <c r="O398" s="1"/>
      <c r="P398" s="1"/>
      <c r="Q398" s="7"/>
      <c r="R398" s="7"/>
      <c r="S398" s="7"/>
      <c r="T398" s="7"/>
      <c r="U398" s="7"/>
      <c r="V398" s="7"/>
      <c r="W398" s="7"/>
      <c r="X398" s="7"/>
    </row>
    <row r="399" spans="1:24" ht="12.75" customHeight="1">
      <c r="A399" s="372" t="s">
        <v>50</v>
      </c>
      <c r="B399" s="372" t="s">
        <v>59</v>
      </c>
      <c r="C399" s="372" t="s">
        <v>684</v>
      </c>
      <c r="D399" s="373">
        <v>923272571</v>
      </c>
      <c r="E399" s="372" t="s">
        <v>901</v>
      </c>
      <c r="F399" s="374">
        <v>1</v>
      </c>
      <c r="G399" s="387">
        <v>98028524</v>
      </c>
      <c r="H399" s="372" t="s">
        <v>603</v>
      </c>
      <c r="I399" s="388">
        <v>1</v>
      </c>
      <c r="J399" s="389">
        <v>98028524</v>
      </c>
      <c r="K399" s="389"/>
      <c r="L399" s="389"/>
      <c r="M399" s="45"/>
      <c r="N399" s="1"/>
      <c r="O399" s="1"/>
      <c r="P399" s="1"/>
      <c r="Q399" s="7"/>
      <c r="R399" s="7"/>
      <c r="S399" s="7"/>
      <c r="T399" s="7"/>
      <c r="U399" s="7"/>
      <c r="V399" s="7"/>
      <c r="W399" s="7"/>
      <c r="X399" s="7"/>
    </row>
    <row r="400" spans="1:24" ht="12.75" customHeight="1">
      <c r="A400" s="372" t="s">
        <v>51</v>
      </c>
      <c r="B400" s="372" t="s">
        <v>60</v>
      </c>
      <c r="C400" s="372" t="s">
        <v>684</v>
      </c>
      <c r="D400" s="373">
        <v>10900000</v>
      </c>
      <c r="E400" s="372" t="s">
        <v>907</v>
      </c>
      <c r="F400" s="374">
        <v>2</v>
      </c>
      <c r="G400" s="387">
        <v>9400</v>
      </c>
      <c r="H400" s="372" t="s">
        <v>25</v>
      </c>
      <c r="I400" s="388">
        <v>2</v>
      </c>
      <c r="J400" s="389"/>
      <c r="K400" s="389"/>
      <c r="L400" s="389">
        <v>9400</v>
      </c>
      <c r="M400" s="45"/>
      <c r="N400" s="1"/>
      <c r="O400" s="1"/>
      <c r="P400" s="1"/>
      <c r="Q400" s="7"/>
      <c r="R400" s="7"/>
      <c r="S400" s="7"/>
      <c r="T400" s="7"/>
      <c r="U400" s="7"/>
      <c r="V400" s="7"/>
      <c r="W400" s="7"/>
      <c r="X400" s="7"/>
    </row>
    <row r="401" spans="1:24" ht="12.75" customHeight="1">
      <c r="A401" s="372" t="s">
        <v>51</v>
      </c>
      <c r="B401" s="372" t="s">
        <v>60</v>
      </c>
      <c r="C401" s="372" t="s">
        <v>684</v>
      </c>
      <c r="D401" s="373">
        <v>32100000</v>
      </c>
      <c r="E401" s="372" t="s">
        <v>914</v>
      </c>
      <c r="F401" s="374">
        <v>1</v>
      </c>
      <c r="G401" s="387">
        <v>89085</v>
      </c>
      <c r="H401" s="372" t="s">
        <v>605</v>
      </c>
      <c r="I401" s="388">
        <v>1</v>
      </c>
      <c r="J401" s="389"/>
      <c r="K401" s="389">
        <v>89085</v>
      </c>
      <c r="L401" s="389"/>
      <c r="M401" s="389"/>
      <c r="N401" s="1"/>
      <c r="O401" s="1"/>
      <c r="P401" s="1"/>
      <c r="Q401" s="7"/>
      <c r="R401" s="7"/>
      <c r="S401" s="7"/>
      <c r="T401" s="7"/>
      <c r="U401" s="7"/>
      <c r="V401" s="7"/>
      <c r="W401" s="7"/>
      <c r="X401" s="7"/>
    </row>
    <row r="402" spans="1:24" ht="12.75" customHeight="1">
      <c r="A402" s="372" t="s">
        <v>51</v>
      </c>
      <c r="B402" s="372" t="s">
        <v>60</v>
      </c>
      <c r="C402" s="372" t="s">
        <v>684</v>
      </c>
      <c r="D402" s="373">
        <v>32100000</v>
      </c>
      <c r="E402" s="372" t="s">
        <v>914</v>
      </c>
      <c r="F402" s="374">
        <v>2</v>
      </c>
      <c r="G402" s="387">
        <v>8751</v>
      </c>
      <c r="H402" s="372" t="s">
        <v>605</v>
      </c>
      <c r="I402" s="388">
        <v>2</v>
      </c>
      <c r="J402" s="389"/>
      <c r="K402" s="389"/>
      <c r="L402" s="389"/>
      <c r="M402" s="389">
        <v>8751</v>
      </c>
      <c r="N402" s="1"/>
      <c r="O402" s="1"/>
      <c r="P402" s="1"/>
      <c r="Q402" s="7"/>
      <c r="R402" s="7"/>
      <c r="S402" s="7"/>
      <c r="T402" s="7"/>
      <c r="U402" s="7"/>
      <c r="V402" s="7"/>
      <c r="W402" s="7"/>
      <c r="X402" s="7"/>
    </row>
    <row r="403" spans="1:24" ht="12.75" customHeight="1">
      <c r="A403" s="372" t="s">
        <v>51</v>
      </c>
      <c r="B403" s="372" t="s">
        <v>60</v>
      </c>
      <c r="C403" s="372" t="s">
        <v>684</v>
      </c>
      <c r="D403" s="373">
        <v>41100000</v>
      </c>
      <c r="E403" s="372" t="s">
        <v>749</v>
      </c>
      <c r="F403" s="374">
        <v>1</v>
      </c>
      <c r="G403" s="387">
        <v>11224</v>
      </c>
      <c r="H403" s="372" t="s">
        <v>603</v>
      </c>
      <c r="I403" s="388">
        <v>1</v>
      </c>
      <c r="J403" s="389"/>
      <c r="K403" s="389">
        <v>11224</v>
      </c>
      <c r="L403" s="389"/>
      <c r="M403" s="389"/>
      <c r="N403" s="1"/>
      <c r="O403" s="1"/>
      <c r="P403" s="1"/>
      <c r="Q403" s="7"/>
      <c r="R403" s="7"/>
      <c r="S403" s="7"/>
      <c r="T403" s="7"/>
      <c r="U403" s="7"/>
      <c r="V403" s="7"/>
      <c r="W403" s="7"/>
      <c r="X403" s="7"/>
    </row>
    <row r="404" spans="1:24" ht="12.75" customHeight="1">
      <c r="A404" s="372" t="s">
        <v>51</v>
      </c>
      <c r="B404" s="372" t="s">
        <v>60</v>
      </c>
      <c r="C404" s="372" t="s">
        <v>684</v>
      </c>
      <c r="D404" s="373">
        <v>41100000</v>
      </c>
      <c r="E404" s="372" t="s">
        <v>749</v>
      </c>
      <c r="F404" s="374">
        <v>2</v>
      </c>
      <c r="G404" s="387">
        <v>1075</v>
      </c>
      <c r="H404" s="372" t="s">
        <v>603</v>
      </c>
      <c r="I404" s="388">
        <v>2</v>
      </c>
      <c r="J404" s="389"/>
      <c r="K404" s="389"/>
      <c r="L404" s="389"/>
      <c r="M404" s="389">
        <v>1075</v>
      </c>
      <c r="N404" s="1"/>
      <c r="O404" s="1"/>
      <c r="P404" s="1"/>
      <c r="Q404" s="7"/>
      <c r="R404" s="7"/>
      <c r="S404" s="7"/>
      <c r="T404" s="7"/>
      <c r="U404" s="7"/>
      <c r="V404" s="7"/>
      <c r="W404" s="7"/>
      <c r="X404" s="7"/>
    </row>
    <row r="405" spans="1:24" ht="12.75" customHeight="1">
      <c r="A405" s="372" t="s">
        <v>51</v>
      </c>
      <c r="B405" s="372" t="s">
        <v>60</v>
      </c>
      <c r="C405" s="372" t="s">
        <v>684</v>
      </c>
      <c r="D405" s="373">
        <v>41800000</v>
      </c>
      <c r="E405" s="372" t="s">
        <v>756</v>
      </c>
      <c r="F405" s="374">
        <v>2</v>
      </c>
      <c r="G405" s="387">
        <v>202122</v>
      </c>
      <c r="H405" s="372" t="s">
        <v>638</v>
      </c>
      <c r="I405" s="388">
        <v>2</v>
      </c>
      <c r="J405" s="389"/>
      <c r="K405" s="389"/>
      <c r="L405" s="389"/>
      <c r="M405" s="389">
        <v>202122</v>
      </c>
      <c r="N405" s="1"/>
      <c r="O405" s="1"/>
      <c r="P405" s="1"/>
      <c r="Q405" s="7"/>
      <c r="R405" s="7"/>
      <c r="S405" s="7"/>
      <c r="T405" s="7"/>
      <c r="U405" s="7"/>
      <c r="V405" s="7"/>
      <c r="W405" s="7"/>
      <c r="X405" s="7"/>
    </row>
    <row r="406" spans="1:24" ht="12.75" customHeight="1">
      <c r="A406" s="372" t="s">
        <v>51</v>
      </c>
      <c r="B406" s="372" t="s">
        <v>60</v>
      </c>
      <c r="C406" s="372" t="s">
        <v>684</v>
      </c>
      <c r="D406" s="373">
        <v>41800000</v>
      </c>
      <c r="E406" s="372" t="s">
        <v>756</v>
      </c>
      <c r="F406" s="374">
        <v>1</v>
      </c>
      <c r="G406" s="387">
        <v>1487560</v>
      </c>
      <c r="H406" s="372" t="s">
        <v>638</v>
      </c>
      <c r="I406" s="388">
        <v>1</v>
      </c>
      <c r="J406" s="389"/>
      <c r="K406" s="389">
        <v>1487560</v>
      </c>
      <c r="L406" s="389"/>
      <c r="M406" s="389"/>
      <c r="N406" s="1"/>
      <c r="O406" s="1"/>
      <c r="P406" s="1"/>
      <c r="Q406" s="7"/>
      <c r="R406" s="7"/>
      <c r="S406" s="7"/>
      <c r="T406" s="7"/>
      <c r="U406" s="7"/>
      <c r="V406" s="7"/>
      <c r="W406" s="7"/>
      <c r="X406" s="7"/>
    </row>
    <row r="407" spans="1:24" ht="12.75" customHeight="1">
      <c r="A407" s="372" t="s">
        <v>51</v>
      </c>
      <c r="B407" s="372" t="s">
        <v>60</v>
      </c>
      <c r="C407" s="372" t="s">
        <v>684</v>
      </c>
      <c r="D407" s="373">
        <v>45200000</v>
      </c>
      <c r="E407" s="372" t="s">
        <v>923</v>
      </c>
      <c r="F407" s="374">
        <v>2</v>
      </c>
      <c r="G407" s="387">
        <v>93965</v>
      </c>
      <c r="H407" s="372" t="s">
        <v>638</v>
      </c>
      <c r="I407" s="388">
        <v>2</v>
      </c>
      <c r="J407" s="389"/>
      <c r="K407" s="389"/>
      <c r="L407" s="389"/>
      <c r="M407" s="389">
        <v>93965</v>
      </c>
      <c r="N407" s="1"/>
      <c r="O407" s="1"/>
      <c r="P407" s="1"/>
      <c r="Q407" s="7"/>
      <c r="R407" s="7"/>
      <c r="S407" s="7"/>
      <c r="T407" s="7"/>
      <c r="U407" s="7"/>
      <c r="V407" s="7"/>
      <c r="W407" s="7"/>
      <c r="X407" s="7"/>
    </row>
    <row r="408" spans="1:24" ht="12.75" customHeight="1">
      <c r="A408" s="372" t="s">
        <v>51</v>
      </c>
      <c r="B408" s="372" t="s">
        <v>60</v>
      </c>
      <c r="C408" s="372" t="s">
        <v>684</v>
      </c>
      <c r="D408" s="373">
        <v>45200000</v>
      </c>
      <c r="E408" s="372" t="s">
        <v>923</v>
      </c>
      <c r="F408" s="374">
        <v>1</v>
      </c>
      <c r="G408" s="387">
        <v>857087</v>
      </c>
      <c r="H408" s="372" t="s">
        <v>638</v>
      </c>
      <c r="I408" s="388">
        <v>1</v>
      </c>
      <c r="J408" s="389"/>
      <c r="K408" s="389">
        <v>857087</v>
      </c>
      <c r="L408" s="389"/>
      <c r="M408" s="389"/>
      <c r="N408" s="1"/>
      <c r="O408" s="1"/>
      <c r="P408" s="1"/>
      <c r="Q408" s="7"/>
      <c r="R408" s="7"/>
      <c r="S408" s="7"/>
      <c r="T408" s="7"/>
      <c r="U408" s="7"/>
      <c r="V408" s="7"/>
      <c r="W408" s="7"/>
      <c r="X408" s="7"/>
    </row>
    <row r="409" spans="1:24" ht="12.75" customHeight="1">
      <c r="A409" s="372" t="s">
        <v>51</v>
      </c>
      <c r="B409" s="372" t="s">
        <v>60</v>
      </c>
      <c r="C409" s="372" t="s">
        <v>684</v>
      </c>
      <c r="D409" s="373">
        <v>69600000</v>
      </c>
      <c r="E409" s="372" t="s">
        <v>777</v>
      </c>
      <c r="F409" s="374">
        <v>2</v>
      </c>
      <c r="G409" s="387">
        <v>3794684</v>
      </c>
      <c r="H409" s="372" t="s">
        <v>638</v>
      </c>
      <c r="I409" s="388">
        <v>2</v>
      </c>
      <c r="J409" s="389"/>
      <c r="K409" s="389"/>
      <c r="L409" s="389"/>
      <c r="M409" s="389">
        <v>3794684</v>
      </c>
      <c r="N409" s="1"/>
      <c r="O409" s="1"/>
      <c r="P409" s="1"/>
      <c r="Q409" s="7"/>
      <c r="R409" s="7"/>
      <c r="S409" s="7"/>
      <c r="T409" s="7"/>
      <c r="U409" s="7"/>
      <c r="V409" s="7"/>
      <c r="W409" s="7"/>
      <c r="X409" s="7"/>
    </row>
    <row r="410" spans="1:24" ht="12.75" customHeight="1">
      <c r="A410" s="372" t="s">
        <v>51</v>
      </c>
      <c r="B410" s="372" t="s">
        <v>60</v>
      </c>
      <c r="C410" s="372" t="s">
        <v>684</v>
      </c>
      <c r="D410" s="373">
        <v>69600000</v>
      </c>
      <c r="E410" s="372" t="s">
        <v>777</v>
      </c>
      <c r="F410" s="374">
        <v>1</v>
      </c>
      <c r="G410" s="387">
        <v>42962522</v>
      </c>
      <c r="H410" s="372" t="s">
        <v>638</v>
      </c>
      <c r="I410" s="388">
        <v>1</v>
      </c>
      <c r="J410" s="389"/>
      <c r="K410" s="389">
        <v>42962522</v>
      </c>
      <c r="L410" s="389"/>
      <c r="M410" s="389"/>
      <c r="N410" s="1"/>
      <c r="O410" s="1"/>
      <c r="P410" s="1"/>
      <c r="Q410" s="7"/>
      <c r="R410" s="7"/>
      <c r="S410" s="7"/>
      <c r="T410" s="7"/>
      <c r="U410" s="7"/>
      <c r="V410" s="7"/>
      <c r="W410" s="7"/>
      <c r="X410" s="7"/>
    </row>
    <row r="411" spans="1:24" ht="12.75" customHeight="1">
      <c r="A411" s="372" t="s">
        <v>51</v>
      </c>
      <c r="B411" s="372" t="s">
        <v>60</v>
      </c>
      <c r="C411" s="372" t="s">
        <v>684</v>
      </c>
      <c r="D411" s="373">
        <v>120205000</v>
      </c>
      <c r="E411" s="372" t="s">
        <v>794</v>
      </c>
      <c r="F411" s="374">
        <v>2</v>
      </c>
      <c r="G411" s="387">
        <v>314982561</v>
      </c>
      <c r="H411" s="372" t="s">
        <v>632</v>
      </c>
      <c r="I411" s="388">
        <v>2</v>
      </c>
      <c r="J411" s="389"/>
      <c r="K411" s="389"/>
      <c r="L411" s="389"/>
      <c r="M411" s="389">
        <v>314982561</v>
      </c>
      <c r="N411" s="1"/>
      <c r="O411" s="1"/>
      <c r="P411" s="1"/>
      <c r="Q411" s="7"/>
      <c r="R411" s="7"/>
      <c r="S411" s="7"/>
      <c r="T411" s="7"/>
      <c r="U411" s="7"/>
      <c r="V411" s="7"/>
      <c r="W411" s="7"/>
      <c r="X411" s="7"/>
    </row>
    <row r="412" spans="1:24" ht="12.75" customHeight="1">
      <c r="A412" s="372" t="s">
        <v>51</v>
      </c>
      <c r="B412" s="372" t="s">
        <v>60</v>
      </c>
      <c r="C412" s="372" t="s">
        <v>684</v>
      </c>
      <c r="D412" s="373">
        <v>120676000</v>
      </c>
      <c r="E412" s="372" t="s">
        <v>925</v>
      </c>
      <c r="F412" s="374">
        <v>2</v>
      </c>
      <c r="G412" s="387">
        <v>586123397</v>
      </c>
      <c r="H412" s="372" t="s">
        <v>616</v>
      </c>
      <c r="I412" s="388">
        <v>2</v>
      </c>
      <c r="J412" s="389"/>
      <c r="K412" s="389"/>
      <c r="L412" s="389"/>
      <c r="M412" s="389">
        <v>586123397</v>
      </c>
      <c r="N412" s="1"/>
      <c r="O412" s="1"/>
      <c r="P412" s="1"/>
      <c r="Q412" s="7"/>
      <c r="R412" s="7"/>
      <c r="S412" s="7"/>
      <c r="T412" s="7"/>
      <c r="U412" s="7"/>
      <c r="V412" s="7"/>
      <c r="W412" s="7"/>
      <c r="X412" s="7"/>
    </row>
    <row r="413" spans="1:24" ht="12.75" customHeight="1">
      <c r="A413" s="372" t="s">
        <v>51</v>
      </c>
      <c r="B413" s="372" t="s">
        <v>60</v>
      </c>
      <c r="C413" s="372" t="s">
        <v>684</v>
      </c>
      <c r="D413" s="373">
        <v>121708000</v>
      </c>
      <c r="E413" s="372" t="s">
        <v>926</v>
      </c>
      <c r="F413" s="374">
        <v>2</v>
      </c>
      <c r="G413" s="387">
        <v>303767930</v>
      </c>
      <c r="H413" s="372" t="s">
        <v>609</v>
      </c>
      <c r="I413" s="388">
        <v>2</v>
      </c>
      <c r="J413" s="389"/>
      <c r="K413" s="389"/>
      <c r="L413" s="389"/>
      <c r="M413" s="389">
        <v>303767930</v>
      </c>
      <c r="N413" s="1"/>
      <c r="O413" s="1"/>
      <c r="P413" s="1"/>
      <c r="Q413" s="7"/>
      <c r="R413" s="7"/>
      <c r="S413" s="7"/>
      <c r="T413" s="7"/>
      <c r="U413" s="7"/>
      <c r="V413" s="7"/>
      <c r="W413" s="7"/>
      <c r="X413" s="7"/>
    </row>
    <row r="414" spans="1:24" ht="12.75" customHeight="1">
      <c r="A414" s="372" t="s">
        <v>51</v>
      </c>
      <c r="B414" s="372" t="s">
        <v>60</v>
      </c>
      <c r="C414" s="372" t="s">
        <v>684</v>
      </c>
      <c r="D414" s="373">
        <v>128868000</v>
      </c>
      <c r="E414" s="372" t="s">
        <v>927</v>
      </c>
      <c r="F414" s="374">
        <v>2</v>
      </c>
      <c r="G414" s="387">
        <v>195212750</v>
      </c>
      <c r="H414" s="372" t="s">
        <v>609</v>
      </c>
      <c r="I414" s="388">
        <v>2</v>
      </c>
      <c r="J414" s="389"/>
      <c r="K414" s="389"/>
      <c r="L414" s="389"/>
      <c r="M414" s="389">
        <v>195212750</v>
      </c>
      <c r="N414" s="1"/>
      <c r="O414" s="1"/>
      <c r="P414" s="1"/>
      <c r="Q414" s="7"/>
      <c r="R414" s="7"/>
      <c r="S414" s="7"/>
      <c r="T414" s="7"/>
      <c r="U414" s="7"/>
      <c r="V414" s="7"/>
      <c r="W414" s="7"/>
      <c r="X414" s="7"/>
    </row>
    <row r="415" spans="1:24" ht="12.75" customHeight="1">
      <c r="A415" s="372" t="s">
        <v>51</v>
      </c>
      <c r="B415" s="372" t="s">
        <v>60</v>
      </c>
      <c r="C415" s="372" t="s">
        <v>684</v>
      </c>
      <c r="D415" s="373">
        <v>163254000</v>
      </c>
      <c r="E415" s="372" t="s">
        <v>928</v>
      </c>
      <c r="F415" s="374">
        <v>1</v>
      </c>
      <c r="G415" s="387">
        <v>19481</v>
      </c>
      <c r="H415" s="372" t="s">
        <v>799</v>
      </c>
      <c r="I415" s="388">
        <v>1</v>
      </c>
      <c r="J415" s="389"/>
      <c r="K415" s="389">
        <v>19481</v>
      </c>
      <c r="L415" s="389"/>
      <c r="M415" s="389"/>
      <c r="N415" s="1"/>
      <c r="O415" s="1"/>
      <c r="P415" s="1"/>
      <c r="Q415" s="7"/>
      <c r="R415" s="7"/>
      <c r="S415" s="7"/>
      <c r="T415" s="7"/>
      <c r="U415" s="7"/>
      <c r="V415" s="7"/>
      <c r="W415" s="7"/>
      <c r="X415" s="7"/>
    </row>
    <row r="416" spans="1:24" ht="12.75" customHeight="1">
      <c r="A416" s="372" t="s">
        <v>51</v>
      </c>
      <c r="B416" s="372" t="s">
        <v>60</v>
      </c>
      <c r="C416" s="372" t="s">
        <v>684</v>
      </c>
      <c r="D416" s="373">
        <v>230105002</v>
      </c>
      <c r="E416" s="372" t="s">
        <v>929</v>
      </c>
      <c r="F416" s="374">
        <v>2</v>
      </c>
      <c r="G416" s="387">
        <v>5447</v>
      </c>
      <c r="H416" s="372" t="s">
        <v>640</v>
      </c>
      <c r="I416" s="388">
        <v>2</v>
      </c>
      <c r="J416" s="389"/>
      <c r="K416" s="389"/>
      <c r="L416" s="389"/>
      <c r="M416" s="389">
        <v>5447</v>
      </c>
      <c r="N416" s="1"/>
      <c r="O416" s="1"/>
      <c r="P416" s="1"/>
      <c r="Q416" s="7"/>
      <c r="R416" s="7"/>
      <c r="S416" s="7"/>
      <c r="T416" s="7"/>
      <c r="U416" s="7"/>
      <c r="V416" s="7"/>
      <c r="W416" s="7"/>
      <c r="X416" s="7"/>
    </row>
    <row r="417" spans="1:24" ht="12.75" customHeight="1">
      <c r="A417" s="372" t="s">
        <v>51</v>
      </c>
      <c r="B417" s="372" t="s">
        <v>60</v>
      </c>
      <c r="C417" s="372" t="s">
        <v>684</v>
      </c>
      <c r="D417" s="373">
        <v>923269810</v>
      </c>
      <c r="E417" s="372" t="s">
        <v>930</v>
      </c>
      <c r="F417" s="374">
        <v>2</v>
      </c>
      <c r="G417" s="387">
        <v>5854</v>
      </c>
      <c r="H417" s="372" t="s">
        <v>673</v>
      </c>
      <c r="I417" s="388">
        <v>2</v>
      </c>
      <c r="J417" s="389"/>
      <c r="K417" s="389"/>
      <c r="L417" s="389"/>
      <c r="M417" s="389">
        <v>5854</v>
      </c>
      <c r="N417" s="1"/>
      <c r="O417" s="1"/>
      <c r="P417" s="1"/>
      <c r="Q417" s="7"/>
      <c r="R417" s="7"/>
      <c r="S417" s="7"/>
      <c r="T417" s="7"/>
      <c r="U417" s="7"/>
      <c r="V417" s="7"/>
      <c r="W417" s="7"/>
      <c r="X417" s="7"/>
    </row>
    <row r="418" spans="1:24" ht="12.75" customHeight="1">
      <c r="A418" s="372" t="s">
        <v>51</v>
      </c>
      <c r="B418" s="372" t="s">
        <v>60</v>
      </c>
      <c r="C418" s="372" t="s">
        <v>684</v>
      </c>
      <c r="D418" s="373">
        <v>923270343</v>
      </c>
      <c r="E418" s="372" t="s">
        <v>838</v>
      </c>
      <c r="F418" s="374">
        <v>1</v>
      </c>
      <c r="G418" s="387">
        <v>14063</v>
      </c>
      <c r="H418" s="372" t="s">
        <v>603</v>
      </c>
      <c r="I418" s="388">
        <v>1</v>
      </c>
      <c r="J418" s="389"/>
      <c r="K418" s="389">
        <v>14063</v>
      </c>
      <c r="L418" s="389"/>
      <c r="M418" s="389"/>
      <c r="N418" s="1"/>
      <c r="O418" s="1"/>
      <c r="P418" s="1"/>
      <c r="Q418" s="7"/>
      <c r="R418" s="7"/>
      <c r="S418" s="7"/>
      <c r="T418" s="7"/>
      <c r="U418" s="7"/>
      <c r="V418" s="7"/>
      <c r="W418" s="7"/>
      <c r="X418" s="7"/>
    </row>
    <row r="419" spans="1:24" ht="12.75" customHeight="1">
      <c r="A419" s="372" t="s">
        <v>51</v>
      </c>
      <c r="B419" s="372" t="s">
        <v>60</v>
      </c>
      <c r="C419" s="372" t="s">
        <v>684</v>
      </c>
      <c r="D419" s="373">
        <v>923270343</v>
      </c>
      <c r="E419" s="372" t="s">
        <v>838</v>
      </c>
      <c r="F419" s="374">
        <v>2</v>
      </c>
      <c r="G419" s="387">
        <v>1182</v>
      </c>
      <c r="H419" s="372" t="s">
        <v>603</v>
      </c>
      <c r="I419" s="388">
        <v>2</v>
      </c>
      <c r="J419" s="389"/>
      <c r="K419" s="389"/>
      <c r="L419" s="389"/>
      <c r="M419" s="389">
        <v>1182</v>
      </c>
      <c r="N419" s="1"/>
      <c r="O419" s="1"/>
      <c r="P419" s="1"/>
      <c r="Q419" s="7"/>
      <c r="R419" s="7"/>
      <c r="S419" s="7"/>
      <c r="T419" s="7"/>
      <c r="U419" s="7"/>
      <c r="V419" s="7"/>
      <c r="W419" s="7"/>
      <c r="X419" s="7"/>
    </row>
    <row r="420" spans="1:24" ht="12.75" hidden="1" customHeight="1">
      <c r="A420" s="372" t="s">
        <v>931</v>
      </c>
      <c r="B420" s="372" t="s">
        <v>932</v>
      </c>
      <c r="C420" s="372" t="s">
        <v>684</v>
      </c>
      <c r="D420" s="373">
        <v>69600000</v>
      </c>
      <c r="E420" s="372" t="s">
        <v>777</v>
      </c>
      <c r="F420" s="374">
        <v>1</v>
      </c>
      <c r="G420" s="387">
        <v>46848448</v>
      </c>
      <c r="H420" s="372" t="s">
        <v>638</v>
      </c>
      <c r="I420" s="374">
        <v>1</v>
      </c>
      <c r="J420" s="431">
        <v>46848448</v>
      </c>
      <c r="K420" s="431"/>
      <c r="L420" s="431">
        <v>46848448</v>
      </c>
      <c r="M420" s="1"/>
      <c r="N420" s="1"/>
      <c r="O420" s="1"/>
      <c r="P420" s="1"/>
      <c r="Q420" s="7"/>
      <c r="R420" s="7"/>
      <c r="S420" s="7"/>
      <c r="T420" s="7"/>
      <c r="U420" s="7"/>
      <c r="V420" s="7"/>
      <c r="W420" s="7"/>
      <c r="X420" s="7"/>
    </row>
    <row r="421" spans="1:24" ht="12.75" hidden="1" customHeight="1">
      <c r="A421" s="372" t="s">
        <v>933</v>
      </c>
      <c r="B421" s="372" t="s">
        <v>934</v>
      </c>
      <c r="C421" s="372" t="s">
        <v>684</v>
      </c>
      <c r="D421" s="373">
        <v>44200000</v>
      </c>
      <c r="E421" s="372" t="s">
        <v>690</v>
      </c>
      <c r="F421" s="374">
        <v>1</v>
      </c>
      <c r="G421" s="387">
        <v>3079</v>
      </c>
      <c r="H421" s="372" t="s">
        <v>605</v>
      </c>
      <c r="I421" s="374">
        <v>1</v>
      </c>
      <c r="J421" s="387">
        <v>3079</v>
      </c>
      <c r="K421" s="387"/>
      <c r="L421" s="387">
        <v>3079</v>
      </c>
      <c r="M421" s="1"/>
      <c r="N421" s="1"/>
      <c r="O421" s="1"/>
      <c r="P421" s="1"/>
      <c r="Q421" s="7"/>
      <c r="R421" s="7"/>
      <c r="S421" s="7"/>
      <c r="T421" s="7"/>
      <c r="U421" s="7"/>
      <c r="V421" s="7"/>
      <c r="W421" s="7"/>
      <c r="X421" s="7"/>
    </row>
    <row r="422" spans="1:24" ht="12.75" hidden="1" customHeight="1">
      <c r="A422" s="372" t="s">
        <v>933</v>
      </c>
      <c r="B422" s="372" t="s">
        <v>934</v>
      </c>
      <c r="C422" s="372" t="s">
        <v>684</v>
      </c>
      <c r="D422" s="373">
        <v>120205000</v>
      </c>
      <c r="E422" s="372" t="s">
        <v>794</v>
      </c>
      <c r="F422" s="374">
        <v>1</v>
      </c>
      <c r="G422" s="387">
        <v>11504213</v>
      </c>
      <c r="H422" s="372" t="s">
        <v>632</v>
      </c>
      <c r="I422" s="374">
        <v>1</v>
      </c>
      <c r="J422" s="387">
        <v>11504213</v>
      </c>
      <c r="K422" s="387"/>
      <c r="L422" s="387">
        <v>11504213</v>
      </c>
      <c r="M422" s="1"/>
      <c r="N422" s="1"/>
      <c r="O422" s="1"/>
      <c r="P422" s="1"/>
      <c r="Q422" s="7"/>
      <c r="R422" s="7"/>
      <c r="S422" s="7"/>
      <c r="T422" s="7"/>
      <c r="U422" s="7"/>
      <c r="V422" s="7"/>
      <c r="W422" s="7"/>
      <c r="X422" s="7"/>
    </row>
    <row r="423" spans="1:24" ht="12.75" hidden="1" customHeight="1">
      <c r="A423" s="372" t="s">
        <v>933</v>
      </c>
      <c r="B423" s="372" t="s">
        <v>934</v>
      </c>
      <c r="C423" s="372" t="s">
        <v>684</v>
      </c>
      <c r="D423" s="373">
        <v>120676000</v>
      </c>
      <c r="E423" s="372" t="s">
        <v>925</v>
      </c>
      <c r="F423" s="374">
        <v>1</v>
      </c>
      <c r="G423" s="387">
        <v>22406032</v>
      </c>
      <c r="H423" s="372" t="s">
        <v>616</v>
      </c>
      <c r="I423" s="374">
        <v>1</v>
      </c>
      <c r="J423" s="387">
        <v>22406032</v>
      </c>
      <c r="K423" s="387"/>
      <c r="L423" s="387">
        <v>22406032</v>
      </c>
      <c r="M423" s="1"/>
      <c r="N423" s="1"/>
      <c r="O423" s="1"/>
      <c r="P423" s="1"/>
      <c r="Q423" s="7"/>
      <c r="R423" s="7"/>
      <c r="S423" s="7"/>
      <c r="T423" s="7"/>
      <c r="U423" s="7"/>
      <c r="V423" s="7"/>
      <c r="W423" s="7"/>
      <c r="X423" s="7"/>
    </row>
    <row r="424" spans="1:24" ht="12.75" hidden="1" customHeight="1">
      <c r="A424" s="372" t="s">
        <v>933</v>
      </c>
      <c r="B424" s="372" t="s">
        <v>934</v>
      </c>
      <c r="C424" s="372" t="s">
        <v>684</v>
      </c>
      <c r="D424" s="373">
        <v>121708000</v>
      </c>
      <c r="E424" s="372" t="s">
        <v>926</v>
      </c>
      <c r="F424" s="374">
        <v>1</v>
      </c>
      <c r="G424" s="387">
        <v>11109523</v>
      </c>
      <c r="H424" s="372" t="s">
        <v>609</v>
      </c>
      <c r="I424" s="374">
        <v>1</v>
      </c>
      <c r="J424" s="387">
        <v>11109523</v>
      </c>
      <c r="K424" s="387"/>
      <c r="L424" s="387">
        <v>11109523</v>
      </c>
      <c r="M424" s="1"/>
      <c r="N424" s="1"/>
      <c r="O424" s="1"/>
      <c r="P424" s="1"/>
      <c r="Q424" s="7"/>
      <c r="R424" s="7"/>
      <c r="S424" s="7"/>
      <c r="T424" s="7"/>
      <c r="U424" s="7"/>
      <c r="V424" s="7"/>
      <c r="W424" s="7"/>
      <c r="X424" s="7"/>
    </row>
    <row r="425" spans="1:24" ht="12.75" hidden="1" customHeight="1">
      <c r="A425" s="372" t="s">
        <v>933</v>
      </c>
      <c r="B425" s="372" t="s">
        <v>934</v>
      </c>
      <c r="C425" s="372" t="s">
        <v>684</v>
      </c>
      <c r="D425" s="373">
        <v>128868000</v>
      </c>
      <c r="E425" s="372" t="s">
        <v>927</v>
      </c>
      <c r="F425" s="374">
        <v>1</v>
      </c>
      <c r="G425" s="387">
        <v>7129820</v>
      </c>
      <c r="H425" s="372" t="s">
        <v>609</v>
      </c>
      <c r="I425" s="374">
        <v>1</v>
      </c>
      <c r="J425" s="387">
        <v>7129820</v>
      </c>
      <c r="K425" s="387"/>
      <c r="L425" s="387">
        <v>7129820</v>
      </c>
      <c r="M425" s="1"/>
      <c r="N425" s="1"/>
      <c r="O425" s="1"/>
      <c r="P425" s="1"/>
      <c r="Q425" s="7"/>
      <c r="R425" s="7"/>
      <c r="S425" s="7"/>
      <c r="T425" s="7"/>
      <c r="U425" s="7"/>
      <c r="V425" s="7"/>
      <c r="W425" s="7"/>
      <c r="X425" s="7"/>
    </row>
    <row r="426" spans="1:24" ht="12.75" hidden="1" customHeight="1">
      <c r="A426" s="372" t="s">
        <v>943</v>
      </c>
      <c r="B426" s="372" t="s">
        <v>945</v>
      </c>
      <c r="C426" s="372" t="s">
        <v>684</v>
      </c>
      <c r="D426" s="373">
        <v>69600000</v>
      </c>
      <c r="E426" s="372" t="s">
        <v>777</v>
      </c>
      <c r="F426" s="374">
        <v>1</v>
      </c>
      <c r="G426" s="387">
        <v>836</v>
      </c>
      <c r="H426" s="372" t="s">
        <v>638</v>
      </c>
      <c r="I426" s="374">
        <v>1</v>
      </c>
      <c r="J426" s="387">
        <v>836</v>
      </c>
      <c r="K426" s="387"/>
      <c r="L426" s="387">
        <v>836</v>
      </c>
      <c r="M426" s="1"/>
      <c r="N426" s="1"/>
      <c r="O426" s="1"/>
      <c r="P426" s="1"/>
      <c r="Q426" s="7"/>
      <c r="R426" s="7"/>
      <c r="S426" s="7"/>
      <c r="T426" s="7"/>
      <c r="U426" s="7"/>
      <c r="V426" s="7"/>
      <c r="W426" s="7"/>
      <c r="X426" s="7"/>
    </row>
    <row r="427" spans="1:24" ht="12.75" hidden="1" customHeight="1">
      <c r="A427" s="372" t="s">
        <v>943</v>
      </c>
      <c r="B427" s="372" t="s">
        <v>945</v>
      </c>
      <c r="C427" s="372" t="s">
        <v>684</v>
      </c>
      <c r="D427" s="373">
        <v>923272394</v>
      </c>
      <c r="E427" s="372" t="s">
        <v>865</v>
      </c>
      <c r="F427" s="374">
        <v>1</v>
      </c>
      <c r="G427" s="387">
        <v>46719317</v>
      </c>
      <c r="H427" s="372" t="s">
        <v>25</v>
      </c>
      <c r="I427" s="374">
        <v>1</v>
      </c>
      <c r="J427" s="387">
        <v>46719317</v>
      </c>
      <c r="K427" s="387"/>
      <c r="L427" s="387">
        <v>46719317</v>
      </c>
      <c r="M427" s="1"/>
      <c r="N427" s="1"/>
      <c r="O427" s="1"/>
      <c r="P427" s="1"/>
      <c r="Q427" s="7"/>
      <c r="R427" s="7"/>
      <c r="S427" s="7"/>
      <c r="T427" s="7"/>
      <c r="U427" s="7"/>
      <c r="V427" s="7"/>
      <c r="W427" s="7"/>
      <c r="X427" s="7"/>
    </row>
    <row r="428" spans="1:24" ht="12.75" hidden="1" customHeight="1">
      <c r="A428" s="372" t="s">
        <v>946</v>
      </c>
      <c r="B428" s="372" t="s">
        <v>947</v>
      </c>
      <c r="C428" s="372" t="s">
        <v>684</v>
      </c>
      <c r="D428" s="373">
        <v>42200000</v>
      </c>
      <c r="E428" s="372" t="s">
        <v>679</v>
      </c>
      <c r="F428" s="374">
        <v>1</v>
      </c>
      <c r="G428" s="387">
        <v>8761</v>
      </c>
      <c r="H428" s="372" t="s">
        <v>638</v>
      </c>
      <c r="I428" s="374">
        <v>1</v>
      </c>
      <c r="J428" s="387">
        <v>8761</v>
      </c>
      <c r="K428" s="387"/>
      <c r="L428" s="387">
        <v>8761</v>
      </c>
      <c r="M428" s="1"/>
      <c r="N428" s="1"/>
      <c r="O428" s="1"/>
      <c r="P428" s="1"/>
      <c r="Q428" s="7"/>
      <c r="R428" s="7"/>
      <c r="S428" s="7"/>
      <c r="T428" s="7"/>
      <c r="U428" s="7"/>
      <c r="V428" s="7"/>
      <c r="W428" s="7"/>
      <c r="X428" s="7"/>
    </row>
    <row r="429" spans="1:24" ht="12.75" hidden="1" customHeight="1">
      <c r="A429" s="372" t="s">
        <v>948</v>
      </c>
      <c r="B429" s="372" t="s">
        <v>934</v>
      </c>
      <c r="C429" s="372" t="s">
        <v>684</v>
      </c>
      <c r="D429" s="373">
        <v>42200000</v>
      </c>
      <c r="E429" s="372" t="s">
        <v>679</v>
      </c>
      <c r="F429" s="374">
        <v>1</v>
      </c>
      <c r="G429" s="387">
        <v>17938509</v>
      </c>
      <c r="H429" s="372" t="s">
        <v>638</v>
      </c>
      <c r="I429" s="374">
        <v>1</v>
      </c>
      <c r="J429" s="387">
        <v>17938509</v>
      </c>
      <c r="K429" s="387"/>
      <c r="L429" s="387">
        <v>17938509</v>
      </c>
      <c r="M429" s="1"/>
      <c r="N429" s="1"/>
      <c r="O429" s="1"/>
      <c r="P429" s="1"/>
      <c r="Q429" s="7"/>
      <c r="R429" s="7"/>
      <c r="S429" s="7"/>
      <c r="T429" s="7"/>
      <c r="U429" s="7"/>
      <c r="V429" s="7"/>
      <c r="W429" s="7"/>
      <c r="X429" s="7"/>
    </row>
    <row r="430" spans="1:24" ht="12.75" hidden="1" customHeight="1">
      <c r="A430" s="372" t="s">
        <v>949</v>
      </c>
      <c r="B430" s="372" t="s">
        <v>950</v>
      </c>
      <c r="C430" s="372" t="s">
        <v>684</v>
      </c>
      <c r="D430" s="373">
        <v>923272394</v>
      </c>
      <c r="E430" s="372" t="s">
        <v>865</v>
      </c>
      <c r="F430" s="374">
        <v>2</v>
      </c>
      <c r="G430" s="387">
        <v>47012434149</v>
      </c>
      <c r="H430" s="372" t="s">
        <v>25</v>
      </c>
      <c r="I430" s="374">
        <v>2</v>
      </c>
      <c r="J430" s="387">
        <v>47012434149</v>
      </c>
      <c r="K430" s="387"/>
      <c r="L430" s="387">
        <v>47012434149</v>
      </c>
      <c r="M430" s="1"/>
      <c r="N430" s="1"/>
      <c r="O430" s="1"/>
      <c r="P430" s="1"/>
      <c r="Q430" s="7"/>
      <c r="R430" s="7"/>
      <c r="S430" s="7"/>
      <c r="T430" s="7"/>
      <c r="U430" s="7"/>
      <c r="V430" s="7"/>
      <c r="W430" s="7"/>
      <c r="X430" s="7"/>
    </row>
    <row r="431" spans="1:24" ht="12.75" hidden="1" customHeight="1">
      <c r="A431" s="372" t="s">
        <v>951</v>
      </c>
      <c r="B431" s="372" t="s">
        <v>953</v>
      </c>
      <c r="C431" s="372" t="s">
        <v>684</v>
      </c>
      <c r="D431" s="373">
        <v>923272394</v>
      </c>
      <c r="E431" s="372" t="s">
        <v>865</v>
      </c>
      <c r="F431" s="374">
        <v>2</v>
      </c>
      <c r="G431" s="387">
        <v>819846</v>
      </c>
      <c r="H431" s="372" t="s">
        <v>25</v>
      </c>
      <c r="I431" s="374">
        <v>2</v>
      </c>
      <c r="J431" s="387">
        <v>819846</v>
      </c>
      <c r="K431" s="387"/>
      <c r="L431" s="387">
        <v>819846</v>
      </c>
      <c r="M431" s="1"/>
      <c r="N431" s="1"/>
      <c r="O431" s="1"/>
      <c r="P431" s="1"/>
      <c r="Q431" s="7"/>
      <c r="R431" s="7"/>
      <c r="S431" s="7"/>
      <c r="T431" s="7"/>
      <c r="U431" s="7"/>
      <c r="V431" s="7"/>
      <c r="W431" s="7"/>
      <c r="X431" s="7"/>
    </row>
    <row r="432" spans="1:24" ht="12.75" hidden="1" customHeight="1">
      <c r="A432" s="372" t="s">
        <v>955</v>
      </c>
      <c r="B432" s="372" t="s">
        <v>956</v>
      </c>
      <c r="C432" s="372" t="s">
        <v>684</v>
      </c>
      <c r="D432" s="373">
        <v>923272394</v>
      </c>
      <c r="E432" s="372" t="s">
        <v>865</v>
      </c>
      <c r="F432" s="374">
        <v>2</v>
      </c>
      <c r="G432" s="387">
        <v>6422956544</v>
      </c>
      <c r="H432" s="372" t="s">
        <v>25</v>
      </c>
      <c r="I432" s="374">
        <v>2</v>
      </c>
      <c r="J432" s="387">
        <v>6422956544</v>
      </c>
      <c r="K432" s="387"/>
      <c r="L432" s="387">
        <v>6422956544</v>
      </c>
      <c r="M432" s="1"/>
      <c r="N432" s="1"/>
      <c r="O432" s="1"/>
      <c r="P432" s="1"/>
      <c r="Q432" s="7"/>
      <c r="R432" s="7"/>
      <c r="S432" s="7"/>
      <c r="T432" s="7"/>
      <c r="U432" s="7"/>
      <c r="V432" s="7"/>
      <c r="W432" s="7"/>
      <c r="X432" s="7"/>
    </row>
    <row r="433" spans="1:24" ht="12.75" hidden="1" customHeight="1">
      <c r="A433" s="372" t="s">
        <v>957</v>
      </c>
      <c r="B433" s="372" t="s">
        <v>958</v>
      </c>
      <c r="C433" s="372" t="s">
        <v>684</v>
      </c>
      <c r="D433" s="373">
        <v>923272394</v>
      </c>
      <c r="E433" s="372" t="s">
        <v>865</v>
      </c>
      <c r="F433" s="374">
        <v>2</v>
      </c>
      <c r="G433" s="387">
        <v>46819578</v>
      </c>
      <c r="H433" s="372" t="s">
        <v>25</v>
      </c>
      <c r="I433" s="374">
        <v>2</v>
      </c>
      <c r="J433" s="387">
        <v>46819578</v>
      </c>
      <c r="K433" s="387"/>
      <c r="L433" s="387">
        <v>46819578</v>
      </c>
      <c r="M433" s="1"/>
      <c r="N433" s="1"/>
      <c r="O433" s="1"/>
      <c r="P433" s="1"/>
      <c r="Q433" s="7"/>
      <c r="R433" s="7"/>
      <c r="S433" s="7"/>
      <c r="T433" s="7"/>
      <c r="U433" s="7"/>
      <c r="V433" s="7"/>
      <c r="W433" s="7"/>
      <c r="X433" s="7"/>
    </row>
    <row r="434" spans="1:24" ht="12.75" hidden="1" customHeight="1">
      <c r="A434" s="372" t="s">
        <v>960</v>
      </c>
      <c r="B434" s="372" t="s">
        <v>676</v>
      </c>
      <c r="C434" s="372" t="s">
        <v>684</v>
      </c>
      <c r="D434" s="373">
        <v>22100000</v>
      </c>
      <c r="E434" s="372" t="s">
        <v>601</v>
      </c>
      <c r="F434" s="374">
        <v>2</v>
      </c>
      <c r="G434" s="387">
        <v>141723</v>
      </c>
      <c r="H434" s="372" t="s">
        <v>25</v>
      </c>
      <c r="I434" s="374">
        <v>2</v>
      </c>
      <c r="J434" s="387">
        <v>141723</v>
      </c>
      <c r="K434" s="387"/>
      <c r="L434" s="387">
        <v>141723</v>
      </c>
      <c r="M434" s="1"/>
      <c r="N434" s="1"/>
      <c r="O434" s="1"/>
      <c r="P434" s="1"/>
      <c r="Q434" s="7"/>
      <c r="R434" s="7"/>
      <c r="S434" s="7"/>
      <c r="T434" s="7"/>
      <c r="U434" s="7"/>
      <c r="V434" s="7"/>
      <c r="W434" s="7"/>
      <c r="X434" s="7"/>
    </row>
    <row r="435" spans="1:24" ht="12.75" hidden="1" customHeight="1">
      <c r="A435" s="372" t="s">
        <v>960</v>
      </c>
      <c r="B435" s="372" t="s">
        <v>676</v>
      </c>
      <c r="C435" s="372" t="s">
        <v>684</v>
      </c>
      <c r="D435" s="373">
        <v>35923000</v>
      </c>
      <c r="E435" s="372" t="s">
        <v>669</v>
      </c>
      <c r="F435" s="374">
        <v>2</v>
      </c>
      <c r="G435" s="387">
        <v>25859006</v>
      </c>
      <c r="H435" s="372" t="s">
        <v>638</v>
      </c>
      <c r="I435" s="374">
        <v>2</v>
      </c>
      <c r="J435" s="387">
        <v>25859006</v>
      </c>
      <c r="K435" s="387"/>
      <c r="L435" s="387">
        <v>25859006</v>
      </c>
      <c r="M435" s="1"/>
      <c r="N435" s="1"/>
      <c r="O435" s="1"/>
      <c r="P435" s="1"/>
      <c r="Q435" s="7"/>
      <c r="R435" s="7"/>
      <c r="S435" s="7"/>
      <c r="T435" s="7"/>
      <c r="U435" s="7"/>
      <c r="V435" s="7"/>
      <c r="W435" s="7"/>
      <c r="X435" s="7"/>
    </row>
    <row r="436" spans="1:24" ht="12.75" hidden="1" customHeight="1">
      <c r="A436" s="372" t="s">
        <v>960</v>
      </c>
      <c r="B436" s="372" t="s">
        <v>676</v>
      </c>
      <c r="C436" s="372" t="s">
        <v>684</v>
      </c>
      <c r="D436" s="373">
        <v>37352000</v>
      </c>
      <c r="E436" s="372" t="s">
        <v>964</v>
      </c>
      <c r="F436" s="374">
        <v>2</v>
      </c>
      <c r="G436" s="387">
        <v>161091</v>
      </c>
      <c r="H436" s="372" t="s">
        <v>638</v>
      </c>
      <c r="I436" s="374">
        <v>2</v>
      </c>
      <c r="J436" s="387">
        <v>161091</v>
      </c>
      <c r="K436" s="387"/>
      <c r="L436" s="387">
        <v>161091</v>
      </c>
      <c r="M436" s="1"/>
      <c r="N436" s="1"/>
      <c r="O436" s="1"/>
      <c r="P436" s="1"/>
      <c r="Q436" s="7"/>
      <c r="R436" s="7"/>
      <c r="S436" s="7"/>
      <c r="T436" s="7"/>
      <c r="U436" s="7"/>
      <c r="V436" s="7"/>
      <c r="W436" s="7"/>
      <c r="X436" s="7"/>
    </row>
    <row r="437" spans="1:24" ht="12.75" hidden="1" customHeight="1">
      <c r="A437" s="372" t="s">
        <v>960</v>
      </c>
      <c r="B437" s="372" t="s">
        <v>676</v>
      </c>
      <c r="C437" s="372" t="s">
        <v>684</v>
      </c>
      <c r="D437" s="373">
        <v>64200000</v>
      </c>
      <c r="E437" s="372" t="s">
        <v>602</v>
      </c>
      <c r="F437" s="374">
        <v>2</v>
      </c>
      <c r="G437" s="387">
        <v>910442</v>
      </c>
      <c r="H437" s="372" t="s">
        <v>603</v>
      </c>
      <c r="I437" s="374">
        <v>2</v>
      </c>
      <c r="J437" s="387">
        <v>910442</v>
      </c>
      <c r="K437" s="387"/>
      <c r="L437" s="387">
        <v>910442</v>
      </c>
      <c r="M437" s="1"/>
      <c r="N437" s="1"/>
      <c r="O437" s="1"/>
      <c r="P437" s="1"/>
      <c r="Q437" s="7"/>
      <c r="R437" s="7"/>
      <c r="S437" s="7"/>
      <c r="T437" s="7"/>
      <c r="U437" s="7"/>
      <c r="V437" s="7"/>
      <c r="W437" s="7"/>
      <c r="X437" s="7"/>
    </row>
    <row r="438" spans="1:24" ht="12.75" hidden="1" customHeight="1">
      <c r="A438" s="372" t="s">
        <v>960</v>
      </c>
      <c r="B438" s="372" t="s">
        <v>676</v>
      </c>
      <c r="C438" s="372" t="s">
        <v>684</v>
      </c>
      <c r="D438" s="373">
        <v>70100000</v>
      </c>
      <c r="E438" s="372" t="s">
        <v>604</v>
      </c>
      <c r="F438" s="374">
        <v>2</v>
      </c>
      <c r="G438" s="387">
        <v>7052760</v>
      </c>
      <c r="H438" s="372" t="s">
        <v>605</v>
      </c>
      <c r="I438" s="374">
        <v>2</v>
      </c>
      <c r="J438" s="387">
        <v>7052760</v>
      </c>
      <c r="K438" s="387"/>
      <c r="L438" s="387">
        <v>7052760</v>
      </c>
      <c r="M438" s="1"/>
      <c r="N438" s="1"/>
      <c r="O438" s="1"/>
      <c r="P438" s="1"/>
      <c r="Q438" s="7"/>
      <c r="R438" s="7"/>
      <c r="S438" s="7"/>
      <c r="T438" s="7"/>
      <c r="U438" s="7"/>
      <c r="V438" s="7"/>
      <c r="W438" s="7"/>
      <c r="X438" s="7"/>
    </row>
    <row r="439" spans="1:24" ht="12.75" hidden="1" customHeight="1">
      <c r="A439" s="372" t="s">
        <v>960</v>
      </c>
      <c r="B439" s="372" t="s">
        <v>676</v>
      </c>
      <c r="C439" s="372" t="s">
        <v>684</v>
      </c>
      <c r="D439" s="373">
        <v>110505000</v>
      </c>
      <c r="E439" s="372" t="s">
        <v>982</v>
      </c>
      <c r="F439" s="374">
        <v>2</v>
      </c>
      <c r="G439" s="387">
        <v>79205</v>
      </c>
      <c r="H439" s="372" t="s">
        <v>632</v>
      </c>
      <c r="I439" s="374">
        <v>2</v>
      </c>
      <c r="J439" s="387">
        <v>79205</v>
      </c>
      <c r="K439" s="387"/>
      <c r="L439" s="387">
        <v>79205</v>
      </c>
      <c r="M439" s="1"/>
      <c r="N439" s="1"/>
      <c r="O439" s="1"/>
      <c r="P439" s="1"/>
      <c r="Q439" s="7"/>
      <c r="R439" s="7"/>
      <c r="S439" s="7"/>
      <c r="T439" s="7"/>
      <c r="U439" s="7"/>
      <c r="V439" s="7"/>
      <c r="W439" s="7"/>
      <c r="X439" s="7"/>
    </row>
    <row r="440" spans="1:24" ht="12.75" hidden="1" customHeight="1">
      <c r="A440" s="372" t="s">
        <v>960</v>
      </c>
      <c r="B440" s="372" t="s">
        <v>676</v>
      </c>
      <c r="C440" s="372" t="s">
        <v>684</v>
      </c>
      <c r="D440" s="373">
        <v>110808000</v>
      </c>
      <c r="E440" s="372" t="s">
        <v>790</v>
      </c>
      <c r="F440" s="374">
        <v>2</v>
      </c>
      <c r="G440" s="387">
        <v>158793</v>
      </c>
      <c r="H440" s="372" t="s">
        <v>609</v>
      </c>
      <c r="I440" s="374">
        <v>2</v>
      </c>
      <c r="J440" s="387">
        <v>158793</v>
      </c>
      <c r="K440" s="387"/>
      <c r="L440" s="387">
        <v>158793</v>
      </c>
      <c r="M440" s="1"/>
      <c r="N440" s="1"/>
      <c r="O440" s="1"/>
      <c r="P440" s="1"/>
      <c r="Q440" s="7"/>
      <c r="R440" s="7"/>
      <c r="S440" s="7"/>
      <c r="T440" s="7"/>
      <c r="U440" s="7"/>
      <c r="V440" s="7"/>
      <c r="W440" s="7"/>
      <c r="X440" s="7"/>
    </row>
    <row r="441" spans="1:24" ht="12.75" hidden="1" customHeight="1">
      <c r="A441" s="372" t="s">
        <v>960</v>
      </c>
      <c r="B441" s="372" t="s">
        <v>676</v>
      </c>
      <c r="C441" s="372" t="s">
        <v>684</v>
      </c>
      <c r="D441" s="373">
        <v>111313000</v>
      </c>
      <c r="E441" s="372" t="s">
        <v>606</v>
      </c>
      <c r="F441" s="374">
        <v>2</v>
      </c>
      <c r="G441" s="387">
        <v>594563</v>
      </c>
      <c r="H441" s="372" t="s">
        <v>607</v>
      </c>
      <c r="I441" s="374">
        <v>2</v>
      </c>
      <c r="J441" s="387">
        <v>594563</v>
      </c>
      <c r="K441" s="387"/>
      <c r="L441" s="387">
        <v>594563</v>
      </c>
      <c r="M441" s="1"/>
      <c r="N441" s="1"/>
      <c r="O441" s="1"/>
      <c r="P441" s="1"/>
      <c r="Q441" s="7"/>
      <c r="R441" s="7"/>
      <c r="S441" s="7"/>
      <c r="T441" s="7"/>
      <c r="U441" s="7"/>
      <c r="V441" s="7"/>
      <c r="W441" s="7"/>
      <c r="X441" s="7"/>
    </row>
    <row r="442" spans="1:24" ht="12.75" hidden="1" customHeight="1">
      <c r="A442" s="372" t="s">
        <v>960</v>
      </c>
      <c r="B442" s="372" t="s">
        <v>676</v>
      </c>
      <c r="C442" s="372" t="s">
        <v>684</v>
      </c>
      <c r="D442" s="373">
        <v>111515000</v>
      </c>
      <c r="E442" s="372" t="s">
        <v>991</v>
      </c>
      <c r="F442" s="374">
        <v>2</v>
      </c>
      <c r="G442" s="387">
        <v>269804</v>
      </c>
      <c r="H442" s="372" t="s">
        <v>651</v>
      </c>
      <c r="I442" s="374">
        <v>2</v>
      </c>
      <c r="J442" s="387">
        <v>269804</v>
      </c>
      <c r="K442" s="387"/>
      <c r="L442" s="387">
        <v>269804</v>
      </c>
      <c r="M442" s="1"/>
      <c r="N442" s="1"/>
      <c r="O442" s="1"/>
      <c r="P442" s="1"/>
      <c r="Q442" s="7"/>
      <c r="R442" s="7"/>
      <c r="S442" s="7"/>
      <c r="T442" s="7"/>
      <c r="U442" s="7"/>
      <c r="V442" s="7"/>
      <c r="W442" s="7"/>
      <c r="X442" s="7"/>
    </row>
    <row r="443" spans="1:24" ht="12.75" hidden="1" customHeight="1">
      <c r="A443" s="372" t="s">
        <v>960</v>
      </c>
      <c r="B443" s="372" t="s">
        <v>676</v>
      </c>
      <c r="C443" s="372" t="s">
        <v>684</v>
      </c>
      <c r="D443" s="373">
        <v>111717000</v>
      </c>
      <c r="E443" s="372" t="s">
        <v>997</v>
      </c>
      <c r="F443" s="374">
        <v>2</v>
      </c>
      <c r="G443" s="387">
        <v>36050</v>
      </c>
      <c r="H443" s="372" t="s">
        <v>614</v>
      </c>
      <c r="I443" s="374">
        <v>2</v>
      </c>
      <c r="J443" s="387">
        <v>36050</v>
      </c>
      <c r="K443" s="387"/>
      <c r="L443" s="387">
        <v>36050</v>
      </c>
      <c r="M443" s="1"/>
      <c r="N443" s="1"/>
      <c r="O443" s="1"/>
      <c r="P443" s="1"/>
      <c r="Q443" s="7"/>
      <c r="R443" s="7"/>
      <c r="S443" s="7"/>
      <c r="T443" s="7"/>
      <c r="U443" s="7"/>
      <c r="V443" s="7"/>
      <c r="W443" s="7"/>
      <c r="X443" s="7"/>
    </row>
    <row r="444" spans="1:24" ht="12.75" hidden="1" customHeight="1">
      <c r="A444" s="372" t="s">
        <v>960</v>
      </c>
      <c r="B444" s="372" t="s">
        <v>676</v>
      </c>
      <c r="C444" s="372" t="s">
        <v>684</v>
      </c>
      <c r="D444" s="373">
        <v>111919000</v>
      </c>
      <c r="E444" s="372" t="s">
        <v>608</v>
      </c>
      <c r="F444" s="374">
        <v>2</v>
      </c>
      <c r="G444" s="387">
        <v>618275</v>
      </c>
      <c r="H444" s="372" t="s">
        <v>609</v>
      </c>
      <c r="I444" s="374">
        <v>2</v>
      </c>
      <c r="J444" s="387">
        <v>618275</v>
      </c>
      <c r="K444" s="387"/>
      <c r="L444" s="387">
        <v>618275</v>
      </c>
      <c r="M444" s="1"/>
      <c r="N444" s="1"/>
      <c r="O444" s="1"/>
      <c r="P444" s="1"/>
      <c r="Q444" s="7"/>
      <c r="R444" s="7"/>
      <c r="S444" s="7"/>
      <c r="T444" s="7"/>
      <c r="U444" s="7"/>
      <c r="V444" s="7"/>
      <c r="W444" s="7"/>
      <c r="X444" s="7"/>
    </row>
    <row r="445" spans="1:24" ht="12.75" hidden="1" customHeight="1">
      <c r="A445" s="372" t="s">
        <v>960</v>
      </c>
      <c r="B445" s="372" t="s">
        <v>676</v>
      </c>
      <c r="C445" s="372" t="s">
        <v>684</v>
      </c>
      <c r="D445" s="373">
        <v>112020000</v>
      </c>
      <c r="E445" s="372" t="s">
        <v>610</v>
      </c>
      <c r="F445" s="374">
        <v>2</v>
      </c>
      <c r="G445" s="387">
        <v>203907</v>
      </c>
      <c r="H445" s="372" t="s">
        <v>611</v>
      </c>
      <c r="I445" s="374">
        <v>2</v>
      </c>
      <c r="J445" s="387">
        <v>203907</v>
      </c>
      <c r="K445" s="387"/>
      <c r="L445" s="387">
        <v>203907</v>
      </c>
      <c r="M445" s="1"/>
      <c r="N445" s="1"/>
      <c r="O445" s="1"/>
      <c r="P445" s="1"/>
      <c r="Q445" s="7"/>
      <c r="R445" s="7"/>
      <c r="S445" s="7"/>
      <c r="T445" s="7"/>
      <c r="U445" s="7"/>
      <c r="V445" s="7"/>
      <c r="W445" s="7"/>
      <c r="X445" s="7"/>
    </row>
    <row r="446" spans="1:24" ht="12.75" hidden="1" customHeight="1">
      <c r="A446" s="372" t="s">
        <v>960</v>
      </c>
      <c r="B446" s="372" t="s">
        <v>676</v>
      </c>
      <c r="C446" s="372" t="s">
        <v>684</v>
      </c>
      <c r="D446" s="373">
        <v>112323000</v>
      </c>
      <c r="E446" s="372" t="s">
        <v>612</v>
      </c>
      <c r="F446" s="374">
        <v>2</v>
      </c>
      <c r="G446" s="387">
        <v>1244573</v>
      </c>
      <c r="H446" s="372" t="s">
        <v>607</v>
      </c>
      <c r="I446" s="374">
        <v>2</v>
      </c>
      <c r="J446" s="387">
        <v>1244573</v>
      </c>
      <c r="K446" s="387"/>
      <c r="L446" s="387">
        <v>1244573</v>
      </c>
      <c r="M446" s="1"/>
      <c r="N446" s="1"/>
      <c r="O446" s="1"/>
      <c r="P446" s="1"/>
      <c r="Q446" s="7"/>
      <c r="R446" s="7"/>
      <c r="S446" s="7"/>
      <c r="T446" s="7"/>
      <c r="U446" s="7"/>
      <c r="V446" s="7"/>
      <c r="W446" s="7"/>
      <c r="X446" s="7"/>
    </row>
    <row r="447" spans="1:24" ht="12.75" hidden="1" customHeight="1">
      <c r="A447" s="372" t="s">
        <v>960</v>
      </c>
      <c r="B447" s="372" t="s">
        <v>676</v>
      </c>
      <c r="C447" s="372" t="s">
        <v>684</v>
      </c>
      <c r="D447" s="373">
        <v>112525000</v>
      </c>
      <c r="E447" s="372" t="s">
        <v>613</v>
      </c>
      <c r="F447" s="374">
        <v>2</v>
      </c>
      <c r="G447" s="387">
        <v>534905</v>
      </c>
      <c r="H447" s="372" t="s">
        <v>614</v>
      </c>
      <c r="I447" s="374">
        <v>2</v>
      </c>
      <c r="J447" s="387">
        <v>534905</v>
      </c>
      <c r="K447" s="387"/>
      <c r="L447" s="387">
        <v>534905</v>
      </c>
      <c r="M447" s="1"/>
      <c r="N447" s="1"/>
      <c r="O447" s="1"/>
      <c r="P447" s="1"/>
      <c r="Q447" s="7"/>
      <c r="R447" s="7"/>
      <c r="S447" s="7"/>
      <c r="T447" s="7"/>
      <c r="U447" s="7"/>
      <c r="V447" s="7"/>
      <c r="W447" s="7"/>
      <c r="X447" s="7"/>
    </row>
    <row r="448" spans="1:24" ht="12.75" hidden="1" customHeight="1">
      <c r="A448" s="372" t="s">
        <v>960</v>
      </c>
      <c r="B448" s="372" t="s">
        <v>676</v>
      </c>
      <c r="C448" s="372" t="s">
        <v>684</v>
      </c>
      <c r="D448" s="373">
        <v>112727000</v>
      </c>
      <c r="E448" s="372" t="s">
        <v>645</v>
      </c>
      <c r="F448" s="374">
        <v>2</v>
      </c>
      <c r="G448" s="387">
        <v>896455</v>
      </c>
      <c r="H448" s="372" t="s">
        <v>607</v>
      </c>
      <c r="I448" s="374">
        <v>2</v>
      </c>
      <c r="J448" s="387">
        <v>896455</v>
      </c>
      <c r="K448" s="387"/>
      <c r="L448" s="387">
        <v>896455</v>
      </c>
      <c r="M448" s="1"/>
      <c r="N448" s="1"/>
      <c r="O448" s="1"/>
      <c r="P448" s="1"/>
      <c r="Q448" s="7"/>
      <c r="R448" s="7"/>
      <c r="S448" s="7"/>
      <c r="T448" s="7"/>
      <c r="U448" s="7"/>
      <c r="V448" s="7"/>
      <c r="W448" s="7"/>
      <c r="X448" s="7"/>
    </row>
    <row r="449" spans="1:24" ht="12.75" hidden="1" customHeight="1">
      <c r="A449" s="372" t="s">
        <v>960</v>
      </c>
      <c r="B449" s="372" t="s">
        <v>676</v>
      </c>
      <c r="C449" s="372" t="s">
        <v>684</v>
      </c>
      <c r="D449" s="373">
        <v>114141000</v>
      </c>
      <c r="E449" s="372" t="s">
        <v>1020</v>
      </c>
      <c r="F449" s="374">
        <v>2</v>
      </c>
      <c r="G449" s="387">
        <v>14757</v>
      </c>
      <c r="H449" s="372" t="s">
        <v>651</v>
      </c>
      <c r="I449" s="374">
        <v>2</v>
      </c>
      <c r="J449" s="387">
        <v>14757</v>
      </c>
      <c r="K449" s="387"/>
      <c r="L449" s="387">
        <v>14757</v>
      </c>
      <c r="M449" s="1"/>
      <c r="N449" s="1"/>
      <c r="O449" s="1"/>
      <c r="P449" s="1"/>
      <c r="Q449" s="7"/>
      <c r="R449" s="7"/>
      <c r="S449" s="7"/>
      <c r="T449" s="7"/>
      <c r="U449" s="7"/>
      <c r="V449" s="7"/>
      <c r="W449" s="7"/>
      <c r="X449" s="7"/>
    </row>
    <row r="450" spans="1:24" ht="12.75" hidden="1" customHeight="1">
      <c r="A450" s="372" t="s">
        <v>960</v>
      </c>
      <c r="B450" s="372" t="s">
        <v>676</v>
      </c>
      <c r="C450" s="372" t="s">
        <v>684</v>
      </c>
      <c r="D450" s="373">
        <v>114747000</v>
      </c>
      <c r="E450" s="372" t="s">
        <v>615</v>
      </c>
      <c r="F450" s="374">
        <v>2</v>
      </c>
      <c r="G450" s="387">
        <v>288557</v>
      </c>
      <c r="H450" s="372" t="s">
        <v>616</v>
      </c>
      <c r="I450" s="374">
        <v>2</v>
      </c>
      <c r="J450" s="387">
        <v>288557</v>
      </c>
      <c r="K450" s="387"/>
      <c r="L450" s="387">
        <v>288557</v>
      </c>
      <c r="M450" s="1"/>
      <c r="N450" s="1"/>
      <c r="O450" s="1"/>
      <c r="P450" s="1"/>
      <c r="Q450" s="7"/>
      <c r="R450" s="7"/>
      <c r="S450" s="7"/>
      <c r="T450" s="7"/>
      <c r="U450" s="7"/>
      <c r="V450" s="7"/>
      <c r="W450" s="7"/>
      <c r="X450" s="7"/>
    </row>
    <row r="451" spans="1:24" ht="12.75" hidden="1" customHeight="1">
      <c r="A451" s="372" t="s">
        <v>960</v>
      </c>
      <c r="B451" s="372" t="s">
        <v>676</v>
      </c>
      <c r="C451" s="372" t="s">
        <v>684</v>
      </c>
      <c r="D451" s="373">
        <v>115252000</v>
      </c>
      <c r="E451" s="372" t="s">
        <v>617</v>
      </c>
      <c r="F451" s="374">
        <v>2</v>
      </c>
      <c r="G451" s="387">
        <v>179308</v>
      </c>
      <c r="H451" s="372" t="s">
        <v>618</v>
      </c>
      <c r="I451" s="374">
        <v>2</v>
      </c>
      <c r="J451" s="387">
        <v>179308</v>
      </c>
      <c r="K451" s="387"/>
      <c r="L451" s="387">
        <v>179308</v>
      </c>
      <c r="M451" s="1"/>
      <c r="N451" s="1"/>
      <c r="O451" s="1"/>
      <c r="P451" s="1"/>
      <c r="Q451" s="7"/>
      <c r="R451" s="7"/>
      <c r="S451" s="7"/>
      <c r="T451" s="7"/>
      <c r="U451" s="7"/>
      <c r="V451" s="7"/>
      <c r="W451" s="7"/>
      <c r="X451" s="7"/>
    </row>
    <row r="452" spans="1:24" ht="12.75" hidden="1" customHeight="1">
      <c r="A452" s="372" t="s">
        <v>960</v>
      </c>
      <c r="B452" s="372" t="s">
        <v>676</v>
      </c>
      <c r="C452" s="372" t="s">
        <v>684</v>
      </c>
      <c r="D452" s="373">
        <v>115454000</v>
      </c>
      <c r="E452" s="372" t="s">
        <v>1031</v>
      </c>
      <c r="F452" s="374">
        <v>2</v>
      </c>
      <c r="G452" s="387">
        <v>4608</v>
      </c>
      <c r="H452" s="372" t="s">
        <v>618</v>
      </c>
      <c r="I452" s="374">
        <v>2</v>
      </c>
      <c r="J452" s="387">
        <v>4608</v>
      </c>
      <c r="K452" s="387"/>
      <c r="L452" s="387">
        <v>4608</v>
      </c>
      <c r="M452" s="1"/>
      <c r="N452" s="1"/>
      <c r="O452" s="1"/>
      <c r="P452" s="1"/>
      <c r="Q452" s="7"/>
      <c r="R452" s="7"/>
      <c r="S452" s="7"/>
      <c r="T452" s="7"/>
      <c r="U452" s="7"/>
      <c r="V452" s="7"/>
      <c r="W452" s="7"/>
      <c r="X452" s="7"/>
    </row>
    <row r="453" spans="1:24" ht="12.75" hidden="1" customHeight="1">
      <c r="A453" s="372" t="s">
        <v>960</v>
      </c>
      <c r="B453" s="372" t="s">
        <v>676</v>
      </c>
      <c r="C453" s="372" t="s">
        <v>684</v>
      </c>
      <c r="D453" s="373">
        <v>116666000</v>
      </c>
      <c r="E453" s="372" t="s">
        <v>1036</v>
      </c>
      <c r="F453" s="374">
        <v>2</v>
      </c>
      <c r="G453" s="387">
        <v>55402</v>
      </c>
      <c r="H453" s="372" t="s">
        <v>618</v>
      </c>
      <c r="I453" s="374">
        <v>2</v>
      </c>
      <c r="J453" s="387">
        <v>55402</v>
      </c>
      <c r="K453" s="387"/>
      <c r="L453" s="387">
        <v>55402</v>
      </c>
      <c r="M453" s="1"/>
      <c r="N453" s="1"/>
      <c r="O453" s="1"/>
      <c r="P453" s="1"/>
      <c r="Q453" s="7"/>
      <c r="R453" s="7"/>
      <c r="S453" s="7"/>
      <c r="T453" s="7"/>
      <c r="U453" s="7"/>
      <c r="V453" s="7"/>
      <c r="W453" s="7"/>
      <c r="X453" s="7"/>
    </row>
    <row r="454" spans="1:24" ht="12.75" hidden="1" customHeight="1">
      <c r="A454" s="372" t="s">
        <v>960</v>
      </c>
      <c r="B454" s="372" t="s">
        <v>676</v>
      </c>
      <c r="C454" s="372" t="s">
        <v>684</v>
      </c>
      <c r="D454" s="373">
        <v>116868000</v>
      </c>
      <c r="E454" s="372" t="s">
        <v>619</v>
      </c>
      <c r="F454" s="374">
        <v>2</v>
      </c>
      <c r="G454" s="387">
        <v>821888</v>
      </c>
      <c r="H454" s="372" t="s">
        <v>609</v>
      </c>
      <c r="I454" s="374">
        <v>2</v>
      </c>
      <c r="J454" s="387">
        <v>821888</v>
      </c>
      <c r="K454" s="387"/>
      <c r="L454" s="387">
        <v>821888</v>
      </c>
      <c r="M454" s="1"/>
      <c r="N454" s="1"/>
      <c r="O454" s="1"/>
      <c r="P454" s="1"/>
      <c r="Q454" s="7"/>
      <c r="R454" s="7"/>
      <c r="S454" s="7"/>
      <c r="T454" s="7"/>
      <c r="U454" s="7"/>
      <c r="V454" s="7"/>
      <c r="W454" s="7"/>
      <c r="X454" s="7"/>
    </row>
    <row r="455" spans="1:24" ht="12.75" hidden="1" customHeight="1">
      <c r="A455" s="372" t="s">
        <v>960</v>
      </c>
      <c r="B455" s="372" t="s">
        <v>676</v>
      </c>
      <c r="C455" s="372" t="s">
        <v>684</v>
      </c>
      <c r="D455" s="373">
        <v>117070000</v>
      </c>
      <c r="E455" s="372" t="s">
        <v>620</v>
      </c>
      <c r="F455" s="374">
        <v>2</v>
      </c>
      <c r="G455" s="387">
        <v>69103</v>
      </c>
      <c r="H455" s="372" t="s">
        <v>611</v>
      </c>
      <c r="I455" s="374">
        <v>2</v>
      </c>
      <c r="J455" s="387">
        <v>69103</v>
      </c>
      <c r="K455" s="387"/>
      <c r="L455" s="387">
        <v>69103</v>
      </c>
      <c r="M455" s="1"/>
      <c r="N455" s="1"/>
      <c r="O455" s="1"/>
      <c r="P455" s="1"/>
      <c r="Q455" s="7"/>
      <c r="R455" s="7"/>
      <c r="S455" s="7"/>
      <c r="T455" s="7"/>
      <c r="U455" s="7"/>
      <c r="V455" s="7"/>
      <c r="W455" s="7"/>
      <c r="X455" s="7"/>
    </row>
    <row r="456" spans="1:24" ht="12.75" hidden="1" customHeight="1">
      <c r="A456" s="372" t="s">
        <v>960</v>
      </c>
      <c r="B456" s="372" t="s">
        <v>676</v>
      </c>
      <c r="C456" s="372" t="s">
        <v>684</v>
      </c>
      <c r="D456" s="373">
        <v>117676000</v>
      </c>
      <c r="E456" s="372" t="s">
        <v>621</v>
      </c>
      <c r="F456" s="374">
        <v>2</v>
      </c>
      <c r="G456" s="387">
        <v>60384</v>
      </c>
      <c r="H456" s="372" t="s">
        <v>616</v>
      </c>
      <c r="I456" s="374">
        <v>2</v>
      </c>
      <c r="J456" s="387">
        <v>60384</v>
      </c>
      <c r="K456" s="387"/>
      <c r="L456" s="387">
        <v>60384</v>
      </c>
      <c r="M456" s="1"/>
      <c r="N456" s="1"/>
      <c r="O456" s="1"/>
      <c r="P456" s="1"/>
      <c r="Q456" s="7"/>
      <c r="R456" s="7"/>
      <c r="S456" s="7"/>
      <c r="T456" s="7"/>
      <c r="U456" s="7"/>
      <c r="V456" s="7"/>
      <c r="W456" s="7"/>
      <c r="X456" s="7"/>
    </row>
    <row r="457" spans="1:24" ht="12.75" hidden="1" customHeight="1">
      <c r="A457" s="372" t="s">
        <v>960</v>
      </c>
      <c r="B457" s="372" t="s">
        <v>676</v>
      </c>
      <c r="C457" s="372" t="s">
        <v>684</v>
      </c>
      <c r="D457" s="373">
        <v>118888000</v>
      </c>
      <c r="E457" s="372" t="s">
        <v>622</v>
      </c>
      <c r="F457" s="374">
        <v>2</v>
      </c>
      <c r="G457" s="387">
        <v>73663</v>
      </c>
      <c r="H457" s="372" t="s">
        <v>618</v>
      </c>
      <c r="I457" s="374">
        <v>2</v>
      </c>
      <c r="J457" s="387">
        <v>73663</v>
      </c>
      <c r="K457" s="387"/>
      <c r="L457" s="387">
        <v>73663</v>
      </c>
      <c r="M457" s="1"/>
      <c r="N457" s="1"/>
      <c r="O457" s="1"/>
      <c r="P457" s="1"/>
      <c r="Q457" s="7"/>
      <c r="R457" s="7"/>
      <c r="S457" s="7"/>
      <c r="T457" s="7"/>
      <c r="U457" s="7"/>
      <c r="V457" s="7"/>
      <c r="W457" s="7"/>
      <c r="X457" s="7"/>
    </row>
    <row r="458" spans="1:24" ht="12.75" hidden="1" customHeight="1">
      <c r="A458" s="372" t="s">
        <v>960</v>
      </c>
      <c r="B458" s="372" t="s">
        <v>676</v>
      </c>
      <c r="C458" s="372" t="s">
        <v>684</v>
      </c>
      <c r="D458" s="373">
        <v>119797000</v>
      </c>
      <c r="E458" s="372" t="s">
        <v>623</v>
      </c>
      <c r="F458" s="374">
        <v>2</v>
      </c>
      <c r="G458" s="387">
        <v>65322</v>
      </c>
      <c r="H458" s="372" t="s">
        <v>611</v>
      </c>
      <c r="I458" s="374">
        <v>2</v>
      </c>
      <c r="J458" s="387">
        <v>65322</v>
      </c>
      <c r="K458" s="387"/>
      <c r="L458" s="387">
        <v>65322</v>
      </c>
      <c r="M458" s="1"/>
      <c r="N458" s="1"/>
      <c r="O458" s="1"/>
      <c r="P458" s="1"/>
      <c r="Q458" s="7"/>
      <c r="R458" s="7"/>
      <c r="S458" s="7"/>
      <c r="T458" s="7"/>
      <c r="U458" s="7"/>
      <c r="V458" s="7"/>
      <c r="W458" s="7"/>
      <c r="X458" s="7"/>
    </row>
    <row r="459" spans="1:24" ht="12.75" hidden="1" customHeight="1">
      <c r="A459" s="372" t="s">
        <v>960</v>
      </c>
      <c r="B459" s="372" t="s">
        <v>676</v>
      </c>
      <c r="C459" s="372" t="s">
        <v>684</v>
      </c>
      <c r="D459" s="373">
        <v>119999000</v>
      </c>
      <c r="E459" s="372" t="s">
        <v>624</v>
      </c>
      <c r="F459" s="374">
        <v>2</v>
      </c>
      <c r="G459" s="387">
        <v>14429</v>
      </c>
      <c r="H459" s="372" t="s">
        <v>611</v>
      </c>
      <c r="I459" s="374">
        <v>2</v>
      </c>
      <c r="J459" s="387">
        <v>14429</v>
      </c>
      <c r="K459" s="387"/>
      <c r="L459" s="387">
        <v>14429</v>
      </c>
      <c r="M459" s="1"/>
      <c r="N459" s="1"/>
      <c r="O459" s="1"/>
      <c r="P459" s="1"/>
      <c r="Q459" s="7"/>
      <c r="R459" s="7"/>
      <c r="S459" s="7"/>
      <c r="T459" s="7"/>
      <c r="U459" s="7"/>
      <c r="V459" s="7"/>
      <c r="W459" s="7"/>
      <c r="X459" s="7"/>
    </row>
    <row r="460" spans="1:24" ht="12.75" hidden="1" customHeight="1">
      <c r="A460" s="372" t="s">
        <v>960</v>
      </c>
      <c r="B460" s="372" t="s">
        <v>676</v>
      </c>
      <c r="C460" s="372" t="s">
        <v>684</v>
      </c>
      <c r="D460" s="373">
        <v>151208000</v>
      </c>
      <c r="E460" s="372" t="s">
        <v>637</v>
      </c>
      <c r="F460" s="374">
        <v>2</v>
      </c>
      <c r="G460" s="387">
        <v>112496</v>
      </c>
      <c r="H460" s="372" t="s">
        <v>638</v>
      </c>
      <c r="I460" s="374">
        <v>2</v>
      </c>
      <c r="J460" s="387">
        <v>112496</v>
      </c>
      <c r="K460" s="387"/>
      <c r="L460" s="387">
        <v>112496</v>
      </c>
      <c r="M460" s="1"/>
      <c r="N460" s="1"/>
      <c r="O460" s="1"/>
      <c r="P460" s="1"/>
      <c r="Q460" s="7"/>
      <c r="R460" s="7"/>
      <c r="S460" s="7"/>
      <c r="T460" s="7"/>
      <c r="U460" s="7"/>
      <c r="V460" s="7"/>
      <c r="W460" s="7"/>
      <c r="X460" s="7"/>
    </row>
    <row r="461" spans="1:24" ht="12.75" hidden="1" customHeight="1">
      <c r="A461" s="372" t="s">
        <v>960</v>
      </c>
      <c r="B461" s="372" t="s">
        <v>676</v>
      </c>
      <c r="C461" s="372" t="s">
        <v>684</v>
      </c>
      <c r="D461" s="373">
        <v>210013300</v>
      </c>
      <c r="E461" s="372" t="s">
        <v>646</v>
      </c>
      <c r="F461" s="374">
        <v>2</v>
      </c>
      <c r="G461" s="387">
        <v>4938</v>
      </c>
      <c r="H461" s="372" t="s">
        <v>607</v>
      </c>
      <c r="I461" s="374">
        <v>2</v>
      </c>
      <c r="J461" s="387">
        <v>4938</v>
      </c>
      <c r="K461" s="387"/>
      <c r="L461" s="387">
        <v>4938</v>
      </c>
      <c r="M461" s="1"/>
      <c r="N461" s="1"/>
      <c r="O461" s="1"/>
      <c r="P461" s="1"/>
      <c r="Q461" s="7"/>
      <c r="R461" s="7"/>
      <c r="S461" s="7"/>
      <c r="T461" s="7"/>
      <c r="U461" s="7"/>
      <c r="V461" s="7"/>
      <c r="W461" s="7"/>
      <c r="X461" s="7"/>
    </row>
    <row r="462" spans="1:24" ht="12.75" hidden="1" customHeight="1">
      <c r="A462" s="372" t="s">
        <v>960</v>
      </c>
      <c r="B462" s="372" t="s">
        <v>676</v>
      </c>
      <c r="C462" s="372" t="s">
        <v>684</v>
      </c>
      <c r="D462" s="373">
        <v>210023300</v>
      </c>
      <c r="E462" s="372" t="s">
        <v>647</v>
      </c>
      <c r="F462" s="374">
        <v>2</v>
      </c>
      <c r="G462" s="387">
        <v>5374</v>
      </c>
      <c r="H462" s="372" t="s">
        <v>607</v>
      </c>
      <c r="I462" s="374">
        <v>2</v>
      </c>
      <c r="J462" s="387">
        <v>5374</v>
      </c>
      <c r="K462" s="387"/>
      <c r="L462" s="387">
        <v>5374</v>
      </c>
      <c r="M462" s="1"/>
      <c r="N462" s="1"/>
      <c r="O462" s="1"/>
      <c r="P462" s="1"/>
      <c r="Q462" s="7"/>
      <c r="R462" s="7"/>
      <c r="S462" s="7"/>
      <c r="T462" s="7"/>
      <c r="U462" s="7"/>
      <c r="V462" s="7"/>
      <c r="W462" s="7"/>
      <c r="X462" s="7"/>
    </row>
    <row r="463" spans="1:24" ht="12.75" hidden="1" customHeight="1">
      <c r="A463" s="372" t="s">
        <v>960</v>
      </c>
      <c r="B463" s="372" t="s">
        <v>676</v>
      </c>
      <c r="C463" s="372" t="s">
        <v>684</v>
      </c>
      <c r="D463" s="373">
        <v>210108001</v>
      </c>
      <c r="E463" s="372" t="s">
        <v>626</v>
      </c>
      <c r="F463" s="374">
        <v>2</v>
      </c>
      <c r="G463" s="387">
        <v>5896782</v>
      </c>
      <c r="H463" s="372" t="s">
        <v>609</v>
      </c>
      <c r="I463" s="374">
        <v>2</v>
      </c>
      <c r="J463" s="387">
        <v>5896782</v>
      </c>
      <c r="K463" s="387"/>
      <c r="L463" s="387">
        <v>5896782</v>
      </c>
      <c r="M463" s="1"/>
      <c r="N463" s="1"/>
      <c r="O463" s="1"/>
      <c r="P463" s="1"/>
      <c r="Q463" s="7"/>
      <c r="R463" s="7"/>
      <c r="S463" s="7"/>
      <c r="T463" s="7"/>
      <c r="U463" s="7"/>
      <c r="V463" s="7"/>
      <c r="W463" s="7"/>
      <c r="X463" s="7"/>
    </row>
    <row r="464" spans="1:24" ht="12.75" hidden="1" customHeight="1">
      <c r="A464" s="372" t="s">
        <v>960</v>
      </c>
      <c r="B464" s="372" t="s">
        <v>676</v>
      </c>
      <c r="C464" s="372" t="s">
        <v>684</v>
      </c>
      <c r="D464" s="373">
        <v>210176001</v>
      </c>
      <c r="E464" s="372" t="s">
        <v>1111</v>
      </c>
      <c r="F464" s="374">
        <v>2</v>
      </c>
      <c r="G464" s="387">
        <v>10001</v>
      </c>
      <c r="H464" s="372" t="s">
        <v>616</v>
      </c>
      <c r="I464" s="374">
        <v>2</v>
      </c>
      <c r="J464" s="387">
        <v>10001</v>
      </c>
      <c r="K464" s="387"/>
      <c r="L464" s="387">
        <v>10001</v>
      </c>
      <c r="M464" s="1"/>
      <c r="N464" s="1"/>
      <c r="O464" s="1"/>
      <c r="P464" s="1"/>
      <c r="Q464" s="7"/>
      <c r="R464" s="7"/>
      <c r="S464" s="7"/>
      <c r="T464" s="7"/>
      <c r="U464" s="7"/>
      <c r="V464" s="7"/>
      <c r="W464" s="7"/>
      <c r="X464" s="7"/>
    </row>
    <row r="465" spans="1:24" ht="12.75" hidden="1" customHeight="1">
      <c r="A465" s="372" t="s">
        <v>960</v>
      </c>
      <c r="B465" s="372" t="s">
        <v>676</v>
      </c>
      <c r="C465" s="372" t="s">
        <v>684</v>
      </c>
      <c r="D465" s="373">
        <v>210347703</v>
      </c>
      <c r="E465" s="372" t="s">
        <v>648</v>
      </c>
      <c r="F465" s="374">
        <v>2</v>
      </c>
      <c r="G465" s="387">
        <v>3489</v>
      </c>
      <c r="H465" s="372" t="s">
        <v>616</v>
      </c>
      <c r="I465" s="374">
        <v>2</v>
      </c>
      <c r="J465" s="387">
        <v>3489</v>
      </c>
      <c r="K465" s="387"/>
      <c r="L465" s="387">
        <v>3489</v>
      </c>
      <c r="M465" s="1"/>
      <c r="N465" s="1"/>
      <c r="O465" s="1"/>
      <c r="P465" s="1"/>
      <c r="Q465" s="7"/>
      <c r="R465" s="7"/>
      <c r="S465" s="7"/>
      <c r="T465" s="7"/>
      <c r="U465" s="7"/>
      <c r="V465" s="7"/>
      <c r="W465" s="7"/>
      <c r="X465" s="7"/>
    </row>
    <row r="466" spans="1:24" ht="12.75" hidden="1" customHeight="1">
      <c r="A466" s="372" t="s">
        <v>960</v>
      </c>
      <c r="B466" s="372" t="s">
        <v>676</v>
      </c>
      <c r="C466" s="372" t="s">
        <v>684</v>
      </c>
      <c r="D466" s="373">
        <v>210547605</v>
      </c>
      <c r="E466" s="372" t="s">
        <v>649</v>
      </c>
      <c r="F466" s="374">
        <v>2</v>
      </c>
      <c r="G466" s="387">
        <v>4610</v>
      </c>
      <c r="H466" s="372" t="s">
        <v>616</v>
      </c>
      <c r="I466" s="374">
        <v>2</v>
      </c>
      <c r="J466" s="387">
        <v>4610</v>
      </c>
      <c r="K466" s="387"/>
      <c r="L466" s="387">
        <v>4610</v>
      </c>
      <c r="M466" s="1"/>
      <c r="N466" s="1"/>
      <c r="O466" s="1"/>
      <c r="P466" s="1"/>
      <c r="Q466" s="7"/>
      <c r="R466" s="7"/>
      <c r="S466" s="7"/>
      <c r="T466" s="7"/>
      <c r="U466" s="7"/>
      <c r="V466" s="7"/>
      <c r="W466" s="7"/>
      <c r="X466" s="7"/>
    </row>
    <row r="467" spans="1:24" ht="12.75" hidden="1" customHeight="1">
      <c r="A467" s="372" t="s">
        <v>960</v>
      </c>
      <c r="B467" s="372" t="s">
        <v>676</v>
      </c>
      <c r="C467" s="372" t="s">
        <v>684</v>
      </c>
      <c r="D467" s="373">
        <v>210641306</v>
      </c>
      <c r="E467" s="372" t="s">
        <v>650</v>
      </c>
      <c r="F467" s="374">
        <v>2</v>
      </c>
      <c r="G467" s="387">
        <v>3411</v>
      </c>
      <c r="H467" s="372" t="s">
        <v>651</v>
      </c>
      <c r="I467" s="374">
        <v>2</v>
      </c>
      <c r="J467" s="387">
        <v>3411</v>
      </c>
      <c r="K467" s="387"/>
      <c r="L467" s="387">
        <v>3411</v>
      </c>
      <c r="M467" s="1"/>
      <c r="N467" s="1"/>
      <c r="O467" s="1"/>
      <c r="P467" s="1"/>
      <c r="Q467" s="7"/>
      <c r="R467" s="7"/>
      <c r="S467" s="7"/>
      <c r="T467" s="7"/>
      <c r="U467" s="7"/>
      <c r="V467" s="7"/>
      <c r="W467" s="7"/>
      <c r="X467" s="7"/>
    </row>
    <row r="468" spans="1:24" ht="12.75" hidden="1" customHeight="1">
      <c r="A468" s="372" t="s">
        <v>960</v>
      </c>
      <c r="B468" s="372" t="s">
        <v>676</v>
      </c>
      <c r="C468" s="372" t="s">
        <v>684</v>
      </c>
      <c r="D468" s="373">
        <v>210870708</v>
      </c>
      <c r="E468" s="372" t="s">
        <v>652</v>
      </c>
      <c r="F468" s="374">
        <v>2</v>
      </c>
      <c r="G468" s="387">
        <v>2875</v>
      </c>
      <c r="H468" s="372" t="s">
        <v>611</v>
      </c>
      <c r="I468" s="374">
        <v>2</v>
      </c>
      <c r="J468" s="387">
        <v>2875</v>
      </c>
      <c r="K468" s="387"/>
      <c r="L468" s="387">
        <v>2875</v>
      </c>
      <c r="M468" s="1"/>
      <c r="N468" s="1"/>
      <c r="O468" s="1"/>
      <c r="P468" s="1"/>
      <c r="Q468" s="7"/>
      <c r="R468" s="7"/>
      <c r="S468" s="7"/>
      <c r="T468" s="7"/>
      <c r="U468" s="7"/>
      <c r="V468" s="7"/>
      <c r="W468" s="7"/>
      <c r="X468" s="7"/>
    </row>
    <row r="469" spans="1:24" ht="12.75" hidden="1" customHeight="1">
      <c r="A469" s="372" t="s">
        <v>960</v>
      </c>
      <c r="B469" s="372" t="s">
        <v>676</v>
      </c>
      <c r="C469" s="372" t="s">
        <v>684</v>
      </c>
      <c r="D469" s="373">
        <v>211370713</v>
      </c>
      <c r="E469" s="372" t="s">
        <v>653</v>
      </c>
      <c r="F469" s="374">
        <v>2</v>
      </c>
      <c r="G469" s="387">
        <v>11156</v>
      </c>
      <c r="H469" s="372" t="s">
        <v>611</v>
      </c>
      <c r="I469" s="374">
        <v>2</v>
      </c>
      <c r="J469" s="387">
        <v>11156</v>
      </c>
      <c r="K469" s="387"/>
      <c r="L469" s="387">
        <v>11156</v>
      </c>
      <c r="M469" s="1"/>
      <c r="N469" s="1"/>
      <c r="O469" s="1"/>
      <c r="P469" s="1"/>
      <c r="Q469" s="7"/>
      <c r="R469" s="7"/>
      <c r="S469" s="7"/>
      <c r="T469" s="7"/>
      <c r="U469" s="7"/>
      <c r="V469" s="7"/>
      <c r="W469" s="7"/>
      <c r="X469" s="7"/>
    </row>
    <row r="470" spans="1:24" ht="12.75" hidden="1" customHeight="1">
      <c r="A470" s="372" t="s">
        <v>960</v>
      </c>
      <c r="B470" s="372" t="s">
        <v>676</v>
      </c>
      <c r="C470" s="372" t="s">
        <v>684</v>
      </c>
      <c r="D470" s="373">
        <v>211770717</v>
      </c>
      <c r="E470" s="372" t="s">
        <v>654</v>
      </c>
      <c r="F470" s="374">
        <v>2</v>
      </c>
      <c r="G470" s="387">
        <v>2134</v>
      </c>
      <c r="H470" s="372" t="s">
        <v>611</v>
      </c>
      <c r="I470" s="374">
        <v>2</v>
      </c>
      <c r="J470" s="387">
        <v>2134</v>
      </c>
      <c r="K470" s="387"/>
      <c r="L470" s="387">
        <v>2134</v>
      </c>
      <c r="M470" s="1"/>
      <c r="N470" s="1"/>
      <c r="O470" s="1"/>
      <c r="P470" s="1"/>
      <c r="Q470" s="7"/>
      <c r="R470" s="7"/>
      <c r="S470" s="7"/>
      <c r="T470" s="7"/>
      <c r="U470" s="7"/>
      <c r="V470" s="7"/>
      <c r="W470" s="7"/>
      <c r="X470" s="7"/>
    </row>
    <row r="471" spans="1:24" ht="12.75" hidden="1" customHeight="1">
      <c r="A471" s="372" t="s">
        <v>960</v>
      </c>
      <c r="B471" s="372" t="s">
        <v>676</v>
      </c>
      <c r="C471" s="372" t="s">
        <v>684</v>
      </c>
      <c r="D471" s="373">
        <v>212499624</v>
      </c>
      <c r="E471" s="372" t="s">
        <v>655</v>
      </c>
      <c r="F471" s="374">
        <v>2</v>
      </c>
      <c r="G471" s="387">
        <v>5426</v>
      </c>
      <c r="H471" s="372" t="s">
        <v>611</v>
      </c>
      <c r="I471" s="374">
        <v>2</v>
      </c>
      <c r="J471" s="387">
        <v>5426</v>
      </c>
      <c r="K471" s="387"/>
      <c r="L471" s="387">
        <v>5426</v>
      </c>
      <c r="M471" s="1"/>
      <c r="N471" s="1"/>
      <c r="O471" s="1"/>
      <c r="P471" s="1"/>
      <c r="Q471" s="7"/>
      <c r="R471" s="7"/>
      <c r="S471" s="7"/>
      <c r="T471" s="7"/>
      <c r="U471" s="7"/>
      <c r="V471" s="7"/>
      <c r="W471" s="7"/>
      <c r="X471" s="7"/>
    </row>
    <row r="472" spans="1:24" ht="12.75" hidden="1" customHeight="1">
      <c r="A472" s="372" t="s">
        <v>960</v>
      </c>
      <c r="B472" s="372" t="s">
        <v>676</v>
      </c>
      <c r="C472" s="372" t="s">
        <v>684</v>
      </c>
      <c r="D472" s="373">
        <v>212854128</v>
      </c>
      <c r="E472" s="372" t="s">
        <v>656</v>
      </c>
      <c r="F472" s="374">
        <v>2</v>
      </c>
      <c r="G472" s="387">
        <v>4034</v>
      </c>
      <c r="H472" s="372" t="s">
        <v>618</v>
      </c>
      <c r="I472" s="374">
        <v>2</v>
      </c>
      <c r="J472" s="387">
        <v>4034</v>
      </c>
      <c r="K472" s="387"/>
      <c r="L472" s="387">
        <v>4034</v>
      </c>
      <c r="M472" s="1"/>
      <c r="N472" s="1"/>
      <c r="O472" s="1"/>
      <c r="P472" s="1"/>
      <c r="Q472" s="7"/>
      <c r="R472" s="7"/>
      <c r="S472" s="7"/>
      <c r="T472" s="7"/>
      <c r="U472" s="7"/>
      <c r="V472" s="7"/>
      <c r="W472" s="7"/>
      <c r="X472" s="7"/>
    </row>
    <row r="473" spans="1:24" ht="12.75" hidden="1" customHeight="1">
      <c r="A473" s="372" t="s">
        <v>960</v>
      </c>
      <c r="B473" s="372" t="s">
        <v>676</v>
      </c>
      <c r="C473" s="372" t="s">
        <v>684</v>
      </c>
      <c r="D473" s="373">
        <v>212970429</v>
      </c>
      <c r="E473" s="372" t="s">
        <v>1136</v>
      </c>
      <c r="F473" s="374">
        <v>2</v>
      </c>
      <c r="G473" s="387">
        <v>3411</v>
      </c>
      <c r="H473" s="372" t="s">
        <v>611</v>
      </c>
      <c r="I473" s="374">
        <v>2</v>
      </c>
      <c r="J473" s="387">
        <v>3411</v>
      </c>
      <c r="K473" s="387"/>
      <c r="L473" s="387">
        <v>3411</v>
      </c>
      <c r="M473" s="1"/>
      <c r="N473" s="1"/>
      <c r="O473" s="1"/>
      <c r="P473" s="1"/>
      <c r="Q473" s="7"/>
      <c r="R473" s="7"/>
      <c r="S473" s="7"/>
      <c r="T473" s="7"/>
      <c r="U473" s="7"/>
      <c r="V473" s="7"/>
      <c r="W473" s="7"/>
      <c r="X473" s="7"/>
    </row>
    <row r="474" spans="1:24" ht="12.75" hidden="1" customHeight="1">
      <c r="A474" s="372" t="s">
        <v>960</v>
      </c>
      <c r="B474" s="372" t="s">
        <v>676</v>
      </c>
      <c r="C474" s="372" t="s">
        <v>684</v>
      </c>
      <c r="D474" s="373">
        <v>213013030</v>
      </c>
      <c r="E474" s="372" t="s">
        <v>657</v>
      </c>
      <c r="F474" s="374">
        <v>2</v>
      </c>
      <c r="G474" s="387">
        <v>5759</v>
      </c>
      <c r="H474" s="372" t="s">
        <v>607</v>
      </c>
      <c r="I474" s="374">
        <v>2</v>
      </c>
      <c r="J474" s="387">
        <v>5759</v>
      </c>
      <c r="K474" s="387"/>
      <c r="L474" s="387">
        <v>5759</v>
      </c>
      <c r="M474" s="1"/>
      <c r="N474" s="1"/>
      <c r="O474" s="1"/>
      <c r="P474" s="1"/>
      <c r="Q474" s="7"/>
      <c r="R474" s="7"/>
      <c r="S474" s="7"/>
      <c r="T474" s="7"/>
      <c r="U474" s="7"/>
      <c r="V474" s="7"/>
      <c r="W474" s="7"/>
      <c r="X474" s="7"/>
    </row>
    <row r="475" spans="1:24" ht="12.75" hidden="1" customHeight="1">
      <c r="A475" s="372" t="s">
        <v>960</v>
      </c>
      <c r="B475" s="372" t="s">
        <v>676</v>
      </c>
      <c r="C475" s="372" t="s">
        <v>684</v>
      </c>
      <c r="D475" s="373">
        <v>214013440</v>
      </c>
      <c r="E475" s="372" t="s">
        <v>658</v>
      </c>
      <c r="F475" s="374">
        <v>2</v>
      </c>
      <c r="G475" s="387">
        <v>5759</v>
      </c>
      <c r="H475" s="372" t="s">
        <v>607</v>
      </c>
      <c r="I475" s="374">
        <v>2</v>
      </c>
      <c r="J475" s="387">
        <v>5759</v>
      </c>
      <c r="K475" s="387"/>
      <c r="L475" s="387">
        <v>5759</v>
      </c>
      <c r="M475" s="1"/>
      <c r="N475" s="1"/>
      <c r="O475" s="1"/>
      <c r="P475" s="1"/>
      <c r="Q475" s="7"/>
      <c r="R475" s="7"/>
      <c r="S475" s="7"/>
      <c r="T475" s="7"/>
      <c r="U475" s="7"/>
      <c r="V475" s="7"/>
      <c r="W475" s="7"/>
      <c r="X475" s="7"/>
    </row>
    <row r="476" spans="1:24" ht="12.75" hidden="1" customHeight="1">
      <c r="A476" s="372" t="s">
        <v>960</v>
      </c>
      <c r="B476" s="372" t="s">
        <v>676</v>
      </c>
      <c r="C476" s="372" t="s">
        <v>684</v>
      </c>
      <c r="D476" s="373">
        <v>214091540</v>
      </c>
      <c r="E476" s="372" t="s">
        <v>659</v>
      </c>
      <c r="F476" s="374">
        <v>2</v>
      </c>
      <c r="G476" s="387">
        <v>1334</v>
      </c>
      <c r="H476" s="372" t="s">
        <v>611</v>
      </c>
      <c r="I476" s="374">
        <v>2</v>
      </c>
      <c r="J476" s="387">
        <v>1334</v>
      </c>
      <c r="K476" s="387"/>
      <c r="L476" s="387">
        <v>1334</v>
      </c>
      <c r="M476" s="1"/>
      <c r="N476" s="1"/>
      <c r="O476" s="1"/>
      <c r="P476" s="1"/>
      <c r="Q476" s="7"/>
      <c r="R476" s="7"/>
      <c r="S476" s="7"/>
      <c r="T476" s="7"/>
      <c r="U476" s="7"/>
      <c r="V476" s="7"/>
      <c r="W476" s="7"/>
      <c r="X476" s="7"/>
    </row>
    <row r="477" spans="1:24" ht="12.75" hidden="1" customHeight="1">
      <c r="A477" s="372" t="s">
        <v>960</v>
      </c>
      <c r="B477" s="372" t="s">
        <v>676</v>
      </c>
      <c r="C477" s="372" t="s">
        <v>684</v>
      </c>
      <c r="D477" s="373">
        <v>214213042</v>
      </c>
      <c r="E477" s="372" t="s">
        <v>660</v>
      </c>
      <c r="F477" s="374">
        <v>2</v>
      </c>
      <c r="G477" s="387">
        <v>4602</v>
      </c>
      <c r="H477" s="372" t="s">
        <v>607</v>
      </c>
      <c r="I477" s="374">
        <v>2</v>
      </c>
      <c r="J477" s="387">
        <v>4602</v>
      </c>
      <c r="K477" s="387"/>
      <c r="L477" s="387">
        <v>4602</v>
      </c>
      <c r="M477" s="1"/>
      <c r="N477" s="1"/>
      <c r="O477" s="1"/>
      <c r="P477" s="1"/>
      <c r="Q477" s="7"/>
      <c r="R477" s="7"/>
      <c r="S477" s="7"/>
      <c r="T477" s="7"/>
      <c r="U477" s="7"/>
      <c r="V477" s="7"/>
      <c r="W477" s="7"/>
      <c r="X477" s="7"/>
    </row>
    <row r="478" spans="1:24" ht="12.75" hidden="1" customHeight="1">
      <c r="A478" s="372" t="s">
        <v>960</v>
      </c>
      <c r="B478" s="372" t="s">
        <v>676</v>
      </c>
      <c r="C478" s="372" t="s">
        <v>684</v>
      </c>
      <c r="D478" s="373">
        <v>214319743</v>
      </c>
      <c r="E478" s="372" t="s">
        <v>661</v>
      </c>
      <c r="F478" s="374">
        <v>2</v>
      </c>
      <c r="G478" s="387">
        <v>3587</v>
      </c>
      <c r="H478" s="372" t="s">
        <v>609</v>
      </c>
      <c r="I478" s="374">
        <v>2</v>
      </c>
      <c r="J478" s="387">
        <v>3587</v>
      </c>
      <c r="K478" s="387"/>
      <c r="L478" s="387">
        <v>3587</v>
      </c>
      <c r="M478" s="1"/>
      <c r="N478" s="1"/>
      <c r="O478" s="1"/>
      <c r="P478" s="1"/>
      <c r="Q478" s="7"/>
      <c r="R478" s="7"/>
      <c r="S478" s="7"/>
      <c r="T478" s="7"/>
      <c r="U478" s="7"/>
      <c r="V478" s="7"/>
      <c r="W478" s="7"/>
      <c r="X478" s="7"/>
    </row>
    <row r="479" spans="1:24" ht="12.75" hidden="1" customHeight="1">
      <c r="A479" s="372" t="s">
        <v>960</v>
      </c>
      <c r="B479" s="372" t="s">
        <v>676</v>
      </c>
      <c r="C479" s="372" t="s">
        <v>684</v>
      </c>
      <c r="D479" s="373">
        <v>215013650</v>
      </c>
      <c r="E479" s="372" t="s">
        <v>662</v>
      </c>
      <c r="F479" s="374">
        <v>2</v>
      </c>
      <c r="G479" s="387">
        <v>5759</v>
      </c>
      <c r="H479" s="372" t="s">
        <v>607</v>
      </c>
      <c r="I479" s="374">
        <v>2</v>
      </c>
      <c r="J479" s="387">
        <v>5759</v>
      </c>
      <c r="K479" s="387"/>
      <c r="L479" s="387">
        <v>5759</v>
      </c>
      <c r="M479" s="1"/>
      <c r="N479" s="1"/>
      <c r="O479" s="1"/>
      <c r="P479" s="1"/>
      <c r="Q479" s="7"/>
      <c r="R479" s="7"/>
      <c r="S479" s="7"/>
      <c r="T479" s="7"/>
      <c r="U479" s="7"/>
      <c r="V479" s="7"/>
      <c r="W479" s="7"/>
      <c r="X479" s="7"/>
    </row>
    <row r="480" spans="1:24" ht="12.75" hidden="1" customHeight="1">
      <c r="A480" s="372" t="s">
        <v>960</v>
      </c>
      <c r="B480" s="372" t="s">
        <v>676</v>
      </c>
      <c r="C480" s="372" t="s">
        <v>684</v>
      </c>
      <c r="D480" s="373">
        <v>215547555</v>
      </c>
      <c r="E480" s="372" t="s">
        <v>1198</v>
      </c>
      <c r="F480" s="374">
        <v>2</v>
      </c>
      <c r="G480" s="387">
        <v>163</v>
      </c>
      <c r="H480" s="372" t="s">
        <v>616</v>
      </c>
      <c r="I480" s="374">
        <v>2</v>
      </c>
      <c r="J480" s="387">
        <v>163</v>
      </c>
      <c r="K480" s="387"/>
      <c r="L480" s="387">
        <v>163</v>
      </c>
      <c r="M480" s="1"/>
      <c r="N480" s="1"/>
      <c r="O480" s="1"/>
      <c r="P480" s="1"/>
      <c r="Q480" s="7"/>
      <c r="R480" s="7"/>
      <c r="S480" s="7"/>
      <c r="T480" s="7"/>
      <c r="U480" s="7"/>
      <c r="V480" s="7"/>
      <c r="W480" s="7"/>
      <c r="X480" s="7"/>
    </row>
    <row r="481" spans="1:24" ht="12.75" hidden="1" customHeight="1">
      <c r="A481" s="372" t="s">
        <v>960</v>
      </c>
      <c r="B481" s="372" t="s">
        <v>676</v>
      </c>
      <c r="C481" s="372" t="s">
        <v>684</v>
      </c>
      <c r="D481" s="373">
        <v>215786757</v>
      </c>
      <c r="E481" s="372" t="s">
        <v>663</v>
      </c>
      <c r="F481" s="374">
        <v>2</v>
      </c>
      <c r="G481" s="387">
        <v>4748</v>
      </c>
      <c r="H481" s="372" t="s">
        <v>611</v>
      </c>
      <c r="I481" s="374">
        <v>2</v>
      </c>
      <c r="J481" s="387">
        <v>4748</v>
      </c>
      <c r="K481" s="387"/>
      <c r="L481" s="387">
        <v>4748</v>
      </c>
      <c r="M481" s="1"/>
      <c r="N481" s="1"/>
      <c r="O481" s="1"/>
      <c r="P481" s="1"/>
      <c r="Q481" s="7"/>
      <c r="R481" s="7"/>
      <c r="S481" s="7"/>
      <c r="T481" s="7"/>
      <c r="U481" s="7"/>
      <c r="V481" s="7"/>
      <c r="W481" s="7"/>
      <c r="X481" s="7"/>
    </row>
    <row r="482" spans="1:24" ht="12.75" hidden="1" customHeight="1">
      <c r="A482" s="372" t="s">
        <v>960</v>
      </c>
      <c r="B482" s="372" t="s">
        <v>676</v>
      </c>
      <c r="C482" s="372" t="s">
        <v>684</v>
      </c>
      <c r="D482" s="373">
        <v>216008560</v>
      </c>
      <c r="E482" s="372" t="s">
        <v>664</v>
      </c>
      <c r="F482" s="374">
        <v>2</v>
      </c>
      <c r="G482" s="387">
        <v>4901</v>
      </c>
      <c r="H482" s="372" t="s">
        <v>609</v>
      </c>
      <c r="I482" s="374">
        <v>2</v>
      </c>
      <c r="J482" s="387">
        <v>4901</v>
      </c>
      <c r="K482" s="387"/>
      <c r="L482" s="387">
        <v>4901</v>
      </c>
      <c r="M482" s="1"/>
      <c r="N482" s="1"/>
      <c r="O482" s="1"/>
      <c r="P482" s="1"/>
      <c r="Q482" s="7"/>
      <c r="R482" s="7"/>
      <c r="S482" s="7"/>
      <c r="T482" s="7"/>
      <c r="U482" s="7"/>
      <c r="V482" s="7"/>
      <c r="W482" s="7"/>
      <c r="X482" s="7"/>
    </row>
    <row r="483" spans="1:24" ht="12.75" hidden="1" customHeight="1">
      <c r="A483" s="372" t="s">
        <v>960</v>
      </c>
      <c r="B483" s="372" t="s">
        <v>676</v>
      </c>
      <c r="C483" s="372" t="s">
        <v>684</v>
      </c>
      <c r="D483" s="373">
        <v>216570265</v>
      </c>
      <c r="E483" s="372" t="s">
        <v>665</v>
      </c>
      <c r="F483" s="374">
        <v>2</v>
      </c>
      <c r="G483" s="387">
        <v>4111</v>
      </c>
      <c r="H483" s="372" t="s">
        <v>611</v>
      </c>
      <c r="I483" s="374">
        <v>2</v>
      </c>
      <c r="J483" s="387">
        <v>4111</v>
      </c>
      <c r="K483" s="387"/>
      <c r="L483" s="387">
        <v>4111</v>
      </c>
      <c r="M483" s="1"/>
      <c r="N483" s="1"/>
      <c r="O483" s="1"/>
      <c r="P483" s="1"/>
      <c r="Q483" s="7"/>
      <c r="R483" s="7"/>
      <c r="S483" s="7"/>
      <c r="T483" s="7"/>
      <c r="U483" s="7"/>
      <c r="V483" s="7"/>
      <c r="W483" s="7"/>
      <c r="X483" s="7"/>
    </row>
    <row r="484" spans="1:24" ht="12.75" hidden="1" customHeight="1">
      <c r="A484" s="372" t="s">
        <v>960</v>
      </c>
      <c r="B484" s="372" t="s">
        <v>676</v>
      </c>
      <c r="C484" s="372" t="s">
        <v>684</v>
      </c>
      <c r="D484" s="373">
        <v>216713667</v>
      </c>
      <c r="E484" s="372" t="s">
        <v>666</v>
      </c>
      <c r="F484" s="374">
        <v>2</v>
      </c>
      <c r="G484" s="387">
        <v>5504</v>
      </c>
      <c r="H484" s="372" t="s">
        <v>607</v>
      </c>
      <c r="I484" s="374">
        <v>2</v>
      </c>
      <c r="J484" s="387">
        <v>5504</v>
      </c>
      <c r="K484" s="387"/>
      <c r="L484" s="387">
        <v>5504</v>
      </c>
      <c r="M484" s="1"/>
      <c r="N484" s="1"/>
      <c r="O484" s="1"/>
      <c r="P484" s="1"/>
      <c r="Q484" s="7"/>
      <c r="R484" s="7"/>
      <c r="S484" s="7"/>
      <c r="T484" s="7"/>
      <c r="U484" s="7"/>
      <c r="V484" s="7"/>
      <c r="W484" s="7"/>
      <c r="X484" s="7"/>
    </row>
    <row r="485" spans="1:24" ht="12.75" hidden="1" customHeight="1">
      <c r="A485" s="372" t="s">
        <v>960</v>
      </c>
      <c r="B485" s="372" t="s">
        <v>676</v>
      </c>
      <c r="C485" s="372" t="s">
        <v>684</v>
      </c>
      <c r="D485" s="373">
        <v>217520175</v>
      </c>
      <c r="E485" s="372" t="s">
        <v>634</v>
      </c>
      <c r="F485" s="374">
        <v>2</v>
      </c>
      <c r="G485" s="387">
        <v>2095</v>
      </c>
      <c r="H485" s="372" t="s">
        <v>611</v>
      </c>
      <c r="I485" s="374">
        <v>2</v>
      </c>
      <c r="J485" s="387">
        <v>2095</v>
      </c>
      <c r="K485" s="387"/>
      <c r="L485" s="387">
        <v>2095</v>
      </c>
      <c r="M485" s="1"/>
      <c r="N485" s="1"/>
      <c r="O485" s="1"/>
      <c r="P485" s="1"/>
      <c r="Q485" s="7"/>
      <c r="R485" s="7"/>
      <c r="S485" s="7"/>
      <c r="T485" s="7"/>
      <c r="U485" s="7"/>
      <c r="V485" s="7"/>
      <c r="W485" s="7"/>
      <c r="X485" s="7"/>
    </row>
    <row r="486" spans="1:24" ht="12.75" hidden="1" customHeight="1">
      <c r="A486" s="372" t="s">
        <v>960</v>
      </c>
      <c r="B486" s="372" t="s">
        <v>676</v>
      </c>
      <c r="C486" s="372" t="s">
        <v>684</v>
      </c>
      <c r="D486" s="373">
        <v>230505001</v>
      </c>
      <c r="E486" s="372" t="s">
        <v>639</v>
      </c>
      <c r="F486" s="374">
        <v>2</v>
      </c>
      <c r="G486" s="387">
        <v>207606489</v>
      </c>
      <c r="H486" s="372" t="s">
        <v>640</v>
      </c>
      <c r="I486" s="374">
        <v>2</v>
      </c>
      <c r="J486" s="387">
        <v>207606489</v>
      </c>
      <c r="K486" s="387"/>
      <c r="L486" s="387">
        <v>207606489</v>
      </c>
      <c r="M486" s="1"/>
      <c r="N486" s="1"/>
      <c r="O486" s="1"/>
      <c r="P486" s="1"/>
      <c r="Q486" s="7"/>
      <c r="R486" s="7"/>
      <c r="S486" s="7"/>
      <c r="T486" s="7"/>
      <c r="U486" s="7"/>
      <c r="V486" s="7"/>
      <c r="W486" s="7"/>
      <c r="X486" s="7"/>
    </row>
    <row r="487" spans="1:24" ht="12.75" hidden="1" customHeight="1">
      <c r="A487" s="372" t="s">
        <v>960</v>
      </c>
      <c r="B487" s="372" t="s">
        <v>676</v>
      </c>
      <c r="C487" s="372" t="s">
        <v>684</v>
      </c>
      <c r="D487" s="373">
        <v>231276001</v>
      </c>
      <c r="E487" s="372" t="s">
        <v>670</v>
      </c>
      <c r="F487" s="374">
        <v>2</v>
      </c>
      <c r="G487" s="387">
        <v>27572094</v>
      </c>
      <c r="H487" s="372" t="s">
        <v>671</v>
      </c>
      <c r="I487" s="374">
        <v>2</v>
      </c>
      <c r="J487" s="387">
        <v>27572094</v>
      </c>
      <c r="K487" s="387"/>
      <c r="L487" s="387">
        <v>27572094</v>
      </c>
      <c r="M487" s="1"/>
      <c r="N487" s="1"/>
      <c r="O487" s="1"/>
      <c r="P487" s="1"/>
      <c r="Q487" s="7"/>
      <c r="R487" s="7"/>
      <c r="S487" s="7"/>
      <c r="T487" s="7"/>
      <c r="U487" s="7"/>
      <c r="V487" s="7"/>
      <c r="W487" s="7"/>
      <c r="X487" s="7"/>
    </row>
    <row r="488" spans="1:24" ht="12.75" hidden="1" customHeight="1">
      <c r="A488" s="372" t="s">
        <v>960</v>
      </c>
      <c r="B488" s="372" t="s">
        <v>676</v>
      </c>
      <c r="C488" s="372" t="s">
        <v>684</v>
      </c>
      <c r="D488" s="373">
        <v>238054001</v>
      </c>
      <c r="E488" s="372" t="s">
        <v>672</v>
      </c>
      <c r="F488" s="374">
        <v>2</v>
      </c>
      <c r="G488" s="387">
        <v>4589443</v>
      </c>
      <c r="H488" s="372" t="s">
        <v>673</v>
      </c>
      <c r="I488" s="374">
        <v>2</v>
      </c>
      <c r="J488" s="387">
        <v>4589443</v>
      </c>
      <c r="K488" s="387"/>
      <c r="L488" s="387">
        <v>4589443</v>
      </c>
      <c r="M488" s="1"/>
      <c r="N488" s="1"/>
      <c r="O488" s="1"/>
      <c r="P488" s="1"/>
      <c r="Q488" s="7"/>
      <c r="R488" s="7"/>
      <c r="S488" s="7"/>
      <c r="T488" s="7"/>
      <c r="U488" s="7"/>
      <c r="V488" s="7"/>
      <c r="W488" s="7"/>
      <c r="X488" s="7"/>
    </row>
    <row r="489" spans="1:24" ht="12.75" hidden="1" customHeight="1">
      <c r="A489" s="372" t="s">
        <v>960</v>
      </c>
      <c r="B489" s="372" t="s">
        <v>676</v>
      </c>
      <c r="C489" s="372" t="s">
        <v>684</v>
      </c>
      <c r="D489" s="373">
        <v>923270866</v>
      </c>
      <c r="E489" s="372" t="s">
        <v>848</v>
      </c>
      <c r="F489" s="374">
        <v>2</v>
      </c>
      <c r="G489" s="387">
        <v>218261</v>
      </c>
      <c r="H489" s="372" t="s">
        <v>638</v>
      </c>
      <c r="I489" s="374">
        <v>2</v>
      </c>
      <c r="J489" s="387">
        <v>218261</v>
      </c>
      <c r="K489" s="387"/>
      <c r="L489" s="387">
        <v>218261</v>
      </c>
      <c r="M489" s="1"/>
      <c r="N489" s="1"/>
      <c r="O489" s="1"/>
      <c r="P489" s="1"/>
      <c r="Q489" s="7"/>
      <c r="R489" s="7"/>
      <c r="S489" s="7"/>
      <c r="T489" s="7"/>
      <c r="U489" s="7"/>
      <c r="V489" s="7"/>
      <c r="W489" s="7"/>
      <c r="X489" s="7"/>
    </row>
    <row r="490" spans="1:24" ht="12.75" hidden="1" customHeight="1">
      <c r="A490" s="372" t="s">
        <v>1231</v>
      </c>
      <c r="B490" s="372" t="s">
        <v>1232</v>
      </c>
      <c r="C490" s="372" t="s">
        <v>21</v>
      </c>
      <c r="D490" s="373">
        <v>923272394</v>
      </c>
      <c r="E490" s="372" t="s">
        <v>865</v>
      </c>
      <c r="F490" s="374">
        <v>2</v>
      </c>
      <c r="G490" s="387">
        <v>51510885019</v>
      </c>
      <c r="H490" s="372" t="s">
        <v>25</v>
      </c>
      <c r="I490" s="374">
        <v>2</v>
      </c>
      <c r="J490" s="387">
        <v>51510885019</v>
      </c>
      <c r="K490" s="387"/>
      <c r="L490" s="387">
        <v>51510885019</v>
      </c>
      <c r="M490" s="1"/>
      <c r="N490" s="1"/>
      <c r="O490" s="1"/>
      <c r="P490" s="1"/>
      <c r="Q490" s="7"/>
      <c r="R490" s="7"/>
      <c r="S490" s="7"/>
      <c r="T490" s="7"/>
      <c r="U490" s="7"/>
      <c r="V490" s="7"/>
      <c r="W490" s="7"/>
      <c r="X490" s="7"/>
    </row>
    <row r="491" spans="1:24" ht="12.75" hidden="1" customHeight="1">
      <c r="A491" s="372" t="s">
        <v>1239</v>
      </c>
      <c r="B491" s="372" t="s">
        <v>1240</v>
      </c>
      <c r="C491" s="372" t="s">
        <v>21</v>
      </c>
      <c r="D491" s="373">
        <v>11300000</v>
      </c>
      <c r="E491" s="372" t="s">
        <v>693</v>
      </c>
      <c r="F491" s="374">
        <v>2</v>
      </c>
      <c r="G491" s="387">
        <v>23105011</v>
      </c>
      <c r="H491" s="372" t="s">
        <v>598</v>
      </c>
      <c r="I491" s="374">
        <v>2</v>
      </c>
      <c r="J491" s="387">
        <v>23105011</v>
      </c>
      <c r="K491" s="387"/>
      <c r="L491" s="387">
        <v>23105011</v>
      </c>
      <c r="M491" s="1"/>
      <c r="N491" s="1"/>
      <c r="O491" s="1"/>
      <c r="P491" s="1"/>
      <c r="Q491" s="7"/>
      <c r="R491" s="7"/>
      <c r="S491" s="7"/>
      <c r="T491" s="7"/>
      <c r="U491" s="7"/>
      <c r="V491" s="7"/>
      <c r="W491" s="7"/>
      <c r="X491" s="7"/>
    </row>
    <row r="492" spans="1:24" ht="12.75" hidden="1" customHeight="1">
      <c r="A492" s="372" t="s">
        <v>1247</v>
      </c>
      <c r="B492" s="372" t="s">
        <v>956</v>
      </c>
      <c r="C492" s="372" t="s">
        <v>21</v>
      </c>
      <c r="D492" s="373">
        <v>923272394</v>
      </c>
      <c r="E492" s="372" t="s">
        <v>865</v>
      </c>
      <c r="F492" s="374">
        <v>2</v>
      </c>
      <c r="G492" s="387">
        <v>6422956544</v>
      </c>
      <c r="H492" s="372" t="s">
        <v>25</v>
      </c>
      <c r="I492" s="374">
        <v>2</v>
      </c>
      <c r="J492" s="387">
        <v>6422956544</v>
      </c>
      <c r="K492" s="387"/>
      <c r="L492" s="387">
        <v>6422956544</v>
      </c>
      <c r="M492" s="1"/>
      <c r="N492" s="1"/>
      <c r="O492" s="1"/>
      <c r="P492" s="1"/>
      <c r="Q492" s="7"/>
      <c r="R492" s="7"/>
      <c r="S492" s="7"/>
      <c r="T492" s="7"/>
      <c r="U492" s="7"/>
      <c r="V492" s="7"/>
      <c r="W492" s="7"/>
      <c r="X492" s="7"/>
    </row>
    <row r="493" spans="1:24" ht="12.75" hidden="1" customHeight="1">
      <c r="A493" s="372" t="s">
        <v>1252</v>
      </c>
      <c r="B493" s="372" t="s">
        <v>958</v>
      </c>
      <c r="C493" s="372" t="s">
        <v>21</v>
      </c>
      <c r="D493" s="373">
        <v>14300000</v>
      </c>
      <c r="E493" s="372" t="s">
        <v>643</v>
      </c>
      <c r="F493" s="374">
        <v>2</v>
      </c>
      <c r="G493" s="387">
        <v>48015736</v>
      </c>
      <c r="H493" s="372" t="s">
        <v>25</v>
      </c>
      <c r="I493" s="374">
        <v>2</v>
      </c>
      <c r="J493" s="387">
        <v>48015736</v>
      </c>
      <c r="K493" s="387"/>
      <c r="L493" s="387">
        <v>48015736</v>
      </c>
      <c r="M493" s="1"/>
      <c r="N493" s="1"/>
      <c r="O493" s="1"/>
      <c r="P493" s="1"/>
      <c r="Q493" s="7"/>
      <c r="R493" s="7"/>
      <c r="S493" s="7"/>
      <c r="T493" s="7"/>
      <c r="U493" s="7"/>
      <c r="V493" s="7"/>
      <c r="W493" s="7"/>
      <c r="X493" s="7"/>
    </row>
    <row r="494" spans="1:24" ht="12.75" hidden="1" customHeight="1">
      <c r="A494" s="372" t="s">
        <v>1252</v>
      </c>
      <c r="B494" s="372" t="s">
        <v>958</v>
      </c>
      <c r="C494" s="372" t="s">
        <v>21</v>
      </c>
      <c r="D494" s="373">
        <v>23500000</v>
      </c>
      <c r="E494" s="372" t="s">
        <v>644</v>
      </c>
      <c r="F494" s="374">
        <v>2</v>
      </c>
      <c r="G494" s="387">
        <v>6970010</v>
      </c>
      <c r="H494" s="372" t="s">
        <v>25</v>
      </c>
      <c r="I494" s="374">
        <v>2</v>
      </c>
      <c r="J494" s="387">
        <v>6970010</v>
      </c>
      <c r="K494" s="387"/>
      <c r="L494" s="387">
        <v>6970010</v>
      </c>
      <c r="M494" s="1"/>
      <c r="N494" s="1"/>
      <c r="O494" s="1"/>
      <c r="P494" s="1"/>
      <c r="Q494" s="7"/>
      <c r="R494" s="7"/>
      <c r="S494" s="7"/>
      <c r="T494" s="7"/>
      <c r="U494" s="7"/>
      <c r="V494" s="7"/>
      <c r="W494" s="7"/>
      <c r="X494" s="7"/>
    </row>
    <row r="495" spans="1:24" ht="12.75" hidden="1" customHeight="1">
      <c r="A495" s="372" t="s">
        <v>1252</v>
      </c>
      <c r="B495" s="372" t="s">
        <v>958</v>
      </c>
      <c r="C495" s="372" t="s">
        <v>21</v>
      </c>
      <c r="D495" s="373">
        <v>112323000</v>
      </c>
      <c r="E495" s="372" t="s">
        <v>612</v>
      </c>
      <c r="F495" s="374">
        <v>2</v>
      </c>
      <c r="G495" s="387">
        <v>33069113</v>
      </c>
      <c r="H495" s="372" t="s">
        <v>607</v>
      </c>
      <c r="I495" s="374">
        <v>2</v>
      </c>
      <c r="J495" s="387">
        <v>33069113</v>
      </c>
      <c r="K495" s="387"/>
      <c r="L495" s="387">
        <v>33069113</v>
      </c>
      <c r="M495" s="1"/>
      <c r="N495" s="1"/>
      <c r="O495" s="1"/>
      <c r="P495" s="1"/>
      <c r="Q495" s="7"/>
      <c r="R495" s="7"/>
      <c r="S495" s="7"/>
      <c r="T495" s="7"/>
      <c r="U495" s="7"/>
      <c r="V495" s="7"/>
      <c r="W495" s="7"/>
      <c r="X495" s="7"/>
    </row>
    <row r="496" spans="1:24" ht="12.75" hidden="1" customHeight="1">
      <c r="A496" s="372" t="s">
        <v>1252</v>
      </c>
      <c r="B496" s="372" t="s">
        <v>958</v>
      </c>
      <c r="C496" s="372" t="s">
        <v>21</v>
      </c>
      <c r="D496" s="373">
        <v>117373000</v>
      </c>
      <c r="E496" s="372" t="s">
        <v>687</v>
      </c>
      <c r="F496" s="374">
        <v>2</v>
      </c>
      <c r="G496" s="387">
        <v>9391172</v>
      </c>
      <c r="H496" s="372" t="s">
        <v>607</v>
      </c>
      <c r="I496" s="374">
        <v>2</v>
      </c>
      <c r="J496" s="387">
        <v>9391172</v>
      </c>
      <c r="K496" s="387"/>
      <c r="L496" s="387">
        <v>9391172</v>
      </c>
      <c r="M496" s="1"/>
      <c r="N496" s="1"/>
      <c r="O496" s="1"/>
      <c r="P496" s="1"/>
      <c r="Q496" s="7"/>
      <c r="R496" s="7"/>
      <c r="S496" s="7"/>
      <c r="T496" s="7"/>
      <c r="U496" s="7"/>
      <c r="V496" s="7"/>
      <c r="W496" s="7"/>
      <c r="X496" s="7"/>
    </row>
    <row r="497" spans="1:24" ht="12.75" hidden="1" customHeight="1">
      <c r="A497" s="372" t="s">
        <v>1252</v>
      </c>
      <c r="B497" s="372" t="s">
        <v>958</v>
      </c>
      <c r="C497" s="372" t="s">
        <v>21</v>
      </c>
      <c r="D497" s="373">
        <v>121647000</v>
      </c>
      <c r="E497" s="372" t="s">
        <v>1264</v>
      </c>
      <c r="F497" s="374">
        <v>2</v>
      </c>
      <c r="G497" s="387">
        <v>4813475</v>
      </c>
      <c r="H497" s="372" t="s">
        <v>616</v>
      </c>
      <c r="I497" s="374">
        <v>2</v>
      </c>
      <c r="J497" s="387">
        <v>4813475</v>
      </c>
      <c r="K497" s="387"/>
      <c r="L497" s="387">
        <v>4813475</v>
      </c>
      <c r="M497" s="1"/>
      <c r="N497" s="1"/>
      <c r="O497" s="1"/>
      <c r="P497" s="1"/>
      <c r="Q497" s="7"/>
      <c r="R497" s="7"/>
      <c r="S497" s="7"/>
      <c r="T497" s="7"/>
      <c r="U497" s="7"/>
      <c r="V497" s="7"/>
      <c r="W497" s="7"/>
      <c r="X497" s="7"/>
    </row>
    <row r="498" spans="1:24" ht="12.75" hidden="1" customHeight="1">
      <c r="A498" s="372" t="s">
        <v>1252</v>
      </c>
      <c r="B498" s="372" t="s">
        <v>958</v>
      </c>
      <c r="C498" s="372" t="s">
        <v>21</v>
      </c>
      <c r="D498" s="373">
        <v>122613000</v>
      </c>
      <c r="E498" s="372" t="s">
        <v>1268</v>
      </c>
      <c r="F498" s="374">
        <v>2</v>
      </c>
      <c r="G498" s="387">
        <v>19812232</v>
      </c>
      <c r="H498" s="372" t="s">
        <v>607</v>
      </c>
      <c r="I498" s="374">
        <v>2</v>
      </c>
      <c r="J498" s="387">
        <v>19812232</v>
      </c>
      <c r="K498" s="387"/>
      <c r="L498" s="387">
        <v>19812232</v>
      </c>
      <c r="M498" s="1"/>
      <c r="N498" s="1"/>
      <c r="O498" s="1"/>
      <c r="P498" s="1"/>
      <c r="Q498" s="7"/>
      <c r="R498" s="7"/>
      <c r="S498" s="7"/>
      <c r="T498" s="7"/>
      <c r="U498" s="7"/>
      <c r="V498" s="7"/>
      <c r="W498" s="7"/>
      <c r="X498" s="7"/>
    </row>
    <row r="499" spans="1:24" ht="12.75" hidden="1" customHeight="1">
      <c r="A499" s="372" t="s">
        <v>1252</v>
      </c>
      <c r="B499" s="372" t="s">
        <v>958</v>
      </c>
      <c r="C499" s="372" t="s">
        <v>21</v>
      </c>
      <c r="D499" s="373">
        <v>124552000</v>
      </c>
      <c r="E499" s="372" t="s">
        <v>1269</v>
      </c>
      <c r="F499" s="374">
        <v>2</v>
      </c>
      <c r="G499" s="387">
        <v>9410559</v>
      </c>
      <c r="H499" s="372" t="s">
        <v>618</v>
      </c>
      <c r="I499" s="374">
        <v>2</v>
      </c>
      <c r="J499" s="387">
        <v>9410559</v>
      </c>
      <c r="K499" s="387"/>
      <c r="L499" s="387">
        <v>9410559</v>
      </c>
      <c r="M499" s="1"/>
      <c r="N499" s="1"/>
      <c r="O499" s="1"/>
      <c r="P499" s="1"/>
      <c r="Q499" s="7"/>
      <c r="R499" s="7"/>
      <c r="S499" s="7"/>
      <c r="T499" s="7"/>
      <c r="U499" s="7"/>
      <c r="V499" s="7"/>
      <c r="W499" s="7"/>
      <c r="X499" s="7"/>
    </row>
    <row r="500" spans="1:24" ht="12.75" hidden="1" customHeight="1">
      <c r="A500" s="372" t="s">
        <v>1252</v>
      </c>
      <c r="B500" s="372" t="s">
        <v>958</v>
      </c>
      <c r="C500" s="372" t="s">
        <v>21</v>
      </c>
      <c r="D500" s="373">
        <v>210117001</v>
      </c>
      <c r="E500" s="372" t="s">
        <v>1270</v>
      </c>
      <c r="F500" s="374">
        <v>2</v>
      </c>
      <c r="G500" s="387">
        <v>20360000</v>
      </c>
      <c r="H500" s="372" t="s">
        <v>614</v>
      </c>
      <c r="I500" s="374">
        <v>2</v>
      </c>
      <c r="J500" s="387">
        <v>20360000</v>
      </c>
      <c r="K500" s="387"/>
      <c r="L500" s="387">
        <v>20360000</v>
      </c>
      <c r="M500" s="1"/>
      <c r="N500" s="1"/>
      <c r="O500" s="1"/>
      <c r="P500" s="1"/>
      <c r="Q500" s="7"/>
      <c r="R500" s="7"/>
      <c r="S500" s="7"/>
      <c r="T500" s="7"/>
      <c r="U500" s="7"/>
      <c r="V500" s="7"/>
      <c r="W500" s="7"/>
      <c r="X500" s="7"/>
    </row>
    <row r="501" spans="1:24" ht="12.75" hidden="1" customHeight="1">
      <c r="A501" s="372" t="s">
        <v>1271</v>
      </c>
      <c r="B501" s="372" t="s">
        <v>947</v>
      </c>
      <c r="C501" s="372" t="s">
        <v>21</v>
      </c>
      <c r="D501" s="373">
        <v>117373000</v>
      </c>
      <c r="E501" s="372" t="s">
        <v>687</v>
      </c>
      <c r="F501" s="374">
        <v>2</v>
      </c>
      <c r="G501" s="387">
        <v>9725515</v>
      </c>
      <c r="H501" s="372" t="s">
        <v>607</v>
      </c>
      <c r="I501" s="374">
        <v>2</v>
      </c>
      <c r="J501" s="387">
        <v>9725515</v>
      </c>
      <c r="K501" s="387"/>
      <c r="L501" s="387">
        <v>9725515</v>
      </c>
      <c r="M501" s="1"/>
      <c r="N501" s="1"/>
      <c r="O501" s="1"/>
      <c r="P501" s="1"/>
      <c r="Q501" s="7"/>
      <c r="R501" s="7"/>
      <c r="S501" s="7"/>
      <c r="T501" s="7"/>
      <c r="U501" s="7"/>
      <c r="V501" s="7"/>
      <c r="W501" s="7"/>
      <c r="X501" s="7"/>
    </row>
    <row r="502" spans="1:24" ht="12.75" hidden="1" customHeight="1">
      <c r="A502" s="372" t="s">
        <v>1271</v>
      </c>
      <c r="B502" s="372" t="s">
        <v>947</v>
      </c>
      <c r="C502" s="372" t="s">
        <v>21</v>
      </c>
      <c r="D502" s="373">
        <v>121647000</v>
      </c>
      <c r="E502" s="372" t="s">
        <v>1264</v>
      </c>
      <c r="F502" s="374">
        <v>2</v>
      </c>
      <c r="G502" s="387">
        <v>571377</v>
      </c>
      <c r="H502" s="372" t="s">
        <v>616</v>
      </c>
      <c r="I502" s="374">
        <v>2</v>
      </c>
      <c r="J502" s="387">
        <v>571377</v>
      </c>
      <c r="K502" s="387"/>
      <c r="L502" s="387">
        <v>571377</v>
      </c>
      <c r="M502" s="1"/>
      <c r="N502" s="1"/>
      <c r="O502" s="1"/>
      <c r="P502" s="1"/>
      <c r="Q502" s="7"/>
      <c r="R502" s="7"/>
      <c r="S502" s="7"/>
      <c r="T502" s="7"/>
      <c r="U502" s="7"/>
      <c r="V502" s="7"/>
      <c r="W502" s="7"/>
      <c r="X502" s="7"/>
    </row>
    <row r="503" spans="1:24" ht="12.75" hidden="1" customHeight="1">
      <c r="A503" s="372" t="s">
        <v>1271</v>
      </c>
      <c r="B503" s="372" t="s">
        <v>947</v>
      </c>
      <c r="C503" s="372" t="s">
        <v>21</v>
      </c>
      <c r="D503" s="373">
        <v>122613000</v>
      </c>
      <c r="E503" s="372" t="s">
        <v>1268</v>
      </c>
      <c r="F503" s="374">
        <v>2</v>
      </c>
      <c r="G503" s="387">
        <v>1538219</v>
      </c>
      <c r="H503" s="372" t="s">
        <v>607</v>
      </c>
      <c r="I503" s="374">
        <v>2</v>
      </c>
      <c r="J503" s="387">
        <v>1538219</v>
      </c>
      <c r="K503" s="387"/>
      <c r="L503" s="387">
        <v>1538219</v>
      </c>
      <c r="M503" s="1"/>
      <c r="N503" s="1"/>
      <c r="O503" s="1"/>
      <c r="P503" s="1"/>
      <c r="Q503" s="7"/>
      <c r="R503" s="7"/>
      <c r="S503" s="7"/>
      <c r="T503" s="7"/>
      <c r="U503" s="7"/>
      <c r="V503" s="7"/>
      <c r="W503" s="7"/>
      <c r="X503" s="7"/>
    </row>
    <row r="504" spans="1:24" ht="12.75" hidden="1" customHeight="1">
      <c r="A504" s="372" t="s">
        <v>1271</v>
      </c>
      <c r="B504" s="372" t="s">
        <v>947</v>
      </c>
      <c r="C504" s="372" t="s">
        <v>21</v>
      </c>
      <c r="D504" s="373">
        <v>124552000</v>
      </c>
      <c r="E504" s="372" t="s">
        <v>1269</v>
      </c>
      <c r="F504" s="374">
        <v>2</v>
      </c>
      <c r="G504" s="387">
        <v>941082</v>
      </c>
      <c r="H504" s="372" t="s">
        <v>618</v>
      </c>
      <c r="I504" s="374">
        <v>2</v>
      </c>
      <c r="J504" s="387">
        <v>941082</v>
      </c>
      <c r="K504" s="387"/>
      <c r="L504" s="387">
        <v>941082</v>
      </c>
      <c r="M504" s="1"/>
      <c r="N504" s="1"/>
      <c r="O504" s="1"/>
      <c r="P504" s="1"/>
      <c r="Q504" s="7"/>
      <c r="R504" s="7"/>
      <c r="S504" s="7"/>
      <c r="T504" s="7"/>
      <c r="U504" s="7"/>
      <c r="V504" s="7"/>
      <c r="W504" s="7"/>
      <c r="X504" s="7"/>
    </row>
    <row r="505" spans="1:24" ht="12.75" hidden="1" customHeight="1">
      <c r="A505" s="372" t="s">
        <v>1272</v>
      </c>
      <c r="B505" s="372" t="s">
        <v>934</v>
      </c>
      <c r="C505" s="372" t="s">
        <v>21</v>
      </c>
      <c r="D505" s="373">
        <v>44200000</v>
      </c>
      <c r="E505" s="372" t="s">
        <v>690</v>
      </c>
      <c r="F505" s="374">
        <v>2</v>
      </c>
      <c r="G505" s="387">
        <v>20769</v>
      </c>
      <c r="H505" s="372" t="s">
        <v>605</v>
      </c>
      <c r="I505" s="374">
        <v>2</v>
      </c>
      <c r="J505" s="387">
        <v>20769</v>
      </c>
      <c r="K505" s="387"/>
      <c r="L505" s="387">
        <v>20769</v>
      </c>
      <c r="M505" s="1"/>
      <c r="N505" s="1"/>
      <c r="O505" s="1"/>
      <c r="P505" s="1"/>
      <c r="Q505" s="7"/>
      <c r="R505" s="7"/>
      <c r="S505" s="7"/>
      <c r="T505" s="7"/>
      <c r="U505" s="7"/>
      <c r="V505" s="7"/>
      <c r="W505" s="7"/>
      <c r="X505" s="7"/>
    </row>
    <row r="506" spans="1:24" ht="12.75" hidden="1" customHeight="1">
      <c r="A506" s="372" t="s">
        <v>1272</v>
      </c>
      <c r="B506" s="372" t="s">
        <v>934</v>
      </c>
      <c r="C506" s="372" t="s">
        <v>21</v>
      </c>
      <c r="D506" s="373">
        <v>120205000</v>
      </c>
      <c r="E506" s="372" t="s">
        <v>794</v>
      </c>
      <c r="F506" s="374">
        <v>2</v>
      </c>
      <c r="G506" s="387">
        <v>30601482</v>
      </c>
      <c r="H506" s="372" t="s">
        <v>632</v>
      </c>
      <c r="I506" s="374">
        <v>2</v>
      </c>
      <c r="J506" s="387">
        <v>30601482</v>
      </c>
      <c r="K506" s="387"/>
      <c r="L506" s="387">
        <v>30601482</v>
      </c>
      <c r="M506" s="1"/>
      <c r="N506" s="1"/>
      <c r="O506" s="1"/>
      <c r="P506" s="1"/>
      <c r="Q506" s="7"/>
      <c r="R506" s="7"/>
      <c r="S506" s="7"/>
      <c r="T506" s="7"/>
      <c r="U506" s="7"/>
      <c r="V506" s="7"/>
      <c r="W506" s="7"/>
      <c r="X506" s="7"/>
    </row>
    <row r="507" spans="1:24" ht="12.75" hidden="1" customHeight="1">
      <c r="A507" s="372" t="s">
        <v>1272</v>
      </c>
      <c r="B507" s="372" t="s">
        <v>934</v>
      </c>
      <c r="C507" s="372" t="s">
        <v>21</v>
      </c>
      <c r="D507" s="373">
        <v>120676000</v>
      </c>
      <c r="E507" s="372" t="s">
        <v>925</v>
      </c>
      <c r="F507" s="374">
        <v>2</v>
      </c>
      <c r="G507" s="387">
        <v>41887590</v>
      </c>
      <c r="H507" s="372" t="s">
        <v>616</v>
      </c>
      <c r="I507" s="374">
        <v>2</v>
      </c>
      <c r="J507" s="387">
        <v>41887590</v>
      </c>
      <c r="K507" s="387"/>
      <c r="L507" s="387">
        <v>41887590</v>
      </c>
      <c r="M507" s="1"/>
      <c r="N507" s="1"/>
      <c r="O507" s="1"/>
      <c r="P507" s="1"/>
      <c r="Q507" s="7"/>
      <c r="R507" s="7"/>
      <c r="S507" s="7"/>
      <c r="T507" s="7"/>
      <c r="U507" s="7"/>
      <c r="V507" s="7"/>
      <c r="W507" s="7"/>
      <c r="X507" s="7"/>
    </row>
    <row r="508" spans="1:24" ht="12.75" hidden="1" customHeight="1">
      <c r="A508" s="372" t="s">
        <v>1272</v>
      </c>
      <c r="B508" s="372" t="s">
        <v>934</v>
      </c>
      <c r="C508" s="372" t="s">
        <v>21</v>
      </c>
      <c r="D508" s="373">
        <v>121708000</v>
      </c>
      <c r="E508" s="372" t="s">
        <v>926</v>
      </c>
      <c r="F508" s="374">
        <v>2</v>
      </c>
      <c r="G508" s="387">
        <v>25964200</v>
      </c>
      <c r="H508" s="372" t="s">
        <v>609</v>
      </c>
      <c r="I508" s="374">
        <v>2</v>
      </c>
      <c r="J508" s="387">
        <v>25964200</v>
      </c>
      <c r="K508" s="387"/>
      <c r="L508" s="387">
        <v>25964200</v>
      </c>
      <c r="M508" s="1"/>
      <c r="N508" s="1"/>
      <c r="O508" s="1"/>
      <c r="P508" s="1"/>
      <c r="Q508" s="7"/>
      <c r="R508" s="7"/>
      <c r="S508" s="7"/>
      <c r="T508" s="7"/>
      <c r="U508" s="7"/>
      <c r="V508" s="7"/>
      <c r="W508" s="7"/>
      <c r="X508" s="7"/>
    </row>
    <row r="509" spans="1:24" ht="12.75" hidden="1" customHeight="1">
      <c r="A509" s="372" t="s">
        <v>1272</v>
      </c>
      <c r="B509" s="372" t="s">
        <v>934</v>
      </c>
      <c r="C509" s="372" t="s">
        <v>21</v>
      </c>
      <c r="D509" s="373">
        <v>128868000</v>
      </c>
      <c r="E509" s="372" t="s">
        <v>927</v>
      </c>
      <c r="F509" s="374">
        <v>2</v>
      </c>
      <c r="G509" s="387">
        <v>16029775</v>
      </c>
      <c r="H509" s="372" t="s">
        <v>609</v>
      </c>
      <c r="I509" s="374">
        <v>2</v>
      </c>
      <c r="J509" s="387">
        <v>16029775</v>
      </c>
      <c r="K509" s="387"/>
      <c r="L509" s="387">
        <v>16029775</v>
      </c>
      <c r="M509" s="1"/>
      <c r="N509" s="1"/>
      <c r="O509" s="1"/>
      <c r="P509" s="1"/>
      <c r="Q509" s="7"/>
      <c r="R509" s="7"/>
      <c r="S509" s="7"/>
      <c r="T509" s="7"/>
      <c r="U509" s="7"/>
      <c r="V509" s="7"/>
      <c r="W509" s="7"/>
      <c r="X509" s="7"/>
    </row>
    <row r="510" spans="1:24" ht="12.75" hidden="1" customHeight="1">
      <c r="A510" s="372" t="s">
        <v>1274</v>
      </c>
      <c r="B510" s="372" t="s">
        <v>947</v>
      </c>
      <c r="C510" s="372" t="s">
        <v>21</v>
      </c>
      <c r="D510" s="373">
        <v>42200000</v>
      </c>
      <c r="E510" s="372" t="s">
        <v>679</v>
      </c>
      <c r="F510" s="374">
        <v>2</v>
      </c>
      <c r="G510" s="387">
        <v>108958</v>
      </c>
      <c r="H510" s="372" t="s">
        <v>638</v>
      </c>
      <c r="I510" s="374">
        <v>2</v>
      </c>
      <c r="J510" s="387">
        <v>108958</v>
      </c>
      <c r="K510" s="387"/>
      <c r="L510" s="387">
        <v>108958</v>
      </c>
      <c r="M510" s="1"/>
      <c r="N510" s="1"/>
      <c r="O510" s="1"/>
      <c r="P510" s="1"/>
      <c r="Q510" s="7"/>
      <c r="R510" s="7"/>
      <c r="S510" s="7"/>
      <c r="T510" s="7"/>
      <c r="U510" s="7"/>
      <c r="V510" s="7"/>
      <c r="W510" s="7"/>
      <c r="X510" s="7"/>
    </row>
    <row r="511" spans="1:24" ht="12.75" hidden="1" customHeight="1">
      <c r="A511" s="372" t="s">
        <v>1275</v>
      </c>
      <c r="B511" s="372" t="s">
        <v>934</v>
      </c>
      <c r="C511" s="372" t="s">
        <v>21</v>
      </c>
      <c r="D511" s="373">
        <v>42200000</v>
      </c>
      <c r="E511" s="372" t="s">
        <v>679</v>
      </c>
      <c r="F511" s="374">
        <v>2</v>
      </c>
      <c r="G511" s="387">
        <v>70229447</v>
      </c>
      <c r="H511" s="372" t="s">
        <v>638</v>
      </c>
      <c r="I511" s="374">
        <v>2</v>
      </c>
      <c r="J511" s="387">
        <v>70229447</v>
      </c>
      <c r="K511" s="387"/>
      <c r="L511" s="387">
        <v>70229447</v>
      </c>
      <c r="M511" s="1"/>
      <c r="N511" s="1"/>
      <c r="O511" s="1"/>
      <c r="P511" s="1"/>
      <c r="Q511" s="7"/>
      <c r="R511" s="7"/>
      <c r="S511" s="7"/>
      <c r="T511" s="7"/>
      <c r="U511" s="7"/>
      <c r="V511" s="7"/>
      <c r="W511" s="7"/>
      <c r="X511" s="7"/>
    </row>
    <row r="512" spans="1:24" ht="12.75" hidden="1" customHeight="1">
      <c r="A512" s="372" t="s">
        <v>1277</v>
      </c>
      <c r="B512" s="372" t="s">
        <v>1278</v>
      </c>
      <c r="C512" s="372" t="s">
        <v>21</v>
      </c>
      <c r="D512" s="373">
        <v>42200000</v>
      </c>
      <c r="E512" s="372" t="s">
        <v>679</v>
      </c>
      <c r="F512" s="374">
        <v>2</v>
      </c>
      <c r="G512" s="387">
        <v>1197782374</v>
      </c>
      <c r="H512" s="372" t="s">
        <v>638</v>
      </c>
      <c r="I512" s="374">
        <v>2</v>
      </c>
      <c r="J512" s="387">
        <v>1197782374</v>
      </c>
      <c r="K512" s="387"/>
      <c r="L512" s="387">
        <v>1197782374</v>
      </c>
      <c r="M512" s="1"/>
      <c r="N512" s="1"/>
      <c r="O512" s="1"/>
      <c r="P512" s="1"/>
      <c r="Q512" s="7"/>
      <c r="R512" s="7"/>
      <c r="S512" s="7"/>
      <c r="T512" s="7"/>
      <c r="U512" s="7"/>
      <c r="V512" s="7"/>
      <c r="W512" s="7"/>
      <c r="X512" s="7"/>
    </row>
    <row r="513" spans="1:24" ht="12.75" customHeight="1">
      <c r="A513" s="509"/>
      <c r="B513" s="510"/>
      <c r="C513" s="510"/>
      <c r="D513" s="510"/>
      <c r="E513" s="510"/>
      <c r="F513" s="510"/>
      <c r="G513" s="510"/>
      <c r="H513" s="510"/>
      <c r="I513" s="1"/>
      <c r="J513" s="1"/>
      <c r="K513" s="1"/>
      <c r="L513" s="1"/>
      <c r="M513" s="1"/>
      <c r="N513" s="1"/>
      <c r="O513" s="1"/>
      <c r="P513" s="1"/>
      <c r="Q513" s="7"/>
      <c r="R513" s="7"/>
      <c r="S513" s="7"/>
      <c r="T513" s="7"/>
      <c r="U513" s="7"/>
      <c r="V513" s="7"/>
      <c r="W513" s="7"/>
      <c r="X513" s="7"/>
    </row>
    <row r="514" spans="1:24" ht="12.75" customHeight="1">
      <c r="A514" s="498" t="s">
        <v>26</v>
      </c>
      <c r="B514" s="494"/>
      <c r="C514" s="494"/>
      <c r="D514" s="494"/>
      <c r="E514" s="502" t="s">
        <v>36</v>
      </c>
      <c r="F514" s="494"/>
      <c r="G514" s="494"/>
      <c r="H514" s="494"/>
      <c r="I514" s="1"/>
      <c r="J514" s="1"/>
      <c r="K514" s="1"/>
      <c r="L514" s="1"/>
      <c r="M514" s="1"/>
      <c r="N514" s="1"/>
      <c r="O514" s="1"/>
      <c r="P514" s="1"/>
      <c r="Q514" s="7"/>
      <c r="R514" s="7"/>
      <c r="S514" s="7"/>
      <c r="T514" s="7"/>
      <c r="U514" s="7"/>
      <c r="V514" s="7"/>
      <c r="W514" s="7"/>
      <c r="X514" s="7"/>
    </row>
    <row r="515" spans="1:24" ht="12.75" customHeight="1">
      <c r="A515" s="501"/>
      <c r="B515" s="494"/>
      <c r="C515" s="494"/>
      <c r="D515" s="494"/>
      <c r="E515" s="547" t="s">
        <v>1294</v>
      </c>
      <c r="F515" s="494"/>
      <c r="G515" s="494"/>
      <c r="H515" s="494"/>
      <c r="I515" s="1"/>
      <c r="J515" s="1"/>
      <c r="K515" s="1"/>
      <c r="L515" s="1"/>
      <c r="M515" s="1"/>
      <c r="N515" s="1"/>
      <c r="O515" s="1"/>
      <c r="P515" s="1"/>
      <c r="Q515" s="7"/>
      <c r="R515" s="7"/>
      <c r="S515" s="7"/>
      <c r="T515" s="7"/>
      <c r="U515" s="7"/>
      <c r="V515" s="7"/>
      <c r="W515" s="7"/>
      <c r="X515" s="7"/>
    </row>
  </sheetData>
  <mergeCells count="40">
    <mergeCell ref="E515:H515"/>
    <mergeCell ref="E514:H514"/>
    <mergeCell ref="A515:D515"/>
    <mergeCell ref="A514:D514"/>
    <mergeCell ref="A1:H1"/>
    <mergeCell ref="A3:H3"/>
    <mergeCell ref="A4:H4"/>
    <mergeCell ref="A5:H5"/>
    <mergeCell ref="A7:D7"/>
    <mergeCell ref="E7:H7"/>
    <mergeCell ref="A8:D8"/>
    <mergeCell ref="A9:D9"/>
    <mergeCell ref="L10:N10"/>
    <mergeCell ref="A10:H10"/>
    <mergeCell ref="A2:H2"/>
    <mergeCell ref="E8:H8"/>
    <mergeCell ref="E9:H9"/>
    <mergeCell ref="A18:H18"/>
    <mergeCell ref="E20:H20"/>
    <mergeCell ref="A513:H513"/>
    <mergeCell ref="E21:H21"/>
    <mergeCell ref="L13:O13"/>
    <mergeCell ref="A13:H13"/>
    <mergeCell ref="J30:K30"/>
    <mergeCell ref="L30:M30"/>
    <mergeCell ref="A14:H14"/>
    <mergeCell ref="A15:H15"/>
    <mergeCell ref="A16:H16"/>
    <mergeCell ref="A17:H17"/>
    <mergeCell ref="L11:O11"/>
    <mergeCell ref="A20:D20"/>
    <mergeCell ref="A21:D21"/>
    <mergeCell ref="A23:H23"/>
    <mergeCell ref="A22:D22"/>
    <mergeCell ref="E22:H22"/>
    <mergeCell ref="A28:H28"/>
    <mergeCell ref="A29:D29"/>
    <mergeCell ref="E29:H29"/>
    <mergeCell ref="A30:H30"/>
    <mergeCell ref="A31:H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98"/>
  <sheetViews>
    <sheetView workbookViewId="0"/>
  </sheetViews>
  <sheetFormatPr baseColWidth="10" defaultColWidth="17.28515625" defaultRowHeight="15" customHeight="1"/>
  <cols>
    <col min="1" max="1" width="10" customWidth="1"/>
    <col min="2" max="2" width="16.42578125" customWidth="1"/>
    <col min="3" max="3" width="12.42578125" customWidth="1"/>
    <col min="4" max="4" width="17.5703125" customWidth="1"/>
    <col min="5" max="5" width="52.42578125" customWidth="1"/>
    <col min="6" max="6" width="11.28515625" customWidth="1"/>
    <col min="7" max="7" width="15" customWidth="1"/>
    <col min="8" max="8" width="20.140625" customWidth="1"/>
    <col min="9" max="9" width="9.140625" customWidth="1"/>
    <col min="10" max="11" width="13.7109375" customWidth="1"/>
  </cols>
  <sheetData>
    <row r="1" spans="1:11" ht="12.75" customHeight="1">
      <c r="A1" s="493" t="s">
        <v>0</v>
      </c>
      <c r="B1" s="494"/>
      <c r="C1" s="494"/>
      <c r="D1" s="494"/>
      <c r="E1" s="494"/>
      <c r="F1" s="494"/>
      <c r="G1" s="494"/>
      <c r="H1" s="494"/>
      <c r="J1" s="1"/>
      <c r="K1" s="1"/>
    </row>
    <row r="2" spans="1:11" ht="12.75" customHeight="1">
      <c r="A2" s="495" t="s">
        <v>2</v>
      </c>
      <c r="B2" s="494"/>
      <c r="C2" s="494"/>
      <c r="D2" s="494"/>
      <c r="E2" s="494"/>
      <c r="F2" s="494"/>
      <c r="G2" s="494"/>
      <c r="H2" s="494"/>
      <c r="J2" s="1"/>
      <c r="K2" s="1"/>
    </row>
    <row r="3" spans="1:11" ht="12.75" customHeight="1">
      <c r="A3" s="496" t="s">
        <v>4</v>
      </c>
      <c r="B3" s="494"/>
      <c r="C3" s="494"/>
      <c r="D3" s="494"/>
      <c r="E3" s="494"/>
      <c r="F3" s="494"/>
      <c r="G3" s="494"/>
      <c r="H3" s="494"/>
      <c r="J3" s="1"/>
      <c r="K3" s="1"/>
    </row>
    <row r="4" spans="1:11" ht="12.75" customHeight="1">
      <c r="A4" s="496" t="s">
        <v>590</v>
      </c>
      <c r="B4" s="494"/>
      <c r="C4" s="494"/>
      <c r="D4" s="494"/>
      <c r="E4" s="494"/>
      <c r="F4" s="494"/>
      <c r="G4" s="494"/>
      <c r="H4" s="494"/>
      <c r="J4" s="1"/>
      <c r="K4" s="1"/>
    </row>
    <row r="5" spans="1:11" ht="12.75" customHeight="1">
      <c r="A5" s="496" t="s">
        <v>580</v>
      </c>
      <c r="B5" s="494"/>
      <c r="C5" s="494"/>
      <c r="D5" s="494"/>
      <c r="E5" s="494"/>
      <c r="F5" s="494"/>
      <c r="G5" s="494"/>
      <c r="H5" s="494"/>
      <c r="J5" s="1"/>
      <c r="K5" s="1"/>
    </row>
    <row r="6" spans="1:11" ht="12.75" customHeight="1">
      <c r="A6" s="3" t="s">
        <v>2</v>
      </c>
      <c r="B6" s="1"/>
      <c r="C6" s="1"/>
      <c r="D6" s="1"/>
      <c r="E6" s="1"/>
      <c r="F6" s="1"/>
      <c r="G6" s="1"/>
      <c r="H6" s="1"/>
      <c r="J6" s="1"/>
      <c r="K6" s="1"/>
    </row>
    <row r="7" spans="1:11" ht="12.75" customHeight="1">
      <c r="A7" s="542" t="s">
        <v>7</v>
      </c>
      <c r="B7" s="538"/>
      <c r="C7" s="538"/>
      <c r="D7" s="539"/>
      <c r="E7" s="543" t="s">
        <v>581</v>
      </c>
      <c r="F7" s="538"/>
      <c r="G7" s="538"/>
      <c r="H7" s="539"/>
      <c r="J7" s="1"/>
      <c r="K7" s="1"/>
    </row>
    <row r="8" spans="1:11" ht="12.75" customHeight="1">
      <c r="A8" s="542" t="s">
        <v>9</v>
      </c>
      <c r="B8" s="538"/>
      <c r="C8" s="538"/>
      <c r="D8" s="539"/>
      <c r="E8" s="543" t="s">
        <v>590</v>
      </c>
      <c r="F8" s="538"/>
      <c r="G8" s="538"/>
      <c r="H8" s="539"/>
      <c r="J8" s="1"/>
      <c r="K8" s="1"/>
    </row>
    <row r="9" spans="1:11" ht="12.75" customHeight="1">
      <c r="A9" s="542" t="s">
        <v>10</v>
      </c>
      <c r="B9" s="538"/>
      <c r="C9" s="538"/>
      <c r="D9" s="539"/>
      <c r="E9" s="543" t="s">
        <v>592</v>
      </c>
      <c r="F9" s="538"/>
      <c r="G9" s="538"/>
      <c r="H9" s="539"/>
      <c r="J9" s="1"/>
      <c r="K9" s="1"/>
    </row>
    <row r="10" spans="1:11" ht="12.75" customHeight="1">
      <c r="A10" s="501"/>
      <c r="B10" s="494"/>
      <c r="C10" s="494"/>
      <c r="D10" s="494"/>
      <c r="E10" s="494"/>
      <c r="F10" s="494"/>
      <c r="G10" s="494"/>
      <c r="H10" s="494"/>
      <c r="J10" s="1"/>
      <c r="K10" s="1"/>
    </row>
    <row r="11" spans="1:11" ht="12.75" customHeight="1">
      <c r="A11" s="504" t="s">
        <v>12</v>
      </c>
      <c r="B11" s="494"/>
      <c r="C11" s="494"/>
      <c r="D11" s="494"/>
      <c r="E11" s="494"/>
      <c r="F11" s="494"/>
      <c r="G11" s="494"/>
      <c r="H11" s="494"/>
      <c r="J11" s="1"/>
      <c r="K11" s="1"/>
    </row>
    <row r="12" spans="1:11" ht="12.75" customHeight="1">
      <c r="A12" s="537" t="s">
        <v>593</v>
      </c>
      <c r="B12" s="538"/>
      <c r="C12" s="538"/>
      <c r="D12" s="539"/>
      <c r="E12" s="540" t="s">
        <v>25</v>
      </c>
      <c r="F12" s="538"/>
      <c r="G12" s="538"/>
      <c r="H12" s="539"/>
      <c r="J12" s="1"/>
      <c r="K12" s="1"/>
    </row>
    <row r="13" spans="1:11" ht="12.75" customHeight="1">
      <c r="A13" s="505"/>
      <c r="B13" s="506"/>
      <c r="C13" s="506"/>
      <c r="D13" s="506"/>
      <c r="E13" s="506"/>
      <c r="F13" s="506"/>
      <c r="G13" s="506"/>
      <c r="H13" s="506"/>
      <c r="J13" s="1"/>
      <c r="K13" s="1"/>
    </row>
    <row r="14" spans="1:11" ht="12.75" customHeight="1">
      <c r="A14" s="541" t="s">
        <v>2</v>
      </c>
      <c r="B14" s="494"/>
      <c r="C14" s="494"/>
      <c r="D14" s="494"/>
      <c r="E14" s="494"/>
      <c r="F14" s="494"/>
      <c r="G14" s="494"/>
      <c r="H14" s="494"/>
      <c r="J14" s="7" t="s">
        <v>1</v>
      </c>
      <c r="K14" s="1"/>
    </row>
    <row r="15" spans="1:11" ht="12.75" customHeight="1">
      <c r="A15" s="369" t="s">
        <v>13</v>
      </c>
      <c r="B15" s="369" t="s">
        <v>14</v>
      </c>
      <c r="C15" s="369" t="s">
        <v>15</v>
      </c>
      <c r="D15" s="369" t="s">
        <v>16</v>
      </c>
      <c r="E15" s="369" t="s">
        <v>14</v>
      </c>
      <c r="F15" s="369" t="s">
        <v>583</v>
      </c>
      <c r="G15" s="369" t="s">
        <v>17</v>
      </c>
      <c r="H15" s="369" t="s">
        <v>18</v>
      </c>
      <c r="J15" s="7" t="s">
        <v>3</v>
      </c>
      <c r="K15" s="1"/>
    </row>
    <row r="16" spans="1:11" ht="12.75" customHeight="1">
      <c r="A16" s="372" t="s">
        <v>595</v>
      </c>
      <c r="B16" s="372" t="s">
        <v>596</v>
      </c>
      <c r="C16" s="372" t="s">
        <v>21</v>
      </c>
      <c r="D16" s="373">
        <v>98100000</v>
      </c>
      <c r="E16" s="372" t="s">
        <v>597</v>
      </c>
      <c r="F16" s="374">
        <v>1</v>
      </c>
      <c r="G16" s="387">
        <v>6667</v>
      </c>
      <c r="H16" s="372" t="s">
        <v>598</v>
      </c>
      <c r="I16" s="374">
        <v>1</v>
      </c>
      <c r="J16" s="387">
        <v>6667</v>
      </c>
      <c r="K16" s="387">
        <v>6667</v>
      </c>
    </row>
    <row r="17" spans="1:11" ht="12.75" customHeight="1">
      <c r="A17" s="372" t="s">
        <v>599</v>
      </c>
      <c r="B17" s="372" t="s">
        <v>600</v>
      </c>
      <c r="C17" s="372" t="s">
        <v>21</v>
      </c>
      <c r="D17" s="373">
        <v>22100000</v>
      </c>
      <c r="E17" s="372" t="s">
        <v>601</v>
      </c>
      <c r="F17" s="374">
        <v>2</v>
      </c>
      <c r="G17" s="387">
        <v>6216382</v>
      </c>
      <c r="H17" s="372" t="s">
        <v>25</v>
      </c>
      <c r="I17" s="374">
        <v>2</v>
      </c>
      <c r="J17" s="387">
        <v>6216382</v>
      </c>
      <c r="K17" s="387">
        <v>6216382</v>
      </c>
    </row>
    <row r="18" spans="1:11" ht="12.75" customHeight="1">
      <c r="A18" s="372" t="s">
        <v>599</v>
      </c>
      <c r="B18" s="372" t="s">
        <v>600</v>
      </c>
      <c r="C18" s="372" t="s">
        <v>21</v>
      </c>
      <c r="D18" s="373">
        <v>22100000</v>
      </c>
      <c r="E18" s="372" t="s">
        <v>601</v>
      </c>
      <c r="F18" s="374">
        <v>1</v>
      </c>
      <c r="G18" s="387">
        <v>964915</v>
      </c>
      <c r="H18" s="372" t="s">
        <v>25</v>
      </c>
      <c r="I18" s="374">
        <v>1</v>
      </c>
      <c r="J18" s="387">
        <v>964915</v>
      </c>
      <c r="K18" s="387">
        <v>964915</v>
      </c>
    </row>
    <row r="19" spans="1:11" ht="12.75" customHeight="1">
      <c r="A19" s="372" t="s">
        <v>599</v>
      </c>
      <c r="B19" s="372" t="s">
        <v>600</v>
      </c>
      <c r="C19" s="372" t="s">
        <v>21</v>
      </c>
      <c r="D19" s="373">
        <v>64200000</v>
      </c>
      <c r="E19" s="372" t="s">
        <v>602</v>
      </c>
      <c r="F19" s="374">
        <v>1</v>
      </c>
      <c r="G19" s="387">
        <v>7003921</v>
      </c>
      <c r="H19" s="372" t="s">
        <v>603</v>
      </c>
      <c r="I19" s="374">
        <v>1</v>
      </c>
      <c r="J19" s="387">
        <v>7003921</v>
      </c>
      <c r="K19" s="387">
        <v>7003921</v>
      </c>
    </row>
    <row r="20" spans="1:11" ht="12.75" customHeight="1">
      <c r="A20" s="372" t="s">
        <v>599</v>
      </c>
      <c r="B20" s="372" t="s">
        <v>600</v>
      </c>
      <c r="C20" s="372" t="s">
        <v>21</v>
      </c>
      <c r="D20" s="373">
        <v>64200000</v>
      </c>
      <c r="E20" s="372" t="s">
        <v>602</v>
      </c>
      <c r="F20" s="374">
        <v>2</v>
      </c>
      <c r="G20" s="387">
        <v>35742439</v>
      </c>
      <c r="H20" s="372" t="s">
        <v>603</v>
      </c>
      <c r="I20" s="374">
        <v>2</v>
      </c>
      <c r="J20" s="387">
        <v>35742439</v>
      </c>
      <c r="K20" s="387">
        <v>35742439</v>
      </c>
    </row>
    <row r="21" spans="1:11" ht="12.75" customHeight="1">
      <c r="A21" s="372" t="s">
        <v>599</v>
      </c>
      <c r="B21" s="372" t="s">
        <v>600</v>
      </c>
      <c r="C21" s="372" t="s">
        <v>21</v>
      </c>
      <c r="D21" s="373">
        <v>70100000</v>
      </c>
      <c r="E21" s="372" t="s">
        <v>604</v>
      </c>
      <c r="F21" s="374">
        <v>2</v>
      </c>
      <c r="G21" s="387">
        <v>105059445</v>
      </c>
      <c r="H21" s="372" t="s">
        <v>605</v>
      </c>
      <c r="I21" s="374">
        <v>2</v>
      </c>
      <c r="J21" s="387">
        <v>105059445</v>
      </c>
      <c r="K21" s="387">
        <v>105059445</v>
      </c>
    </row>
    <row r="22" spans="1:11" ht="12.75" customHeight="1">
      <c r="A22" s="372" t="s">
        <v>599</v>
      </c>
      <c r="B22" s="372" t="s">
        <v>600</v>
      </c>
      <c r="C22" s="372" t="s">
        <v>21</v>
      </c>
      <c r="D22" s="373">
        <v>70100000</v>
      </c>
      <c r="E22" s="372" t="s">
        <v>604</v>
      </c>
      <c r="F22" s="374">
        <v>1</v>
      </c>
      <c r="G22" s="387">
        <v>6960881</v>
      </c>
      <c r="H22" s="372" t="s">
        <v>605</v>
      </c>
      <c r="I22" s="374">
        <v>1</v>
      </c>
      <c r="J22" s="387">
        <v>6960881</v>
      </c>
      <c r="K22" s="387">
        <v>6960881</v>
      </c>
    </row>
    <row r="23" spans="1:11" ht="12.75" customHeight="1">
      <c r="A23" s="372" t="s">
        <v>599</v>
      </c>
      <c r="B23" s="372" t="s">
        <v>600</v>
      </c>
      <c r="C23" s="372" t="s">
        <v>21</v>
      </c>
      <c r="D23" s="373">
        <v>111313000</v>
      </c>
      <c r="E23" s="372" t="s">
        <v>606</v>
      </c>
      <c r="F23" s="374">
        <v>2</v>
      </c>
      <c r="G23" s="387">
        <v>6294446</v>
      </c>
      <c r="H23" s="372" t="s">
        <v>607</v>
      </c>
      <c r="I23" s="374">
        <v>2</v>
      </c>
      <c r="J23" s="387">
        <v>6294446</v>
      </c>
      <c r="K23" s="387">
        <v>6294446</v>
      </c>
    </row>
    <row r="24" spans="1:11" ht="12.75" customHeight="1">
      <c r="A24" s="372" t="s">
        <v>599</v>
      </c>
      <c r="B24" s="372" t="s">
        <v>600</v>
      </c>
      <c r="C24" s="372" t="s">
        <v>21</v>
      </c>
      <c r="D24" s="373">
        <v>111313000</v>
      </c>
      <c r="E24" s="372" t="s">
        <v>606</v>
      </c>
      <c r="F24" s="374">
        <v>1</v>
      </c>
      <c r="G24" s="387">
        <v>5310067</v>
      </c>
      <c r="H24" s="372" t="s">
        <v>607</v>
      </c>
      <c r="I24" s="374">
        <v>1</v>
      </c>
      <c r="J24" s="387">
        <v>5310067</v>
      </c>
      <c r="K24" s="387">
        <v>5310067</v>
      </c>
    </row>
    <row r="25" spans="1:11" ht="12.75" customHeight="1">
      <c r="A25" s="372" t="s">
        <v>599</v>
      </c>
      <c r="B25" s="372" t="s">
        <v>600</v>
      </c>
      <c r="C25" s="372" t="s">
        <v>21</v>
      </c>
      <c r="D25" s="373">
        <v>111919000</v>
      </c>
      <c r="E25" s="372" t="s">
        <v>608</v>
      </c>
      <c r="F25" s="374">
        <v>1</v>
      </c>
      <c r="G25" s="387">
        <v>5193807</v>
      </c>
      <c r="H25" s="372" t="s">
        <v>609</v>
      </c>
      <c r="I25" s="374">
        <v>1</v>
      </c>
      <c r="J25" s="387">
        <v>5193807</v>
      </c>
      <c r="K25" s="387">
        <v>5193807</v>
      </c>
    </row>
    <row r="26" spans="1:11" ht="12.75" customHeight="1">
      <c r="A26" s="372" t="s">
        <v>599</v>
      </c>
      <c r="B26" s="372" t="s">
        <v>600</v>
      </c>
      <c r="C26" s="372" t="s">
        <v>21</v>
      </c>
      <c r="D26" s="373">
        <v>111919000</v>
      </c>
      <c r="E26" s="372" t="s">
        <v>608</v>
      </c>
      <c r="F26" s="374">
        <v>2</v>
      </c>
      <c r="G26" s="387">
        <v>4944351</v>
      </c>
      <c r="H26" s="372" t="s">
        <v>609</v>
      </c>
      <c r="I26" s="374">
        <v>2</v>
      </c>
      <c r="J26" s="387">
        <v>4944351</v>
      </c>
      <c r="K26" s="387">
        <v>4944351</v>
      </c>
    </row>
    <row r="27" spans="1:11" ht="12.75" customHeight="1">
      <c r="A27" s="372" t="s">
        <v>599</v>
      </c>
      <c r="B27" s="372" t="s">
        <v>600</v>
      </c>
      <c r="C27" s="372" t="s">
        <v>21</v>
      </c>
      <c r="D27" s="373">
        <v>112020000</v>
      </c>
      <c r="E27" s="372" t="s">
        <v>610</v>
      </c>
      <c r="F27" s="374">
        <v>1</v>
      </c>
      <c r="G27" s="387">
        <v>1682736</v>
      </c>
      <c r="H27" s="372" t="s">
        <v>611</v>
      </c>
      <c r="I27" s="374">
        <v>1</v>
      </c>
      <c r="J27" s="387">
        <v>1682736</v>
      </c>
      <c r="K27" s="387">
        <v>1682736</v>
      </c>
    </row>
    <row r="28" spans="1:11" ht="12.75" customHeight="1">
      <c r="A28" s="372" t="s">
        <v>599</v>
      </c>
      <c r="B28" s="372" t="s">
        <v>600</v>
      </c>
      <c r="C28" s="372" t="s">
        <v>21</v>
      </c>
      <c r="D28" s="373">
        <v>112020000</v>
      </c>
      <c r="E28" s="372" t="s">
        <v>610</v>
      </c>
      <c r="F28" s="374">
        <v>2</v>
      </c>
      <c r="G28" s="387">
        <v>1682736</v>
      </c>
      <c r="H28" s="372" t="s">
        <v>611</v>
      </c>
      <c r="I28" s="374">
        <v>2</v>
      </c>
      <c r="J28" s="387">
        <v>1682736</v>
      </c>
      <c r="K28" s="387">
        <v>1682736</v>
      </c>
    </row>
    <row r="29" spans="1:11" ht="12.75" customHeight="1">
      <c r="A29" s="372" t="s">
        <v>599</v>
      </c>
      <c r="B29" s="372" t="s">
        <v>600</v>
      </c>
      <c r="C29" s="372" t="s">
        <v>21</v>
      </c>
      <c r="D29" s="373">
        <v>112323000</v>
      </c>
      <c r="E29" s="372" t="s">
        <v>612</v>
      </c>
      <c r="F29" s="374">
        <v>1</v>
      </c>
      <c r="G29" s="387">
        <v>1706490</v>
      </c>
      <c r="H29" s="372" t="s">
        <v>607</v>
      </c>
      <c r="I29" s="374">
        <v>1</v>
      </c>
      <c r="J29" s="387">
        <v>1706490</v>
      </c>
      <c r="K29" s="387">
        <v>1706490</v>
      </c>
    </row>
    <row r="30" spans="1:11" ht="12.75" customHeight="1">
      <c r="A30" s="372" t="s">
        <v>599</v>
      </c>
      <c r="B30" s="372" t="s">
        <v>600</v>
      </c>
      <c r="C30" s="372" t="s">
        <v>21</v>
      </c>
      <c r="D30" s="373">
        <v>112323000</v>
      </c>
      <c r="E30" s="372" t="s">
        <v>612</v>
      </c>
      <c r="F30" s="374">
        <v>2</v>
      </c>
      <c r="G30" s="387">
        <v>1706491</v>
      </c>
      <c r="H30" s="372" t="s">
        <v>607</v>
      </c>
      <c r="I30" s="374">
        <v>2</v>
      </c>
      <c r="J30" s="387">
        <v>1706491</v>
      </c>
      <c r="K30" s="387">
        <v>1706491</v>
      </c>
    </row>
    <row r="31" spans="1:11" ht="12.75" customHeight="1">
      <c r="A31" s="372" t="s">
        <v>599</v>
      </c>
      <c r="B31" s="372" t="s">
        <v>600</v>
      </c>
      <c r="C31" s="372" t="s">
        <v>21</v>
      </c>
      <c r="D31" s="373">
        <v>112525000</v>
      </c>
      <c r="E31" s="372" t="s">
        <v>613</v>
      </c>
      <c r="F31" s="374">
        <v>1</v>
      </c>
      <c r="G31" s="387">
        <v>2635847</v>
      </c>
      <c r="H31" s="372" t="s">
        <v>614</v>
      </c>
      <c r="I31" s="374">
        <v>1</v>
      </c>
      <c r="J31" s="387">
        <v>2635847</v>
      </c>
      <c r="K31" s="387">
        <v>2635847</v>
      </c>
    </row>
    <row r="32" spans="1:11" ht="12.75" customHeight="1">
      <c r="A32" s="372" t="s">
        <v>599</v>
      </c>
      <c r="B32" s="372" t="s">
        <v>600</v>
      </c>
      <c r="C32" s="372" t="s">
        <v>21</v>
      </c>
      <c r="D32" s="373">
        <v>112525000</v>
      </c>
      <c r="E32" s="372" t="s">
        <v>613</v>
      </c>
      <c r="F32" s="374">
        <v>2</v>
      </c>
      <c r="G32" s="387">
        <v>7907543</v>
      </c>
      <c r="H32" s="372" t="s">
        <v>614</v>
      </c>
      <c r="I32" s="374">
        <v>2</v>
      </c>
      <c r="J32" s="387">
        <v>7907543</v>
      </c>
      <c r="K32" s="387">
        <v>7907543</v>
      </c>
    </row>
    <row r="33" spans="1:11" ht="12.75" customHeight="1">
      <c r="A33" s="372" t="s">
        <v>599</v>
      </c>
      <c r="B33" s="372" t="s">
        <v>600</v>
      </c>
      <c r="C33" s="372" t="s">
        <v>21</v>
      </c>
      <c r="D33" s="373">
        <v>114747000</v>
      </c>
      <c r="E33" s="372" t="s">
        <v>615</v>
      </c>
      <c r="F33" s="374">
        <v>2</v>
      </c>
      <c r="G33" s="387">
        <v>294988</v>
      </c>
      <c r="H33" s="372" t="s">
        <v>616</v>
      </c>
      <c r="I33" s="374">
        <v>2</v>
      </c>
      <c r="J33" s="387">
        <v>294988</v>
      </c>
      <c r="K33" s="387">
        <v>294988</v>
      </c>
    </row>
    <row r="34" spans="1:11" ht="12.75" customHeight="1">
      <c r="A34" s="372" t="s">
        <v>599</v>
      </c>
      <c r="B34" s="372" t="s">
        <v>600</v>
      </c>
      <c r="C34" s="372" t="s">
        <v>21</v>
      </c>
      <c r="D34" s="373">
        <v>114747000</v>
      </c>
      <c r="E34" s="372" t="s">
        <v>615</v>
      </c>
      <c r="F34" s="374">
        <v>1</v>
      </c>
      <c r="G34" s="387">
        <v>4456594</v>
      </c>
      <c r="H34" s="372" t="s">
        <v>616</v>
      </c>
      <c r="I34" s="374">
        <v>1</v>
      </c>
      <c r="J34" s="387">
        <v>4456594</v>
      </c>
      <c r="K34" s="387">
        <v>4456594</v>
      </c>
    </row>
    <row r="35" spans="1:11" ht="12.75" customHeight="1">
      <c r="A35" s="372" t="s">
        <v>599</v>
      </c>
      <c r="B35" s="372" t="s">
        <v>600</v>
      </c>
      <c r="C35" s="372" t="s">
        <v>21</v>
      </c>
      <c r="D35" s="373">
        <v>115252000</v>
      </c>
      <c r="E35" s="372" t="s">
        <v>617</v>
      </c>
      <c r="F35" s="374">
        <v>2</v>
      </c>
      <c r="G35" s="387">
        <v>2636633</v>
      </c>
      <c r="H35" s="372" t="s">
        <v>618</v>
      </c>
      <c r="I35" s="374">
        <v>2</v>
      </c>
      <c r="J35" s="387">
        <v>2636633</v>
      </c>
      <c r="K35" s="387">
        <v>2636633</v>
      </c>
    </row>
    <row r="36" spans="1:11" ht="12.75" customHeight="1">
      <c r="A36" s="372" t="s">
        <v>599</v>
      </c>
      <c r="B36" s="372" t="s">
        <v>600</v>
      </c>
      <c r="C36" s="372" t="s">
        <v>21</v>
      </c>
      <c r="D36" s="373">
        <v>115252000</v>
      </c>
      <c r="E36" s="372" t="s">
        <v>617</v>
      </c>
      <c r="F36" s="374">
        <v>1</v>
      </c>
      <c r="G36" s="387">
        <v>659158</v>
      </c>
      <c r="H36" s="372" t="s">
        <v>618</v>
      </c>
      <c r="I36" s="374">
        <v>1</v>
      </c>
      <c r="J36" s="387">
        <v>659158</v>
      </c>
      <c r="K36" s="387">
        <v>659158</v>
      </c>
    </row>
    <row r="37" spans="1:11" ht="12.75" customHeight="1">
      <c r="A37" s="372" t="s">
        <v>599</v>
      </c>
      <c r="B37" s="372" t="s">
        <v>600</v>
      </c>
      <c r="C37" s="372" t="s">
        <v>21</v>
      </c>
      <c r="D37" s="373">
        <v>116868000</v>
      </c>
      <c r="E37" s="372" t="s">
        <v>619</v>
      </c>
      <c r="F37" s="374">
        <v>1</v>
      </c>
      <c r="G37" s="387">
        <v>3859322</v>
      </c>
      <c r="H37" s="372" t="s">
        <v>609</v>
      </c>
      <c r="I37" s="374">
        <v>1</v>
      </c>
      <c r="J37" s="387">
        <v>3859322</v>
      </c>
      <c r="K37" s="387">
        <v>3859322</v>
      </c>
    </row>
    <row r="38" spans="1:11" ht="12.75" customHeight="1">
      <c r="A38" s="372" t="s">
        <v>599</v>
      </c>
      <c r="B38" s="372" t="s">
        <v>600</v>
      </c>
      <c r="C38" s="372" t="s">
        <v>21</v>
      </c>
      <c r="D38" s="373">
        <v>116868000</v>
      </c>
      <c r="E38" s="372" t="s">
        <v>619</v>
      </c>
      <c r="F38" s="374">
        <v>2</v>
      </c>
      <c r="G38" s="387">
        <v>6834323</v>
      </c>
      <c r="H38" s="372" t="s">
        <v>609</v>
      </c>
      <c r="I38" s="374">
        <v>2</v>
      </c>
      <c r="J38" s="387">
        <v>6834323</v>
      </c>
      <c r="K38" s="387">
        <v>6834323</v>
      </c>
    </row>
    <row r="39" spans="1:11" ht="12.75" customHeight="1">
      <c r="A39" s="372" t="s">
        <v>599</v>
      </c>
      <c r="B39" s="372" t="s">
        <v>600</v>
      </c>
      <c r="C39" s="372" t="s">
        <v>21</v>
      </c>
      <c r="D39" s="373">
        <v>117070000</v>
      </c>
      <c r="E39" s="372" t="s">
        <v>620</v>
      </c>
      <c r="F39" s="374">
        <v>2</v>
      </c>
      <c r="G39" s="387">
        <v>547591</v>
      </c>
      <c r="H39" s="372" t="s">
        <v>611</v>
      </c>
      <c r="I39" s="374">
        <v>2</v>
      </c>
      <c r="J39" s="387">
        <v>547591</v>
      </c>
      <c r="K39" s="387">
        <v>547591</v>
      </c>
    </row>
    <row r="40" spans="1:11" ht="12.75" customHeight="1">
      <c r="A40" s="372" t="s">
        <v>599</v>
      </c>
      <c r="B40" s="372" t="s">
        <v>600</v>
      </c>
      <c r="C40" s="372" t="s">
        <v>21</v>
      </c>
      <c r="D40" s="373">
        <v>117070000</v>
      </c>
      <c r="E40" s="372" t="s">
        <v>620</v>
      </c>
      <c r="F40" s="374">
        <v>1</v>
      </c>
      <c r="G40" s="387">
        <v>547592</v>
      </c>
      <c r="H40" s="372" t="s">
        <v>611</v>
      </c>
      <c r="I40" s="374">
        <v>1</v>
      </c>
      <c r="J40" s="387">
        <v>547592</v>
      </c>
      <c r="K40" s="387">
        <v>547592</v>
      </c>
    </row>
    <row r="41" spans="1:11" ht="12.75" customHeight="1">
      <c r="A41" s="372" t="s">
        <v>599</v>
      </c>
      <c r="B41" s="372" t="s">
        <v>600</v>
      </c>
      <c r="C41" s="372" t="s">
        <v>21</v>
      </c>
      <c r="D41" s="373">
        <v>117676000</v>
      </c>
      <c r="E41" s="372" t="s">
        <v>621</v>
      </c>
      <c r="F41" s="374">
        <v>2</v>
      </c>
      <c r="G41" s="387">
        <v>450241</v>
      </c>
      <c r="H41" s="372" t="s">
        <v>616</v>
      </c>
      <c r="I41" s="374">
        <v>2</v>
      </c>
      <c r="J41" s="387">
        <v>450241</v>
      </c>
      <c r="K41" s="387">
        <v>450241</v>
      </c>
    </row>
    <row r="42" spans="1:11" ht="12.75" customHeight="1">
      <c r="A42" s="372" t="s">
        <v>599</v>
      </c>
      <c r="B42" s="372" t="s">
        <v>600</v>
      </c>
      <c r="C42" s="372" t="s">
        <v>21</v>
      </c>
      <c r="D42" s="373">
        <v>117676000</v>
      </c>
      <c r="E42" s="372" t="s">
        <v>621</v>
      </c>
      <c r="F42" s="374">
        <v>1</v>
      </c>
      <c r="G42" s="387">
        <v>450240</v>
      </c>
      <c r="H42" s="372" t="s">
        <v>616</v>
      </c>
      <c r="I42" s="374">
        <v>1</v>
      </c>
      <c r="J42" s="387">
        <v>450240</v>
      </c>
      <c r="K42" s="387">
        <v>450240</v>
      </c>
    </row>
    <row r="43" spans="1:11" ht="12.75" customHeight="1">
      <c r="A43" s="372" t="s">
        <v>599</v>
      </c>
      <c r="B43" s="372" t="s">
        <v>600</v>
      </c>
      <c r="C43" s="372" t="s">
        <v>21</v>
      </c>
      <c r="D43" s="373">
        <v>118888000</v>
      </c>
      <c r="E43" s="372" t="s">
        <v>622</v>
      </c>
      <c r="F43" s="374">
        <v>1</v>
      </c>
      <c r="G43" s="387">
        <v>1217491</v>
      </c>
      <c r="H43" s="372" t="s">
        <v>618</v>
      </c>
      <c r="I43" s="374">
        <v>1</v>
      </c>
      <c r="J43" s="387">
        <v>1217491</v>
      </c>
      <c r="K43" s="387">
        <v>1217491</v>
      </c>
    </row>
    <row r="44" spans="1:11" ht="12.75" customHeight="1">
      <c r="A44" s="372" t="s">
        <v>599</v>
      </c>
      <c r="B44" s="372" t="s">
        <v>600</v>
      </c>
      <c r="C44" s="372" t="s">
        <v>21</v>
      </c>
      <c r="D44" s="373">
        <v>118888000</v>
      </c>
      <c r="E44" s="372" t="s">
        <v>622</v>
      </c>
      <c r="F44" s="374">
        <v>2</v>
      </c>
      <c r="G44" s="387">
        <v>608744</v>
      </c>
      <c r="H44" s="372" t="s">
        <v>618</v>
      </c>
      <c r="I44" s="374">
        <v>2</v>
      </c>
      <c r="J44" s="387">
        <v>608744</v>
      </c>
      <c r="K44" s="387">
        <v>608744</v>
      </c>
    </row>
    <row r="45" spans="1:11" ht="12.75" customHeight="1">
      <c r="A45" s="372" t="s">
        <v>599</v>
      </c>
      <c r="B45" s="372" t="s">
        <v>600</v>
      </c>
      <c r="C45" s="372" t="s">
        <v>21</v>
      </c>
      <c r="D45" s="373">
        <v>119797000</v>
      </c>
      <c r="E45" s="372" t="s">
        <v>623</v>
      </c>
      <c r="F45" s="374">
        <v>2</v>
      </c>
      <c r="G45" s="387">
        <v>479173</v>
      </c>
      <c r="H45" s="372" t="s">
        <v>611</v>
      </c>
      <c r="I45" s="374">
        <v>2</v>
      </c>
      <c r="J45" s="387">
        <v>479173</v>
      </c>
      <c r="K45" s="387">
        <v>479173</v>
      </c>
    </row>
    <row r="46" spans="1:11" ht="12.75" customHeight="1">
      <c r="A46" s="372" t="s">
        <v>599</v>
      </c>
      <c r="B46" s="372" t="s">
        <v>600</v>
      </c>
      <c r="C46" s="372" t="s">
        <v>21</v>
      </c>
      <c r="D46" s="373">
        <v>119797000</v>
      </c>
      <c r="E46" s="372" t="s">
        <v>623</v>
      </c>
      <c r="F46" s="374">
        <v>1</v>
      </c>
      <c r="G46" s="387">
        <v>479174</v>
      </c>
      <c r="H46" s="372" t="s">
        <v>611</v>
      </c>
      <c r="I46" s="374">
        <v>1</v>
      </c>
      <c r="J46" s="387">
        <v>479174</v>
      </c>
      <c r="K46" s="387">
        <v>479174</v>
      </c>
    </row>
    <row r="47" spans="1:11" ht="12.75" customHeight="1">
      <c r="A47" s="372" t="s">
        <v>599</v>
      </c>
      <c r="B47" s="372" t="s">
        <v>600</v>
      </c>
      <c r="C47" s="372" t="s">
        <v>21</v>
      </c>
      <c r="D47" s="373">
        <v>119999000</v>
      </c>
      <c r="E47" s="372" t="s">
        <v>624</v>
      </c>
      <c r="F47" s="374">
        <v>2</v>
      </c>
      <c r="G47" s="387">
        <v>185057</v>
      </c>
      <c r="H47" s="372" t="s">
        <v>611</v>
      </c>
      <c r="I47" s="374">
        <v>2</v>
      </c>
      <c r="J47" s="387">
        <v>185057</v>
      </c>
      <c r="K47" s="387">
        <v>185057</v>
      </c>
    </row>
    <row r="48" spans="1:11" ht="12.75" customHeight="1">
      <c r="A48" s="372" t="s">
        <v>599</v>
      </c>
      <c r="B48" s="372" t="s">
        <v>600</v>
      </c>
      <c r="C48" s="372" t="s">
        <v>21</v>
      </c>
      <c r="D48" s="373">
        <v>119999000</v>
      </c>
      <c r="E48" s="372" t="s">
        <v>624</v>
      </c>
      <c r="F48" s="374">
        <v>1</v>
      </c>
      <c r="G48" s="387">
        <v>92528</v>
      </c>
      <c r="H48" s="372" t="s">
        <v>611</v>
      </c>
      <c r="I48" s="374">
        <v>1</v>
      </c>
      <c r="J48" s="387">
        <v>92528</v>
      </c>
      <c r="K48" s="387">
        <v>92528</v>
      </c>
    </row>
    <row r="49" spans="1:11" ht="12.75" customHeight="1">
      <c r="A49" s="372" t="s">
        <v>599</v>
      </c>
      <c r="B49" s="372" t="s">
        <v>600</v>
      </c>
      <c r="C49" s="372" t="s">
        <v>21</v>
      </c>
      <c r="D49" s="373">
        <v>127225000</v>
      </c>
      <c r="E49" s="372" t="s">
        <v>625</v>
      </c>
      <c r="F49" s="374">
        <v>1</v>
      </c>
      <c r="G49" s="387">
        <v>142836</v>
      </c>
      <c r="H49" s="372" t="s">
        <v>614</v>
      </c>
      <c r="I49" s="374">
        <v>1</v>
      </c>
      <c r="J49" s="387">
        <v>142836</v>
      </c>
      <c r="K49" s="387">
        <v>142836</v>
      </c>
    </row>
    <row r="50" spans="1:11" ht="12.75" customHeight="1">
      <c r="A50" s="372" t="s">
        <v>599</v>
      </c>
      <c r="B50" s="372" t="s">
        <v>600</v>
      </c>
      <c r="C50" s="372" t="s">
        <v>21</v>
      </c>
      <c r="D50" s="373">
        <v>210108001</v>
      </c>
      <c r="E50" s="372" t="s">
        <v>626</v>
      </c>
      <c r="F50" s="374">
        <v>1</v>
      </c>
      <c r="G50" s="387">
        <v>2777778</v>
      </c>
      <c r="H50" s="372" t="s">
        <v>609</v>
      </c>
      <c r="I50" s="374">
        <v>1</v>
      </c>
      <c r="J50" s="387">
        <v>2777778</v>
      </c>
      <c r="K50" s="387">
        <v>2777778</v>
      </c>
    </row>
    <row r="51" spans="1:11" ht="12.75" customHeight="1">
      <c r="A51" s="372" t="s">
        <v>599</v>
      </c>
      <c r="B51" s="372" t="s">
        <v>600</v>
      </c>
      <c r="C51" s="372" t="s">
        <v>21</v>
      </c>
      <c r="D51" s="373">
        <v>210108001</v>
      </c>
      <c r="E51" s="372" t="s">
        <v>626</v>
      </c>
      <c r="F51" s="374">
        <v>2</v>
      </c>
      <c r="G51" s="387">
        <v>8333333</v>
      </c>
      <c r="H51" s="372" t="s">
        <v>609</v>
      </c>
      <c r="I51" s="374">
        <v>2</v>
      </c>
      <c r="J51" s="387">
        <v>8333333</v>
      </c>
      <c r="K51" s="387">
        <v>8333333</v>
      </c>
    </row>
    <row r="52" spans="1:11" ht="12.75" customHeight="1">
      <c r="A52" s="372" t="s">
        <v>599</v>
      </c>
      <c r="B52" s="372" t="s">
        <v>600</v>
      </c>
      <c r="C52" s="372" t="s">
        <v>21</v>
      </c>
      <c r="D52" s="373">
        <v>210127001</v>
      </c>
      <c r="E52" s="372" t="s">
        <v>627</v>
      </c>
      <c r="F52" s="374">
        <v>1</v>
      </c>
      <c r="G52" s="387">
        <v>2492644</v>
      </c>
      <c r="H52" s="372" t="s">
        <v>607</v>
      </c>
      <c r="I52" s="374">
        <v>1</v>
      </c>
      <c r="J52" s="387">
        <v>2492644</v>
      </c>
      <c r="K52" s="387">
        <v>2492644</v>
      </c>
    </row>
    <row r="53" spans="1:11" ht="12.75" customHeight="1">
      <c r="A53" s="372" t="s">
        <v>599</v>
      </c>
      <c r="B53" s="372" t="s">
        <v>600</v>
      </c>
      <c r="C53" s="372" t="s">
        <v>21</v>
      </c>
      <c r="D53" s="373">
        <v>214108141</v>
      </c>
      <c r="E53" s="372" t="s">
        <v>628</v>
      </c>
      <c r="F53" s="374">
        <v>1</v>
      </c>
      <c r="G53" s="387">
        <v>120000</v>
      </c>
      <c r="H53" s="372" t="s">
        <v>609</v>
      </c>
      <c r="I53" s="374">
        <v>1</v>
      </c>
      <c r="J53" s="387">
        <v>120000</v>
      </c>
      <c r="K53" s="387">
        <v>120000</v>
      </c>
    </row>
    <row r="54" spans="1:11" ht="12.75" customHeight="1">
      <c r="A54" s="372" t="s">
        <v>599</v>
      </c>
      <c r="B54" s="372" t="s">
        <v>600</v>
      </c>
      <c r="C54" s="372" t="s">
        <v>21</v>
      </c>
      <c r="D54" s="373">
        <v>214547745</v>
      </c>
      <c r="E54" s="372" t="s">
        <v>629</v>
      </c>
      <c r="F54" s="374">
        <v>1</v>
      </c>
      <c r="G54" s="387">
        <v>120000</v>
      </c>
      <c r="H54" s="372" t="s">
        <v>616</v>
      </c>
      <c r="I54" s="374">
        <v>1</v>
      </c>
      <c r="J54" s="387">
        <v>120000</v>
      </c>
      <c r="K54" s="387">
        <v>120000</v>
      </c>
    </row>
    <row r="55" spans="1:11" ht="12.75" customHeight="1">
      <c r="A55" s="372" t="s">
        <v>599</v>
      </c>
      <c r="B55" s="372" t="s">
        <v>600</v>
      </c>
      <c r="C55" s="372" t="s">
        <v>21</v>
      </c>
      <c r="D55" s="373">
        <v>215513655</v>
      </c>
      <c r="E55" s="372" t="s">
        <v>630</v>
      </c>
      <c r="F55" s="374">
        <v>1</v>
      </c>
      <c r="G55" s="387">
        <v>120000</v>
      </c>
      <c r="H55" s="372" t="s">
        <v>607</v>
      </c>
      <c r="I55" s="374">
        <v>1</v>
      </c>
      <c r="J55" s="387">
        <v>120000</v>
      </c>
      <c r="K55" s="387">
        <v>120000</v>
      </c>
    </row>
    <row r="56" spans="1:11" ht="12.75" customHeight="1">
      <c r="A56" s="372" t="s">
        <v>599</v>
      </c>
      <c r="B56" s="372" t="s">
        <v>600</v>
      </c>
      <c r="C56" s="372" t="s">
        <v>21</v>
      </c>
      <c r="D56" s="373">
        <v>215905659</v>
      </c>
      <c r="E56" s="372" t="s">
        <v>631</v>
      </c>
      <c r="F56" s="374">
        <v>1</v>
      </c>
      <c r="G56" s="387">
        <v>120000</v>
      </c>
      <c r="H56" s="372" t="s">
        <v>632</v>
      </c>
      <c r="I56" s="374">
        <v>1</v>
      </c>
      <c r="J56" s="387">
        <v>120000</v>
      </c>
      <c r="K56" s="387">
        <v>120000</v>
      </c>
    </row>
    <row r="57" spans="1:11" ht="12.75" customHeight="1">
      <c r="A57" s="372" t="s">
        <v>599</v>
      </c>
      <c r="B57" s="372" t="s">
        <v>600</v>
      </c>
      <c r="C57" s="372" t="s">
        <v>21</v>
      </c>
      <c r="D57" s="373">
        <v>217013670</v>
      </c>
      <c r="E57" s="372" t="s">
        <v>633</v>
      </c>
      <c r="F57" s="374">
        <v>1</v>
      </c>
      <c r="G57" s="387">
        <v>120000</v>
      </c>
      <c r="H57" s="372" t="s">
        <v>607</v>
      </c>
      <c r="I57" s="374">
        <v>1</v>
      </c>
      <c r="J57" s="387">
        <v>120000</v>
      </c>
      <c r="K57" s="387">
        <v>120000</v>
      </c>
    </row>
    <row r="58" spans="1:11" ht="12.75" customHeight="1">
      <c r="A58" s="372" t="s">
        <v>599</v>
      </c>
      <c r="B58" s="372" t="s">
        <v>600</v>
      </c>
      <c r="C58" s="372" t="s">
        <v>21</v>
      </c>
      <c r="D58" s="373">
        <v>217520175</v>
      </c>
      <c r="E58" s="372" t="s">
        <v>634</v>
      </c>
      <c r="F58" s="374">
        <v>1</v>
      </c>
      <c r="G58" s="387">
        <v>120000</v>
      </c>
      <c r="H58" s="372" t="s">
        <v>611</v>
      </c>
      <c r="I58" s="374">
        <v>1</v>
      </c>
      <c r="J58" s="387">
        <v>120000</v>
      </c>
      <c r="K58" s="387">
        <v>120000</v>
      </c>
    </row>
    <row r="59" spans="1:11" ht="12.75" customHeight="1">
      <c r="A59" s="372" t="s">
        <v>635</v>
      </c>
      <c r="B59" s="372" t="s">
        <v>636</v>
      </c>
      <c r="C59" s="372" t="s">
        <v>21</v>
      </c>
      <c r="D59" s="373">
        <v>151208000</v>
      </c>
      <c r="E59" s="372" t="s">
        <v>637</v>
      </c>
      <c r="F59" s="374">
        <v>1</v>
      </c>
      <c r="G59" s="387">
        <v>3525375</v>
      </c>
      <c r="H59" s="372" t="s">
        <v>638</v>
      </c>
      <c r="I59" s="374">
        <v>1</v>
      </c>
      <c r="J59" s="387">
        <v>3525375</v>
      </c>
      <c r="K59" s="387">
        <v>3525375</v>
      </c>
    </row>
    <row r="60" spans="1:11" ht="12.75" customHeight="1">
      <c r="A60" s="372" t="s">
        <v>635</v>
      </c>
      <c r="B60" s="372" t="s">
        <v>636</v>
      </c>
      <c r="C60" s="372" t="s">
        <v>21</v>
      </c>
      <c r="D60" s="373">
        <v>230505001</v>
      </c>
      <c r="E60" s="372" t="s">
        <v>639</v>
      </c>
      <c r="F60" s="374">
        <v>1</v>
      </c>
      <c r="G60" s="387">
        <v>1871473</v>
      </c>
      <c r="H60" s="372" t="s">
        <v>640</v>
      </c>
      <c r="I60" s="374">
        <v>1</v>
      </c>
      <c r="J60" s="387">
        <v>1871473</v>
      </c>
      <c r="K60" s="387">
        <v>1871473</v>
      </c>
    </row>
    <row r="61" spans="1:11" ht="12.75" customHeight="1">
      <c r="A61" s="372" t="s">
        <v>635</v>
      </c>
      <c r="B61" s="372" t="s">
        <v>636</v>
      </c>
      <c r="C61" s="372" t="s">
        <v>21</v>
      </c>
      <c r="D61" s="373">
        <v>230505001</v>
      </c>
      <c r="E61" s="372" t="s">
        <v>639</v>
      </c>
      <c r="F61" s="374">
        <v>2</v>
      </c>
      <c r="G61" s="387">
        <v>14066656</v>
      </c>
      <c r="H61" s="372" t="s">
        <v>640</v>
      </c>
      <c r="I61" s="374">
        <v>2</v>
      </c>
      <c r="J61" s="387">
        <v>14066656</v>
      </c>
      <c r="K61" s="387">
        <v>14066656</v>
      </c>
    </row>
    <row r="62" spans="1:11" ht="12.75" customHeight="1">
      <c r="A62" s="372" t="s">
        <v>641</v>
      </c>
      <c r="B62" s="372" t="s">
        <v>642</v>
      </c>
      <c r="C62" s="372" t="s">
        <v>21</v>
      </c>
      <c r="D62" s="373">
        <v>14300000</v>
      </c>
      <c r="E62" s="372" t="s">
        <v>643</v>
      </c>
      <c r="F62" s="374">
        <v>1</v>
      </c>
      <c r="G62" s="387">
        <v>52184673</v>
      </c>
      <c r="H62" s="372" t="s">
        <v>25</v>
      </c>
      <c r="I62" s="374">
        <v>1</v>
      </c>
      <c r="J62" s="387">
        <v>52184673</v>
      </c>
      <c r="K62" s="387">
        <v>52184673</v>
      </c>
    </row>
    <row r="63" spans="1:11" ht="12.75" customHeight="1">
      <c r="A63" s="372" t="s">
        <v>641</v>
      </c>
      <c r="B63" s="372" t="s">
        <v>642</v>
      </c>
      <c r="C63" s="372" t="s">
        <v>21</v>
      </c>
      <c r="D63" s="373">
        <v>14300000</v>
      </c>
      <c r="E63" s="372" t="s">
        <v>643</v>
      </c>
      <c r="F63" s="374">
        <v>2</v>
      </c>
      <c r="G63" s="387">
        <v>314253388</v>
      </c>
      <c r="H63" s="372" t="s">
        <v>25</v>
      </c>
      <c r="I63" s="374">
        <v>2</v>
      </c>
      <c r="J63" s="387">
        <v>314253388</v>
      </c>
      <c r="K63" s="387">
        <v>314253388</v>
      </c>
    </row>
    <row r="64" spans="1:11" ht="12.75" customHeight="1">
      <c r="A64" s="372" t="s">
        <v>641</v>
      </c>
      <c r="B64" s="372" t="s">
        <v>642</v>
      </c>
      <c r="C64" s="372" t="s">
        <v>21</v>
      </c>
      <c r="D64" s="373">
        <v>23500000</v>
      </c>
      <c r="E64" s="372" t="s">
        <v>644</v>
      </c>
      <c r="F64" s="374">
        <v>2</v>
      </c>
      <c r="G64" s="387">
        <v>34850050</v>
      </c>
      <c r="H64" s="372" t="s">
        <v>25</v>
      </c>
      <c r="I64" s="374">
        <v>2</v>
      </c>
      <c r="J64" s="387">
        <v>34850050</v>
      </c>
      <c r="K64" s="387">
        <v>34850050</v>
      </c>
    </row>
    <row r="65" spans="1:11" ht="12.75" customHeight="1">
      <c r="A65" s="372" t="s">
        <v>641</v>
      </c>
      <c r="B65" s="372" t="s">
        <v>642</v>
      </c>
      <c r="C65" s="372" t="s">
        <v>21</v>
      </c>
      <c r="D65" s="373">
        <v>23500000</v>
      </c>
      <c r="E65" s="372" t="s">
        <v>644</v>
      </c>
      <c r="F65" s="374">
        <v>1</v>
      </c>
      <c r="G65" s="387">
        <v>6970010</v>
      </c>
      <c r="H65" s="372" t="s">
        <v>25</v>
      </c>
      <c r="I65" s="374">
        <v>1</v>
      </c>
      <c r="J65" s="387">
        <v>6970010</v>
      </c>
      <c r="K65" s="387">
        <v>6970010</v>
      </c>
    </row>
    <row r="66" spans="1:11" ht="12.75" customHeight="1">
      <c r="A66" s="372" t="s">
        <v>641</v>
      </c>
      <c r="B66" s="372" t="s">
        <v>642</v>
      </c>
      <c r="C66" s="372" t="s">
        <v>21</v>
      </c>
      <c r="D66" s="373">
        <v>112323000</v>
      </c>
      <c r="E66" s="372" t="s">
        <v>612</v>
      </c>
      <c r="F66" s="374">
        <v>1</v>
      </c>
      <c r="G66" s="387">
        <v>4327399</v>
      </c>
      <c r="H66" s="372" t="s">
        <v>607</v>
      </c>
      <c r="I66" s="374">
        <v>1</v>
      </c>
      <c r="J66" s="387">
        <v>4327399</v>
      </c>
      <c r="K66" s="387">
        <v>4327399</v>
      </c>
    </row>
    <row r="67" spans="1:11" ht="12.75" customHeight="1">
      <c r="A67" s="372" t="s">
        <v>641</v>
      </c>
      <c r="B67" s="372" t="s">
        <v>642</v>
      </c>
      <c r="C67" s="372" t="s">
        <v>21</v>
      </c>
      <c r="D67" s="373">
        <v>112323000</v>
      </c>
      <c r="E67" s="372" t="s">
        <v>612</v>
      </c>
      <c r="F67" s="374">
        <v>2</v>
      </c>
      <c r="G67" s="387">
        <v>21636995</v>
      </c>
      <c r="H67" s="372" t="s">
        <v>607</v>
      </c>
      <c r="I67" s="374">
        <v>2</v>
      </c>
      <c r="J67" s="387">
        <v>21636995</v>
      </c>
      <c r="K67" s="387">
        <v>21636995</v>
      </c>
    </row>
    <row r="68" spans="1:11" ht="12.75" customHeight="1">
      <c r="A68" s="372" t="s">
        <v>641</v>
      </c>
      <c r="B68" s="372" t="s">
        <v>642</v>
      </c>
      <c r="C68" s="372" t="s">
        <v>21</v>
      </c>
      <c r="D68" s="373">
        <v>112727000</v>
      </c>
      <c r="E68" s="372" t="s">
        <v>645</v>
      </c>
      <c r="F68" s="374">
        <v>1</v>
      </c>
      <c r="G68" s="387">
        <v>1735488</v>
      </c>
      <c r="H68" s="372" t="s">
        <v>607</v>
      </c>
      <c r="I68" s="374">
        <v>1</v>
      </c>
      <c r="J68" s="387">
        <v>1735488</v>
      </c>
      <c r="K68" s="387">
        <v>1735488</v>
      </c>
    </row>
    <row r="69" spans="1:11" ht="12.75" customHeight="1">
      <c r="A69" s="372" t="s">
        <v>641</v>
      </c>
      <c r="B69" s="372" t="s">
        <v>642</v>
      </c>
      <c r="C69" s="372" t="s">
        <v>21</v>
      </c>
      <c r="D69" s="373">
        <v>112727000</v>
      </c>
      <c r="E69" s="372" t="s">
        <v>645</v>
      </c>
      <c r="F69" s="374">
        <v>2</v>
      </c>
      <c r="G69" s="387">
        <v>32630646</v>
      </c>
      <c r="H69" s="372" t="s">
        <v>607</v>
      </c>
      <c r="I69" s="374">
        <v>2</v>
      </c>
      <c r="J69" s="387">
        <v>32630646</v>
      </c>
      <c r="K69" s="387">
        <v>32630646</v>
      </c>
    </row>
    <row r="70" spans="1:11" ht="12.75" customHeight="1">
      <c r="A70" s="372" t="s">
        <v>641</v>
      </c>
      <c r="B70" s="372" t="s">
        <v>642</v>
      </c>
      <c r="C70" s="372" t="s">
        <v>21</v>
      </c>
      <c r="D70" s="373">
        <v>115252000</v>
      </c>
      <c r="E70" s="372" t="s">
        <v>617</v>
      </c>
      <c r="F70" s="374">
        <v>1</v>
      </c>
      <c r="G70" s="387">
        <v>294839</v>
      </c>
      <c r="H70" s="372" t="s">
        <v>618</v>
      </c>
      <c r="I70" s="374">
        <v>1</v>
      </c>
      <c r="J70" s="387">
        <v>294839</v>
      </c>
      <c r="K70" s="387">
        <v>294839</v>
      </c>
    </row>
    <row r="71" spans="1:11" ht="12.75" customHeight="1">
      <c r="A71" s="372" t="s">
        <v>641</v>
      </c>
      <c r="B71" s="372" t="s">
        <v>642</v>
      </c>
      <c r="C71" s="372" t="s">
        <v>21</v>
      </c>
      <c r="D71" s="373">
        <v>210013300</v>
      </c>
      <c r="E71" s="372" t="s">
        <v>646</v>
      </c>
      <c r="F71" s="374">
        <v>1</v>
      </c>
      <c r="G71" s="387">
        <v>112000</v>
      </c>
      <c r="H71" s="372" t="s">
        <v>607</v>
      </c>
      <c r="I71" s="374">
        <v>1</v>
      </c>
      <c r="J71" s="387">
        <v>112000</v>
      </c>
      <c r="K71" s="387">
        <v>112000</v>
      </c>
    </row>
    <row r="72" spans="1:11" ht="12.75" customHeight="1">
      <c r="A72" s="372" t="s">
        <v>641</v>
      </c>
      <c r="B72" s="372" t="s">
        <v>642</v>
      </c>
      <c r="C72" s="372" t="s">
        <v>21</v>
      </c>
      <c r="D72" s="373">
        <v>210023300</v>
      </c>
      <c r="E72" s="372" t="s">
        <v>647</v>
      </c>
      <c r="F72" s="374">
        <v>2</v>
      </c>
      <c r="G72" s="387">
        <v>33333</v>
      </c>
      <c r="H72" s="372" t="s">
        <v>607</v>
      </c>
      <c r="I72" s="374">
        <v>2</v>
      </c>
      <c r="J72" s="387">
        <v>33333</v>
      </c>
      <c r="K72" s="387">
        <v>33333</v>
      </c>
    </row>
    <row r="73" spans="1:11" ht="12.75" customHeight="1">
      <c r="A73" s="372" t="s">
        <v>641</v>
      </c>
      <c r="B73" s="372" t="s">
        <v>642</v>
      </c>
      <c r="C73" s="372" t="s">
        <v>21</v>
      </c>
      <c r="D73" s="373">
        <v>210023300</v>
      </c>
      <c r="E73" s="372" t="s">
        <v>647</v>
      </c>
      <c r="F73" s="374">
        <v>1</v>
      </c>
      <c r="G73" s="387">
        <v>46667</v>
      </c>
      <c r="H73" s="372" t="s">
        <v>607</v>
      </c>
      <c r="I73" s="374">
        <v>1</v>
      </c>
      <c r="J73" s="387">
        <v>46667</v>
      </c>
      <c r="K73" s="387">
        <v>46667</v>
      </c>
    </row>
    <row r="74" spans="1:11" ht="12.75" customHeight="1">
      <c r="A74" s="372" t="s">
        <v>641</v>
      </c>
      <c r="B74" s="372" t="s">
        <v>642</v>
      </c>
      <c r="C74" s="372" t="s">
        <v>21</v>
      </c>
      <c r="D74" s="373">
        <v>210108001</v>
      </c>
      <c r="E74" s="372" t="s">
        <v>626</v>
      </c>
      <c r="F74" s="374">
        <v>2</v>
      </c>
      <c r="G74" s="387">
        <v>70333048</v>
      </c>
      <c r="H74" s="372" t="s">
        <v>609</v>
      </c>
      <c r="I74" s="374">
        <v>2</v>
      </c>
      <c r="J74" s="387">
        <v>70333048</v>
      </c>
      <c r="K74" s="387">
        <v>70333048</v>
      </c>
    </row>
    <row r="75" spans="1:11" ht="12.75" customHeight="1">
      <c r="A75" s="372" t="s">
        <v>641</v>
      </c>
      <c r="B75" s="372" t="s">
        <v>642</v>
      </c>
      <c r="C75" s="372" t="s">
        <v>21</v>
      </c>
      <c r="D75" s="373">
        <v>210108001</v>
      </c>
      <c r="E75" s="372" t="s">
        <v>626</v>
      </c>
      <c r="F75" s="374">
        <v>1</v>
      </c>
      <c r="G75" s="387">
        <v>10130686</v>
      </c>
      <c r="H75" s="372" t="s">
        <v>609</v>
      </c>
      <c r="I75" s="374">
        <v>1</v>
      </c>
      <c r="J75" s="387">
        <v>10130686</v>
      </c>
      <c r="K75" s="387">
        <v>10130686</v>
      </c>
    </row>
    <row r="76" spans="1:11" ht="12.75" customHeight="1">
      <c r="A76" s="372" t="s">
        <v>641</v>
      </c>
      <c r="B76" s="372" t="s">
        <v>642</v>
      </c>
      <c r="C76" s="372" t="s">
        <v>21</v>
      </c>
      <c r="D76" s="373">
        <v>210347703</v>
      </c>
      <c r="E76" s="372" t="s">
        <v>648</v>
      </c>
      <c r="F76" s="374">
        <v>1</v>
      </c>
      <c r="G76" s="387">
        <v>38710</v>
      </c>
      <c r="H76" s="372" t="s">
        <v>616</v>
      </c>
      <c r="I76" s="374">
        <v>1</v>
      </c>
      <c r="J76" s="387">
        <v>38710</v>
      </c>
      <c r="K76" s="387">
        <v>38710</v>
      </c>
    </row>
    <row r="77" spans="1:11" ht="12.75" customHeight="1">
      <c r="A77" s="372" t="s">
        <v>641</v>
      </c>
      <c r="B77" s="372" t="s">
        <v>642</v>
      </c>
      <c r="C77" s="372" t="s">
        <v>21</v>
      </c>
      <c r="D77" s="373">
        <v>210547605</v>
      </c>
      <c r="E77" s="372" t="s">
        <v>649</v>
      </c>
      <c r="F77" s="374">
        <v>1</v>
      </c>
      <c r="G77" s="387">
        <v>80114</v>
      </c>
      <c r="H77" s="372" t="s">
        <v>616</v>
      </c>
      <c r="I77" s="374">
        <v>1</v>
      </c>
      <c r="J77" s="387">
        <v>80114</v>
      </c>
      <c r="K77" s="387">
        <v>80114</v>
      </c>
    </row>
    <row r="78" spans="1:11" ht="12.75" customHeight="1">
      <c r="A78" s="372" t="s">
        <v>641</v>
      </c>
      <c r="B78" s="372" t="s">
        <v>642</v>
      </c>
      <c r="C78" s="372" t="s">
        <v>21</v>
      </c>
      <c r="D78" s="373">
        <v>210641306</v>
      </c>
      <c r="E78" s="372" t="s">
        <v>650</v>
      </c>
      <c r="F78" s="374">
        <v>1</v>
      </c>
      <c r="G78" s="387">
        <v>40000</v>
      </c>
      <c r="H78" s="372" t="s">
        <v>651</v>
      </c>
      <c r="I78" s="374">
        <v>1</v>
      </c>
      <c r="J78" s="387">
        <v>40000</v>
      </c>
      <c r="K78" s="387">
        <v>40000</v>
      </c>
    </row>
    <row r="79" spans="1:11" ht="12.75" customHeight="1">
      <c r="A79" s="372" t="s">
        <v>641</v>
      </c>
      <c r="B79" s="372" t="s">
        <v>642</v>
      </c>
      <c r="C79" s="372" t="s">
        <v>21</v>
      </c>
      <c r="D79" s="373">
        <v>210870708</v>
      </c>
      <c r="E79" s="372" t="s">
        <v>652</v>
      </c>
      <c r="F79" s="374">
        <v>2</v>
      </c>
      <c r="G79" s="387">
        <v>10000</v>
      </c>
      <c r="H79" s="372" t="s">
        <v>611</v>
      </c>
      <c r="I79" s="374">
        <v>2</v>
      </c>
      <c r="J79" s="387">
        <v>10000</v>
      </c>
      <c r="K79" s="387">
        <v>10000</v>
      </c>
    </row>
    <row r="80" spans="1:11" ht="12.75" customHeight="1">
      <c r="A80" s="372" t="s">
        <v>641</v>
      </c>
      <c r="B80" s="372" t="s">
        <v>642</v>
      </c>
      <c r="C80" s="372" t="s">
        <v>21</v>
      </c>
      <c r="D80" s="373">
        <v>210870708</v>
      </c>
      <c r="E80" s="372" t="s">
        <v>652</v>
      </c>
      <c r="F80" s="374">
        <v>1</v>
      </c>
      <c r="G80" s="387">
        <v>30000</v>
      </c>
      <c r="H80" s="372" t="s">
        <v>611</v>
      </c>
      <c r="I80" s="374">
        <v>1</v>
      </c>
      <c r="J80" s="387">
        <v>30000</v>
      </c>
      <c r="K80" s="387">
        <v>30000</v>
      </c>
    </row>
    <row r="81" spans="1:11" ht="12.75" customHeight="1">
      <c r="A81" s="372" t="s">
        <v>641</v>
      </c>
      <c r="B81" s="372" t="s">
        <v>642</v>
      </c>
      <c r="C81" s="372" t="s">
        <v>21</v>
      </c>
      <c r="D81" s="373">
        <v>211370713</v>
      </c>
      <c r="E81" s="372" t="s">
        <v>653</v>
      </c>
      <c r="F81" s="374">
        <v>1</v>
      </c>
      <c r="G81" s="387">
        <v>40000</v>
      </c>
      <c r="H81" s="372" t="s">
        <v>611</v>
      </c>
      <c r="I81" s="374">
        <v>1</v>
      </c>
      <c r="J81" s="387">
        <v>40000</v>
      </c>
      <c r="K81" s="387">
        <v>40000</v>
      </c>
    </row>
    <row r="82" spans="1:11" ht="12.75" customHeight="1">
      <c r="A82" s="372" t="s">
        <v>641</v>
      </c>
      <c r="B82" s="372" t="s">
        <v>642</v>
      </c>
      <c r="C82" s="372" t="s">
        <v>21</v>
      </c>
      <c r="D82" s="373">
        <v>211770717</v>
      </c>
      <c r="E82" s="372" t="s">
        <v>654</v>
      </c>
      <c r="F82" s="374">
        <v>1</v>
      </c>
      <c r="G82" s="387">
        <v>12000</v>
      </c>
      <c r="H82" s="372" t="s">
        <v>611</v>
      </c>
      <c r="I82" s="374">
        <v>1</v>
      </c>
      <c r="J82" s="387">
        <v>12000</v>
      </c>
      <c r="K82" s="387">
        <v>12000</v>
      </c>
    </row>
    <row r="83" spans="1:11" ht="12.75" customHeight="1">
      <c r="A83" s="372" t="s">
        <v>641</v>
      </c>
      <c r="B83" s="372" t="s">
        <v>642</v>
      </c>
      <c r="C83" s="372" t="s">
        <v>21</v>
      </c>
      <c r="D83" s="373">
        <v>212499624</v>
      </c>
      <c r="E83" s="372" t="s">
        <v>655</v>
      </c>
      <c r="F83" s="374">
        <v>1</v>
      </c>
      <c r="G83" s="387">
        <v>105315</v>
      </c>
      <c r="H83" s="372" t="s">
        <v>611</v>
      </c>
      <c r="I83" s="374">
        <v>1</v>
      </c>
      <c r="J83" s="387">
        <v>105315</v>
      </c>
      <c r="K83" s="387">
        <v>105315</v>
      </c>
    </row>
    <row r="84" spans="1:11" ht="12.75" customHeight="1">
      <c r="A84" s="372" t="s">
        <v>641</v>
      </c>
      <c r="B84" s="372" t="s">
        <v>642</v>
      </c>
      <c r="C84" s="372" t="s">
        <v>21</v>
      </c>
      <c r="D84" s="373">
        <v>212854128</v>
      </c>
      <c r="E84" s="372" t="s">
        <v>656</v>
      </c>
      <c r="F84" s="374">
        <v>1</v>
      </c>
      <c r="G84" s="387">
        <v>120000</v>
      </c>
      <c r="H84" s="372" t="s">
        <v>618</v>
      </c>
      <c r="I84" s="374">
        <v>1</v>
      </c>
      <c r="J84" s="387">
        <v>120000</v>
      </c>
      <c r="K84" s="387">
        <v>120000</v>
      </c>
    </row>
    <row r="85" spans="1:11" ht="12.75" customHeight="1">
      <c r="A85" s="372" t="s">
        <v>641</v>
      </c>
      <c r="B85" s="372" t="s">
        <v>642</v>
      </c>
      <c r="C85" s="372" t="s">
        <v>21</v>
      </c>
      <c r="D85" s="373">
        <v>213013030</v>
      </c>
      <c r="E85" s="372" t="s">
        <v>657</v>
      </c>
      <c r="F85" s="374">
        <v>1</v>
      </c>
      <c r="G85" s="387">
        <v>120000</v>
      </c>
      <c r="H85" s="372" t="s">
        <v>607</v>
      </c>
      <c r="I85" s="374">
        <v>1</v>
      </c>
      <c r="J85" s="387">
        <v>120000</v>
      </c>
      <c r="K85" s="387">
        <v>120000</v>
      </c>
    </row>
    <row r="86" spans="1:11" ht="12.75" customHeight="1">
      <c r="A86" s="372" t="s">
        <v>641</v>
      </c>
      <c r="B86" s="372" t="s">
        <v>642</v>
      </c>
      <c r="C86" s="372" t="s">
        <v>21</v>
      </c>
      <c r="D86" s="373">
        <v>214013440</v>
      </c>
      <c r="E86" s="372" t="s">
        <v>658</v>
      </c>
      <c r="F86" s="374">
        <v>1</v>
      </c>
      <c r="G86" s="387">
        <v>120000</v>
      </c>
      <c r="H86" s="372" t="s">
        <v>607</v>
      </c>
      <c r="I86" s="374">
        <v>1</v>
      </c>
      <c r="J86" s="387">
        <v>120000</v>
      </c>
      <c r="K86" s="387">
        <v>120000</v>
      </c>
    </row>
    <row r="87" spans="1:11" ht="12.75" customHeight="1">
      <c r="A87" s="372" t="s">
        <v>641</v>
      </c>
      <c r="B87" s="372" t="s">
        <v>642</v>
      </c>
      <c r="C87" s="372" t="s">
        <v>21</v>
      </c>
      <c r="D87" s="373">
        <v>214091540</v>
      </c>
      <c r="E87" s="372" t="s">
        <v>659</v>
      </c>
      <c r="F87" s="374">
        <v>1</v>
      </c>
      <c r="G87" s="387">
        <v>14343</v>
      </c>
      <c r="H87" s="372" t="s">
        <v>611</v>
      </c>
      <c r="I87" s="374">
        <v>1</v>
      </c>
      <c r="J87" s="387">
        <v>14343</v>
      </c>
      <c r="K87" s="387">
        <v>14343</v>
      </c>
    </row>
    <row r="88" spans="1:11" ht="12.75" customHeight="1">
      <c r="A88" s="372" t="s">
        <v>641</v>
      </c>
      <c r="B88" s="372" t="s">
        <v>642</v>
      </c>
      <c r="C88" s="372" t="s">
        <v>21</v>
      </c>
      <c r="D88" s="373">
        <v>214213042</v>
      </c>
      <c r="E88" s="372" t="s">
        <v>660</v>
      </c>
      <c r="F88" s="374">
        <v>1</v>
      </c>
      <c r="G88" s="387">
        <v>40000</v>
      </c>
      <c r="H88" s="372" t="s">
        <v>607</v>
      </c>
      <c r="I88" s="374">
        <v>1</v>
      </c>
      <c r="J88" s="387">
        <v>40000</v>
      </c>
      <c r="K88" s="387">
        <v>40000</v>
      </c>
    </row>
    <row r="89" spans="1:11" ht="12.75" customHeight="1">
      <c r="A89" s="372" t="s">
        <v>641</v>
      </c>
      <c r="B89" s="372" t="s">
        <v>642</v>
      </c>
      <c r="C89" s="372" t="s">
        <v>21</v>
      </c>
      <c r="D89" s="373">
        <v>214319743</v>
      </c>
      <c r="E89" s="372" t="s">
        <v>661</v>
      </c>
      <c r="F89" s="374">
        <v>1</v>
      </c>
      <c r="G89" s="387">
        <v>40000</v>
      </c>
      <c r="H89" s="372" t="s">
        <v>609</v>
      </c>
      <c r="I89" s="374">
        <v>1</v>
      </c>
      <c r="J89" s="387">
        <v>40000</v>
      </c>
      <c r="K89" s="387">
        <v>40000</v>
      </c>
    </row>
    <row r="90" spans="1:11" ht="12.75" customHeight="1">
      <c r="A90" s="372" t="s">
        <v>641</v>
      </c>
      <c r="B90" s="372" t="s">
        <v>642</v>
      </c>
      <c r="C90" s="372" t="s">
        <v>21</v>
      </c>
      <c r="D90" s="373">
        <v>215013650</v>
      </c>
      <c r="E90" s="372" t="s">
        <v>662</v>
      </c>
      <c r="F90" s="374">
        <v>1</v>
      </c>
      <c r="G90" s="387">
        <v>120000</v>
      </c>
      <c r="H90" s="372" t="s">
        <v>607</v>
      </c>
      <c r="I90" s="374">
        <v>1</v>
      </c>
      <c r="J90" s="387">
        <v>120000</v>
      </c>
      <c r="K90" s="387">
        <v>120000</v>
      </c>
    </row>
    <row r="91" spans="1:11" ht="12.75" customHeight="1">
      <c r="A91" s="372" t="s">
        <v>641</v>
      </c>
      <c r="B91" s="372" t="s">
        <v>642</v>
      </c>
      <c r="C91" s="372" t="s">
        <v>21</v>
      </c>
      <c r="D91" s="373">
        <v>215786757</v>
      </c>
      <c r="E91" s="372" t="s">
        <v>663</v>
      </c>
      <c r="F91" s="374">
        <v>1</v>
      </c>
      <c r="G91" s="387">
        <v>93333</v>
      </c>
      <c r="H91" s="372" t="s">
        <v>611</v>
      </c>
      <c r="I91" s="374">
        <v>1</v>
      </c>
      <c r="J91" s="387">
        <v>93333</v>
      </c>
      <c r="K91" s="387">
        <v>93333</v>
      </c>
    </row>
    <row r="92" spans="1:11" ht="12.75" customHeight="1">
      <c r="A92" s="372" t="s">
        <v>641</v>
      </c>
      <c r="B92" s="372" t="s">
        <v>642</v>
      </c>
      <c r="C92" s="372" t="s">
        <v>21</v>
      </c>
      <c r="D92" s="373">
        <v>216008560</v>
      </c>
      <c r="E92" s="372" t="s">
        <v>664</v>
      </c>
      <c r="F92" s="374">
        <v>1</v>
      </c>
      <c r="G92" s="387">
        <v>40000</v>
      </c>
      <c r="H92" s="372" t="s">
        <v>609</v>
      </c>
      <c r="I92" s="374">
        <v>1</v>
      </c>
      <c r="J92" s="387">
        <v>40000</v>
      </c>
      <c r="K92" s="387">
        <v>40000</v>
      </c>
    </row>
    <row r="93" spans="1:11" ht="12.75" customHeight="1">
      <c r="A93" s="372" t="s">
        <v>641</v>
      </c>
      <c r="B93" s="372" t="s">
        <v>642</v>
      </c>
      <c r="C93" s="372" t="s">
        <v>21</v>
      </c>
      <c r="D93" s="373">
        <v>216008560</v>
      </c>
      <c r="E93" s="372" t="s">
        <v>664</v>
      </c>
      <c r="F93" s="374">
        <v>2</v>
      </c>
      <c r="G93" s="387">
        <v>30000</v>
      </c>
      <c r="H93" s="372" t="s">
        <v>609</v>
      </c>
      <c r="I93" s="374">
        <v>2</v>
      </c>
      <c r="J93" s="387">
        <v>30000</v>
      </c>
      <c r="K93" s="387">
        <v>30000</v>
      </c>
    </row>
    <row r="94" spans="1:11" ht="12.75" customHeight="1">
      <c r="A94" s="372" t="s">
        <v>641</v>
      </c>
      <c r="B94" s="372" t="s">
        <v>642</v>
      </c>
      <c r="C94" s="372" t="s">
        <v>21</v>
      </c>
      <c r="D94" s="373">
        <v>216570265</v>
      </c>
      <c r="E94" s="372" t="s">
        <v>665</v>
      </c>
      <c r="F94" s="374">
        <v>1</v>
      </c>
      <c r="G94" s="387">
        <v>45000</v>
      </c>
      <c r="H94" s="372" t="s">
        <v>611</v>
      </c>
      <c r="I94" s="374">
        <v>1</v>
      </c>
      <c r="J94" s="387">
        <v>45000</v>
      </c>
      <c r="K94" s="387">
        <v>45000</v>
      </c>
    </row>
    <row r="95" spans="1:11" ht="12.75" customHeight="1">
      <c r="A95" s="372" t="s">
        <v>641</v>
      </c>
      <c r="B95" s="372" t="s">
        <v>642</v>
      </c>
      <c r="C95" s="372" t="s">
        <v>21</v>
      </c>
      <c r="D95" s="373">
        <v>216713667</v>
      </c>
      <c r="E95" s="372" t="s">
        <v>666</v>
      </c>
      <c r="F95" s="374">
        <v>2</v>
      </c>
      <c r="G95" s="387">
        <v>30000</v>
      </c>
      <c r="H95" s="372" t="s">
        <v>607</v>
      </c>
      <c r="I95" s="374">
        <v>2</v>
      </c>
      <c r="J95" s="387">
        <v>30000</v>
      </c>
      <c r="K95" s="387">
        <v>30000</v>
      </c>
    </row>
    <row r="96" spans="1:11" ht="12.75" customHeight="1">
      <c r="A96" s="372" t="s">
        <v>641</v>
      </c>
      <c r="B96" s="372" t="s">
        <v>642</v>
      </c>
      <c r="C96" s="372" t="s">
        <v>21</v>
      </c>
      <c r="D96" s="373">
        <v>216713667</v>
      </c>
      <c r="E96" s="372" t="s">
        <v>666</v>
      </c>
      <c r="F96" s="374">
        <v>1</v>
      </c>
      <c r="G96" s="387">
        <v>90000</v>
      </c>
      <c r="H96" s="372" t="s">
        <v>607</v>
      </c>
      <c r="I96" s="374">
        <v>1</v>
      </c>
      <c r="J96" s="387">
        <v>90000</v>
      </c>
      <c r="K96" s="387">
        <v>90000</v>
      </c>
    </row>
    <row r="97" spans="1:11" ht="12.75" customHeight="1">
      <c r="A97" s="372" t="s">
        <v>667</v>
      </c>
      <c r="B97" s="372" t="s">
        <v>668</v>
      </c>
      <c r="C97" s="372" t="s">
        <v>21</v>
      </c>
      <c r="D97" s="373">
        <v>35923000</v>
      </c>
      <c r="E97" s="372" t="s">
        <v>669</v>
      </c>
      <c r="F97" s="374">
        <v>2</v>
      </c>
      <c r="G97" s="387">
        <v>412781180</v>
      </c>
      <c r="H97" s="372" t="s">
        <v>638</v>
      </c>
      <c r="I97" s="374">
        <v>2</v>
      </c>
      <c r="J97" s="387">
        <v>412781180</v>
      </c>
      <c r="K97" s="387">
        <v>412781180</v>
      </c>
    </row>
    <row r="98" spans="1:11" ht="12.75" customHeight="1">
      <c r="A98" s="372" t="s">
        <v>667</v>
      </c>
      <c r="B98" s="372" t="s">
        <v>668</v>
      </c>
      <c r="C98" s="372" t="s">
        <v>21</v>
      </c>
      <c r="D98" s="373">
        <v>35923000</v>
      </c>
      <c r="E98" s="372" t="s">
        <v>669</v>
      </c>
      <c r="F98" s="374">
        <v>1</v>
      </c>
      <c r="G98" s="387">
        <v>25791100</v>
      </c>
      <c r="H98" s="372" t="s">
        <v>638</v>
      </c>
      <c r="I98" s="374">
        <v>1</v>
      </c>
      <c r="J98" s="387">
        <v>25791100</v>
      </c>
      <c r="K98" s="387">
        <v>25791100</v>
      </c>
    </row>
    <row r="99" spans="1:11" ht="12.75" customHeight="1">
      <c r="A99" s="372" t="s">
        <v>667</v>
      </c>
      <c r="B99" s="372" t="s">
        <v>668</v>
      </c>
      <c r="C99" s="372" t="s">
        <v>21</v>
      </c>
      <c r="D99" s="373">
        <v>230505001</v>
      </c>
      <c r="E99" s="372" t="s">
        <v>639</v>
      </c>
      <c r="F99" s="374">
        <v>2</v>
      </c>
      <c r="G99" s="387">
        <v>4267297816</v>
      </c>
      <c r="H99" s="372" t="s">
        <v>640</v>
      </c>
      <c r="I99" s="374">
        <v>2</v>
      </c>
      <c r="J99" s="387">
        <v>4267297816</v>
      </c>
      <c r="K99" s="387">
        <v>4267297816</v>
      </c>
    </row>
    <row r="100" spans="1:11" ht="12.75" customHeight="1">
      <c r="A100" s="372" t="s">
        <v>667</v>
      </c>
      <c r="B100" s="372" t="s">
        <v>668</v>
      </c>
      <c r="C100" s="372" t="s">
        <v>21</v>
      </c>
      <c r="D100" s="373">
        <v>231276001</v>
      </c>
      <c r="E100" s="372" t="s">
        <v>670</v>
      </c>
      <c r="F100" s="374">
        <v>2</v>
      </c>
      <c r="G100" s="387">
        <v>1070248473</v>
      </c>
      <c r="H100" s="372" t="s">
        <v>671</v>
      </c>
      <c r="I100" s="374">
        <v>2</v>
      </c>
      <c r="J100" s="387">
        <v>1070248473</v>
      </c>
      <c r="K100" s="387">
        <v>1070248473</v>
      </c>
    </row>
    <row r="101" spans="1:11" ht="12.75" customHeight="1">
      <c r="A101" s="372" t="s">
        <v>667</v>
      </c>
      <c r="B101" s="372" t="s">
        <v>668</v>
      </c>
      <c r="C101" s="372" t="s">
        <v>21</v>
      </c>
      <c r="D101" s="373">
        <v>238054001</v>
      </c>
      <c r="E101" s="372" t="s">
        <v>672</v>
      </c>
      <c r="F101" s="374">
        <v>2</v>
      </c>
      <c r="G101" s="387">
        <v>78191377</v>
      </c>
      <c r="H101" s="372" t="s">
        <v>673</v>
      </c>
      <c r="I101" s="374">
        <v>2</v>
      </c>
      <c r="J101" s="387">
        <v>78191377</v>
      </c>
      <c r="K101" s="387">
        <v>78191377</v>
      </c>
    </row>
    <row r="102" spans="1:11" ht="12.75" customHeight="1">
      <c r="A102" s="372" t="s">
        <v>667</v>
      </c>
      <c r="B102" s="372" t="s">
        <v>668</v>
      </c>
      <c r="C102" s="372" t="s">
        <v>21</v>
      </c>
      <c r="D102" s="373">
        <v>923272595</v>
      </c>
      <c r="E102" s="372" t="s">
        <v>674</v>
      </c>
      <c r="F102" s="374">
        <v>1</v>
      </c>
      <c r="G102" s="387">
        <v>89682201</v>
      </c>
      <c r="H102" s="372" t="s">
        <v>638</v>
      </c>
      <c r="I102" s="374">
        <v>1</v>
      </c>
      <c r="J102" s="387">
        <v>89682201</v>
      </c>
      <c r="K102" s="387">
        <v>89682201</v>
      </c>
    </row>
    <row r="103" spans="1:11" ht="12.75" customHeight="1">
      <c r="A103" s="372" t="s">
        <v>675</v>
      </c>
      <c r="B103" s="372" t="s">
        <v>676</v>
      </c>
      <c r="C103" s="372" t="s">
        <v>21</v>
      </c>
      <c r="D103" s="373">
        <v>22100000</v>
      </c>
      <c r="E103" s="372" t="s">
        <v>601</v>
      </c>
      <c r="F103" s="374">
        <v>1</v>
      </c>
      <c r="G103" s="387">
        <v>12187</v>
      </c>
      <c r="H103" s="372" t="s">
        <v>25</v>
      </c>
      <c r="I103" s="374">
        <v>1</v>
      </c>
      <c r="J103" s="387">
        <v>12187</v>
      </c>
      <c r="K103" s="387">
        <v>12187</v>
      </c>
    </row>
    <row r="104" spans="1:11" ht="12.75" customHeight="1">
      <c r="A104" s="372" t="s">
        <v>675</v>
      </c>
      <c r="B104" s="372" t="s">
        <v>676</v>
      </c>
      <c r="C104" s="372" t="s">
        <v>21</v>
      </c>
      <c r="D104" s="373">
        <v>35923000</v>
      </c>
      <c r="E104" s="372" t="s">
        <v>669</v>
      </c>
      <c r="F104" s="374">
        <v>2</v>
      </c>
      <c r="G104" s="387">
        <v>1296552</v>
      </c>
      <c r="H104" s="372" t="s">
        <v>638</v>
      </c>
      <c r="I104" s="374">
        <v>2</v>
      </c>
      <c r="J104" s="387">
        <v>1296552</v>
      </c>
      <c r="K104" s="387">
        <v>1296552</v>
      </c>
    </row>
    <row r="105" spans="1:11" ht="12.75" customHeight="1">
      <c r="A105" s="372" t="s">
        <v>675</v>
      </c>
      <c r="B105" s="372" t="s">
        <v>676</v>
      </c>
      <c r="C105" s="372" t="s">
        <v>21</v>
      </c>
      <c r="D105" s="373">
        <v>64200000</v>
      </c>
      <c r="E105" s="372" t="s">
        <v>602</v>
      </c>
      <c r="F105" s="374">
        <v>1</v>
      </c>
      <c r="G105" s="387">
        <v>132003</v>
      </c>
      <c r="H105" s="372" t="s">
        <v>603</v>
      </c>
      <c r="I105" s="374">
        <v>1</v>
      </c>
      <c r="J105" s="387">
        <v>132003</v>
      </c>
      <c r="K105" s="387">
        <v>132003</v>
      </c>
    </row>
    <row r="106" spans="1:11" ht="12.75" customHeight="1">
      <c r="A106" s="372" t="s">
        <v>675</v>
      </c>
      <c r="B106" s="372" t="s">
        <v>676</v>
      </c>
      <c r="C106" s="372" t="s">
        <v>21</v>
      </c>
      <c r="D106" s="373">
        <v>70100000</v>
      </c>
      <c r="E106" s="372" t="s">
        <v>604</v>
      </c>
      <c r="F106" s="374">
        <v>1</v>
      </c>
      <c r="G106" s="387">
        <v>377622</v>
      </c>
      <c r="H106" s="372" t="s">
        <v>605</v>
      </c>
      <c r="I106" s="374">
        <v>1</v>
      </c>
      <c r="J106" s="387">
        <v>377622</v>
      </c>
      <c r="K106" s="387">
        <v>377622</v>
      </c>
    </row>
    <row r="107" spans="1:11" ht="12.75" customHeight="1">
      <c r="A107" s="372" t="s">
        <v>675</v>
      </c>
      <c r="B107" s="372" t="s">
        <v>676</v>
      </c>
      <c r="C107" s="372" t="s">
        <v>21</v>
      </c>
      <c r="D107" s="373">
        <v>111313000</v>
      </c>
      <c r="E107" s="372" t="s">
        <v>606</v>
      </c>
      <c r="F107" s="374">
        <v>1</v>
      </c>
      <c r="G107" s="387">
        <v>97625</v>
      </c>
      <c r="H107" s="372" t="s">
        <v>607</v>
      </c>
      <c r="I107" s="374">
        <v>1</v>
      </c>
      <c r="J107" s="387">
        <v>97625</v>
      </c>
      <c r="K107" s="387">
        <v>97625</v>
      </c>
    </row>
    <row r="108" spans="1:11" ht="12.75" customHeight="1">
      <c r="A108" s="372" t="s">
        <v>675</v>
      </c>
      <c r="B108" s="372" t="s">
        <v>676</v>
      </c>
      <c r="C108" s="372" t="s">
        <v>21</v>
      </c>
      <c r="D108" s="373">
        <v>111919000</v>
      </c>
      <c r="E108" s="372" t="s">
        <v>608</v>
      </c>
      <c r="F108" s="374">
        <v>1</v>
      </c>
      <c r="G108" s="387">
        <v>2712</v>
      </c>
      <c r="H108" s="372" t="s">
        <v>609</v>
      </c>
      <c r="I108" s="374">
        <v>1</v>
      </c>
      <c r="J108" s="387">
        <v>2712</v>
      </c>
      <c r="K108" s="387">
        <v>2712</v>
      </c>
    </row>
    <row r="109" spans="1:11" ht="12.75" customHeight="1">
      <c r="A109" s="372" t="s">
        <v>675</v>
      </c>
      <c r="B109" s="372" t="s">
        <v>676</v>
      </c>
      <c r="C109" s="372" t="s">
        <v>21</v>
      </c>
      <c r="D109" s="373">
        <v>112323000</v>
      </c>
      <c r="E109" s="372" t="s">
        <v>612</v>
      </c>
      <c r="F109" s="374">
        <v>1</v>
      </c>
      <c r="G109" s="387">
        <v>823</v>
      </c>
      <c r="H109" s="372" t="s">
        <v>607</v>
      </c>
      <c r="I109" s="374">
        <v>1</v>
      </c>
      <c r="J109" s="387">
        <v>823</v>
      </c>
      <c r="K109" s="387">
        <v>823</v>
      </c>
    </row>
    <row r="110" spans="1:11" ht="12.75" customHeight="1">
      <c r="A110" s="372" t="s">
        <v>675</v>
      </c>
      <c r="B110" s="372" t="s">
        <v>676</v>
      </c>
      <c r="C110" s="372" t="s">
        <v>21</v>
      </c>
      <c r="D110" s="373">
        <v>112727000</v>
      </c>
      <c r="E110" s="372" t="s">
        <v>645</v>
      </c>
      <c r="F110" s="374">
        <v>1</v>
      </c>
      <c r="G110" s="387">
        <v>139621</v>
      </c>
      <c r="H110" s="372" t="s">
        <v>607</v>
      </c>
      <c r="I110" s="374">
        <v>1</v>
      </c>
      <c r="J110" s="387">
        <v>139621</v>
      </c>
      <c r="K110" s="387">
        <v>139621</v>
      </c>
    </row>
    <row r="111" spans="1:11" ht="12.75" customHeight="1">
      <c r="A111" s="372" t="s">
        <v>675</v>
      </c>
      <c r="B111" s="372" t="s">
        <v>676</v>
      </c>
      <c r="C111" s="372" t="s">
        <v>21</v>
      </c>
      <c r="D111" s="373">
        <v>112727000</v>
      </c>
      <c r="E111" s="372" t="s">
        <v>645</v>
      </c>
      <c r="F111" s="374">
        <v>2</v>
      </c>
      <c r="G111" s="387">
        <v>26172924</v>
      </c>
      <c r="H111" s="372" t="s">
        <v>607</v>
      </c>
      <c r="I111" s="374">
        <v>2</v>
      </c>
      <c r="J111" s="387">
        <v>26172924</v>
      </c>
      <c r="K111" s="387">
        <v>26172924</v>
      </c>
    </row>
    <row r="112" spans="1:11" ht="12.75" customHeight="1">
      <c r="A112" s="372" t="s">
        <v>675</v>
      </c>
      <c r="B112" s="372" t="s">
        <v>676</v>
      </c>
      <c r="C112" s="372" t="s">
        <v>21</v>
      </c>
      <c r="D112" s="373">
        <v>114747000</v>
      </c>
      <c r="E112" s="372" t="s">
        <v>615</v>
      </c>
      <c r="F112" s="374">
        <v>1</v>
      </c>
      <c r="G112" s="387">
        <v>98364</v>
      </c>
      <c r="H112" s="372" t="s">
        <v>616</v>
      </c>
      <c r="I112" s="374">
        <v>1</v>
      </c>
      <c r="J112" s="387">
        <v>98364</v>
      </c>
      <c r="K112" s="387">
        <v>98364</v>
      </c>
    </row>
    <row r="113" spans="1:11" ht="12.75" customHeight="1">
      <c r="A113" s="372" t="s">
        <v>675</v>
      </c>
      <c r="B113" s="372" t="s">
        <v>676</v>
      </c>
      <c r="C113" s="372" t="s">
        <v>21</v>
      </c>
      <c r="D113" s="373">
        <v>115252000</v>
      </c>
      <c r="E113" s="372" t="s">
        <v>617</v>
      </c>
      <c r="F113" s="374">
        <v>1</v>
      </c>
      <c r="G113" s="387">
        <v>2132</v>
      </c>
      <c r="H113" s="372" t="s">
        <v>618</v>
      </c>
      <c r="I113" s="374">
        <v>1</v>
      </c>
      <c r="J113" s="387">
        <v>2132</v>
      </c>
      <c r="K113" s="387">
        <v>2132</v>
      </c>
    </row>
    <row r="114" spans="1:11" ht="12.75" customHeight="1">
      <c r="A114" s="372" t="s">
        <v>675</v>
      </c>
      <c r="B114" s="372" t="s">
        <v>676</v>
      </c>
      <c r="C114" s="372" t="s">
        <v>21</v>
      </c>
      <c r="D114" s="373">
        <v>116868000</v>
      </c>
      <c r="E114" s="372" t="s">
        <v>619</v>
      </c>
      <c r="F114" s="374">
        <v>1</v>
      </c>
      <c r="G114" s="387">
        <v>1383</v>
      </c>
      <c r="H114" s="372" t="s">
        <v>609</v>
      </c>
      <c r="I114" s="374">
        <v>1</v>
      </c>
      <c r="J114" s="387">
        <v>1383</v>
      </c>
      <c r="K114" s="387">
        <v>1383</v>
      </c>
    </row>
    <row r="115" spans="1:11" ht="12.75" customHeight="1">
      <c r="A115" s="372" t="s">
        <v>675</v>
      </c>
      <c r="B115" s="372" t="s">
        <v>676</v>
      </c>
      <c r="C115" s="372" t="s">
        <v>21</v>
      </c>
      <c r="D115" s="373">
        <v>117070000</v>
      </c>
      <c r="E115" s="372" t="s">
        <v>620</v>
      </c>
      <c r="F115" s="374">
        <v>1</v>
      </c>
      <c r="G115" s="387">
        <v>264</v>
      </c>
      <c r="H115" s="372" t="s">
        <v>611</v>
      </c>
      <c r="I115" s="374">
        <v>1</v>
      </c>
      <c r="J115" s="387">
        <v>264</v>
      </c>
      <c r="K115" s="387">
        <v>264</v>
      </c>
    </row>
    <row r="116" spans="1:11" ht="12.75" customHeight="1">
      <c r="A116" s="372" t="s">
        <v>675</v>
      </c>
      <c r="B116" s="372" t="s">
        <v>676</v>
      </c>
      <c r="C116" s="372" t="s">
        <v>21</v>
      </c>
      <c r="D116" s="373">
        <v>117676000</v>
      </c>
      <c r="E116" s="372" t="s">
        <v>621</v>
      </c>
      <c r="F116" s="374">
        <v>1</v>
      </c>
      <c r="G116" s="387">
        <v>217</v>
      </c>
      <c r="H116" s="372" t="s">
        <v>616</v>
      </c>
      <c r="I116" s="374">
        <v>1</v>
      </c>
      <c r="J116" s="387">
        <v>217</v>
      </c>
      <c r="K116" s="387">
        <v>217</v>
      </c>
    </row>
    <row r="117" spans="1:11" ht="12.75" customHeight="1">
      <c r="A117" s="372" t="s">
        <v>675</v>
      </c>
      <c r="B117" s="372" t="s">
        <v>676</v>
      </c>
      <c r="C117" s="372" t="s">
        <v>21</v>
      </c>
      <c r="D117" s="373">
        <v>118888000</v>
      </c>
      <c r="E117" s="372" t="s">
        <v>622</v>
      </c>
      <c r="F117" s="374">
        <v>1</v>
      </c>
      <c r="G117" s="387">
        <v>74929</v>
      </c>
      <c r="H117" s="372" t="s">
        <v>618</v>
      </c>
      <c r="I117" s="374">
        <v>1</v>
      </c>
      <c r="J117" s="387">
        <v>74929</v>
      </c>
      <c r="K117" s="387">
        <v>74929</v>
      </c>
    </row>
    <row r="118" spans="1:11" ht="12.75" customHeight="1">
      <c r="A118" s="372" t="s">
        <v>675</v>
      </c>
      <c r="B118" s="372" t="s">
        <v>676</v>
      </c>
      <c r="C118" s="372" t="s">
        <v>21</v>
      </c>
      <c r="D118" s="373">
        <v>119797000</v>
      </c>
      <c r="E118" s="372" t="s">
        <v>623</v>
      </c>
      <c r="F118" s="374">
        <v>1</v>
      </c>
      <c r="G118" s="387">
        <v>231</v>
      </c>
      <c r="H118" s="372" t="s">
        <v>611</v>
      </c>
      <c r="I118" s="374">
        <v>1</v>
      </c>
      <c r="J118" s="387">
        <v>231</v>
      </c>
      <c r="K118" s="387">
        <v>231</v>
      </c>
    </row>
    <row r="119" spans="1:11" ht="12.75" customHeight="1">
      <c r="A119" s="372" t="s">
        <v>675</v>
      </c>
      <c r="B119" s="372" t="s">
        <v>676</v>
      </c>
      <c r="C119" s="372" t="s">
        <v>21</v>
      </c>
      <c r="D119" s="373">
        <v>119999000</v>
      </c>
      <c r="E119" s="372" t="s">
        <v>624</v>
      </c>
      <c r="F119" s="374">
        <v>1</v>
      </c>
      <c r="G119" s="387">
        <v>237</v>
      </c>
      <c r="H119" s="372" t="s">
        <v>611</v>
      </c>
      <c r="I119" s="374">
        <v>1</v>
      </c>
      <c r="J119" s="387">
        <v>237</v>
      </c>
      <c r="K119" s="387">
        <v>237</v>
      </c>
    </row>
    <row r="120" spans="1:11" ht="12.75" customHeight="1">
      <c r="A120" s="372" t="s">
        <v>675</v>
      </c>
      <c r="B120" s="372" t="s">
        <v>676</v>
      </c>
      <c r="C120" s="372" t="s">
        <v>21</v>
      </c>
      <c r="D120" s="373">
        <v>151208000</v>
      </c>
      <c r="E120" s="372" t="s">
        <v>637</v>
      </c>
      <c r="F120" s="374">
        <v>1</v>
      </c>
      <c r="G120" s="387">
        <v>15650002</v>
      </c>
      <c r="H120" s="372" t="s">
        <v>638</v>
      </c>
      <c r="I120" s="374">
        <v>1</v>
      </c>
      <c r="J120" s="387">
        <v>15650002</v>
      </c>
      <c r="K120" s="387">
        <v>15650002</v>
      </c>
    </row>
    <row r="121" spans="1:11" ht="12.75" customHeight="1">
      <c r="A121" s="372" t="s">
        <v>675</v>
      </c>
      <c r="B121" s="372" t="s">
        <v>676</v>
      </c>
      <c r="C121" s="372" t="s">
        <v>21</v>
      </c>
      <c r="D121" s="373">
        <v>210013300</v>
      </c>
      <c r="E121" s="372" t="s">
        <v>646</v>
      </c>
      <c r="F121" s="374">
        <v>2</v>
      </c>
      <c r="G121" s="387">
        <v>51030</v>
      </c>
      <c r="H121" s="372" t="s">
        <v>607</v>
      </c>
      <c r="I121" s="374">
        <v>2</v>
      </c>
      <c r="J121" s="387">
        <v>51030</v>
      </c>
      <c r="K121" s="387">
        <v>51030</v>
      </c>
    </row>
    <row r="122" spans="1:11" ht="12.75" customHeight="1">
      <c r="A122" s="372" t="s">
        <v>675</v>
      </c>
      <c r="B122" s="372" t="s">
        <v>676</v>
      </c>
      <c r="C122" s="372" t="s">
        <v>21</v>
      </c>
      <c r="D122" s="373">
        <v>210013300</v>
      </c>
      <c r="E122" s="372" t="s">
        <v>646</v>
      </c>
      <c r="F122" s="374">
        <v>1</v>
      </c>
      <c r="G122" s="387">
        <v>19980</v>
      </c>
      <c r="H122" s="372" t="s">
        <v>607</v>
      </c>
      <c r="I122" s="374">
        <v>1</v>
      </c>
      <c r="J122" s="387">
        <v>19980</v>
      </c>
      <c r="K122" s="387">
        <v>19980</v>
      </c>
    </row>
    <row r="123" spans="1:11" ht="12.75" customHeight="1">
      <c r="A123" s="372" t="s">
        <v>675</v>
      </c>
      <c r="B123" s="372" t="s">
        <v>676</v>
      </c>
      <c r="C123" s="372" t="s">
        <v>21</v>
      </c>
      <c r="D123" s="373">
        <v>210023300</v>
      </c>
      <c r="E123" s="372" t="s">
        <v>647</v>
      </c>
      <c r="F123" s="374">
        <v>2</v>
      </c>
      <c r="G123" s="387">
        <v>31780</v>
      </c>
      <c r="H123" s="372" t="s">
        <v>607</v>
      </c>
      <c r="I123" s="374">
        <v>2</v>
      </c>
      <c r="J123" s="387">
        <v>31780</v>
      </c>
      <c r="K123" s="387">
        <v>31780</v>
      </c>
    </row>
    <row r="124" spans="1:11" ht="12.75" customHeight="1">
      <c r="A124" s="372" t="s">
        <v>675</v>
      </c>
      <c r="B124" s="372" t="s">
        <v>676</v>
      </c>
      <c r="C124" s="372" t="s">
        <v>21</v>
      </c>
      <c r="D124" s="373">
        <v>210023300</v>
      </c>
      <c r="E124" s="372" t="s">
        <v>647</v>
      </c>
      <c r="F124" s="374">
        <v>1</v>
      </c>
      <c r="G124" s="387">
        <v>1289</v>
      </c>
      <c r="H124" s="372" t="s">
        <v>607</v>
      </c>
      <c r="I124" s="374">
        <v>1</v>
      </c>
      <c r="J124" s="387">
        <v>1289</v>
      </c>
      <c r="K124" s="387">
        <v>1289</v>
      </c>
    </row>
    <row r="125" spans="1:11" ht="12.75" customHeight="1">
      <c r="A125" s="372" t="s">
        <v>675</v>
      </c>
      <c r="B125" s="372" t="s">
        <v>676</v>
      </c>
      <c r="C125" s="372" t="s">
        <v>21</v>
      </c>
      <c r="D125" s="373">
        <v>210108001</v>
      </c>
      <c r="E125" s="372" t="s">
        <v>626</v>
      </c>
      <c r="F125" s="374">
        <v>1</v>
      </c>
      <c r="G125" s="387">
        <v>1283609</v>
      </c>
      <c r="H125" s="372" t="s">
        <v>609</v>
      </c>
      <c r="I125" s="374">
        <v>1</v>
      </c>
      <c r="J125" s="387">
        <v>1283609</v>
      </c>
      <c r="K125" s="387">
        <v>1283609</v>
      </c>
    </row>
    <row r="126" spans="1:11" ht="12.75" customHeight="1">
      <c r="A126" s="372" t="s">
        <v>675</v>
      </c>
      <c r="B126" s="372" t="s">
        <v>676</v>
      </c>
      <c r="C126" s="372" t="s">
        <v>21</v>
      </c>
      <c r="D126" s="373">
        <v>210127001</v>
      </c>
      <c r="E126" s="372" t="s">
        <v>627</v>
      </c>
      <c r="F126" s="374">
        <v>1</v>
      </c>
      <c r="G126" s="387">
        <v>3061962</v>
      </c>
      <c r="H126" s="372" t="s">
        <v>607</v>
      </c>
      <c r="I126" s="374">
        <v>1</v>
      </c>
      <c r="J126" s="387">
        <v>3061962</v>
      </c>
      <c r="K126" s="387">
        <v>3061962</v>
      </c>
    </row>
    <row r="127" spans="1:11" ht="12.75" customHeight="1">
      <c r="A127" s="372" t="s">
        <v>675</v>
      </c>
      <c r="B127" s="372" t="s">
        <v>676</v>
      </c>
      <c r="C127" s="372" t="s">
        <v>21</v>
      </c>
      <c r="D127" s="373">
        <v>210347703</v>
      </c>
      <c r="E127" s="372" t="s">
        <v>648</v>
      </c>
      <c r="F127" s="374">
        <v>2</v>
      </c>
      <c r="G127" s="387">
        <v>23983</v>
      </c>
      <c r="H127" s="372" t="s">
        <v>616</v>
      </c>
      <c r="I127" s="374">
        <v>2</v>
      </c>
      <c r="J127" s="387">
        <v>23983</v>
      </c>
      <c r="K127" s="387">
        <v>23983</v>
      </c>
    </row>
    <row r="128" spans="1:11" ht="12.75" customHeight="1">
      <c r="A128" s="372" t="s">
        <v>675</v>
      </c>
      <c r="B128" s="372" t="s">
        <v>676</v>
      </c>
      <c r="C128" s="372" t="s">
        <v>21</v>
      </c>
      <c r="D128" s="373">
        <v>210347703</v>
      </c>
      <c r="E128" s="372" t="s">
        <v>648</v>
      </c>
      <c r="F128" s="374">
        <v>1</v>
      </c>
      <c r="G128" s="387">
        <v>301</v>
      </c>
      <c r="H128" s="372" t="s">
        <v>616</v>
      </c>
      <c r="I128" s="374">
        <v>1</v>
      </c>
      <c r="J128" s="387">
        <v>301</v>
      </c>
      <c r="K128" s="387">
        <v>301</v>
      </c>
    </row>
    <row r="129" spans="1:11" ht="12.75" customHeight="1">
      <c r="A129" s="372" t="s">
        <v>675</v>
      </c>
      <c r="B129" s="372" t="s">
        <v>676</v>
      </c>
      <c r="C129" s="372" t="s">
        <v>21</v>
      </c>
      <c r="D129" s="373">
        <v>210547605</v>
      </c>
      <c r="E129" s="372" t="s">
        <v>649</v>
      </c>
      <c r="F129" s="374">
        <v>2</v>
      </c>
      <c r="G129" s="387">
        <v>29977</v>
      </c>
      <c r="H129" s="372" t="s">
        <v>616</v>
      </c>
      <c r="I129" s="374">
        <v>2</v>
      </c>
      <c r="J129" s="387">
        <v>29977</v>
      </c>
      <c r="K129" s="387">
        <v>29977</v>
      </c>
    </row>
    <row r="130" spans="1:11" ht="12.75" customHeight="1">
      <c r="A130" s="372" t="s">
        <v>675</v>
      </c>
      <c r="B130" s="372" t="s">
        <v>676</v>
      </c>
      <c r="C130" s="372" t="s">
        <v>21</v>
      </c>
      <c r="D130" s="373">
        <v>210547605</v>
      </c>
      <c r="E130" s="372" t="s">
        <v>649</v>
      </c>
      <c r="F130" s="374">
        <v>1</v>
      </c>
      <c r="G130" s="387">
        <v>6826</v>
      </c>
      <c r="H130" s="372" t="s">
        <v>616</v>
      </c>
      <c r="I130" s="374">
        <v>1</v>
      </c>
      <c r="J130" s="387">
        <v>6826</v>
      </c>
      <c r="K130" s="387">
        <v>6826</v>
      </c>
    </row>
    <row r="131" spans="1:11" ht="12.75" customHeight="1">
      <c r="A131" s="372" t="s">
        <v>675</v>
      </c>
      <c r="B131" s="372" t="s">
        <v>676</v>
      </c>
      <c r="C131" s="372" t="s">
        <v>21</v>
      </c>
      <c r="D131" s="373">
        <v>210641306</v>
      </c>
      <c r="E131" s="372" t="s">
        <v>650</v>
      </c>
      <c r="F131" s="374">
        <v>2</v>
      </c>
      <c r="G131" s="387">
        <v>15053</v>
      </c>
      <c r="H131" s="372" t="s">
        <v>651</v>
      </c>
      <c r="I131" s="374">
        <v>2</v>
      </c>
      <c r="J131" s="387">
        <v>15053</v>
      </c>
      <c r="K131" s="387">
        <v>15053</v>
      </c>
    </row>
    <row r="132" spans="1:11" ht="12.75" customHeight="1">
      <c r="A132" s="372" t="s">
        <v>675</v>
      </c>
      <c r="B132" s="372" t="s">
        <v>676</v>
      </c>
      <c r="C132" s="372" t="s">
        <v>21</v>
      </c>
      <c r="D132" s="373">
        <v>210641306</v>
      </c>
      <c r="E132" s="372" t="s">
        <v>650</v>
      </c>
      <c r="F132" s="374">
        <v>1</v>
      </c>
      <c r="G132" s="387">
        <v>391</v>
      </c>
      <c r="H132" s="372" t="s">
        <v>651</v>
      </c>
      <c r="I132" s="374">
        <v>1</v>
      </c>
      <c r="J132" s="387">
        <v>391</v>
      </c>
      <c r="K132" s="387">
        <v>391</v>
      </c>
    </row>
    <row r="133" spans="1:11" ht="12.75" customHeight="1">
      <c r="A133" s="372" t="s">
        <v>675</v>
      </c>
      <c r="B133" s="372" t="s">
        <v>676</v>
      </c>
      <c r="C133" s="372" t="s">
        <v>21</v>
      </c>
      <c r="D133" s="373">
        <v>210870708</v>
      </c>
      <c r="E133" s="372" t="s">
        <v>652</v>
      </c>
      <c r="F133" s="374">
        <v>1</v>
      </c>
      <c r="G133" s="387">
        <v>1388</v>
      </c>
      <c r="H133" s="372" t="s">
        <v>611</v>
      </c>
      <c r="I133" s="374">
        <v>1</v>
      </c>
      <c r="J133" s="387">
        <v>1388</v>
      </c>
      <c r="K133" s="387">
        <v>1388</v>
      </c>
    </row>
    <row r="134" spans="1:11" ht="12.75" customHeight="1">
      <c r="A134" s="372" t="s">
        <v>675</v>
      </c>
      <c r="B134" s="372" t="s">
        <v>676</v>
      </c>
      <c r="C134" s="372" t="s">
        <v>21</v>
      </c>
      <c r="D134" s="373">
        <v>210870708</v>
      </c>
      <c r="E134" s="372" t="s">
        <v>652</v>
      </c>
      <c r="F134" s="374">
        <v>2</v>
      </c>
      <c r="G134" s="387">
        <v>15687</v>
      </c>
      <c r="H134" s="372" t="s">
        <v>611</v>
      </c>
      <c r="I134" s="374">
        <v>2</v>
      </c>
      <c r="J134" s="387">
        <v>15687</v>
      </c>
      <c r="K134" s="387">
        <v>15687</v>
      </c>
    </row>
    <row r="135" spans="1:11" ht="12.75" customHeight="1">
      <c r="A135" s="372" t="s">
        <v>675</v>
      </c>
      <c r="B135" s="372" t="s">
        <v>676</v>
      </c>
      <c r="C135" s="372" t="s">
        <v>21</v>
      </c>
      <c r="D135" s="373">
        <v>211370713</v>
      </c>
      <c r="E135" s="372" t="s">
        <v>653</v>
      </c>
      <c r="F135" s="374">
        <v>2</v>
      </c>
      <c r="G135" s="387">
        <v>22157</v>
      </c>
      <c r="H135" s="372" t="s">
        <v>611</v>
      </c>
      <c r="I135" s="374">
        <v>2</v>
      </c>
      <c r="J135" s="387">
        <v>22157</v>
      </c>
      <c r="K135" s="387">
        <v>22157</v>
      </c>
    </row>
    <row r="136" spans="1:11" ht="12.75" customHeight="1">
      <c r="A136" s="372" t="s">
        <v>675</v>
      </c>
      <c r="B136" s="372" t="s">
        <v>676</v>
      </c>
      <c r="C136" s="372" t="s">
        <v>21</v>
      </c>
      <c r="D136" s="373">
        <v>211370713</v>
      </c>
      <c r="E136" s="372" t="s">
        <v>653</v>
      </c>
      <c r="F136" s="374">
        <v>1</v>
      </c>
      <c r="G136" s="387">
        <v>46</v>
      </c>
      <c r="H136" s="372" t="s">
        <v>611</v>
      </c>
      <c r="I136" s="374">
        <v>1</v>
      </c>
      <c r="J136" s="387">
        <v>46</v>
      </c>
      <c r="K136" s="387">
        <v>46</v>
      </c>
    </row>
    <row r="137" spans="1:11" ht="12.75" customHeight="1">
      <c r="A137" s="372" t="s">
        <v>675</v>
      </c>
      <c r="B137" s="372" t="s">
        <v>676</v>
      </c>
      <c r="C137" s="372" t="s">
        <v>21</v>
      </c>
      <c r="D137" s="373">
        <v>211770717</v>
      </c>
      <c r="E137" s="372" t="s">
        <v>654</v>
      </c>
      <c r="F137" s="374">
        <v>2</v>
      </c>
      <c r="G137" s="387">
        <v>5523</v>
      </c>
      <c r="H137" s="372" t="s">
        <v>611</v>
      </c>
      <c r="I137" s="374">
        <v>2</v>
      </c>
      <c r="J137" s="387">
        <v>5523</v>
      </c>
      <c r="K137" s="387">
        <v>5523</v>
      </c>
    </row>
    <row r="138" spans="1:11" ht="12.75" customHeight="1">
      <c r="A138" s="372" t="s">
        <v>675</v>
      </c>
      <c r="B138" s="372" t="s">
        <v>676</v>
      </c>
      <c r="C138" s="372" t="s">
        <v>21</v>
      </c>
      <c r="D138" s="373">
        <v>211770717</v>
      </c>
      <c r="E138" s="372" t="s">
        <v>654</v>
      </c>
      <c r="F138" s="374">
        <v>1</v>
      </c>
      <c r="G138" s="387">
        <v>21</v>
      </c>
      <c r="H138" s="372" t="s">
        <v>611</v>
      </c>
      <c r="I138" s="374">
        <v>1</v>
      </c>
      <c r="J138" s="387">
        <v>21</v>
      </c>
      <c r="K138" s="387">
        <v>21</v>
      </c>
    </row>
    <row r="139" spans="1:11" ht="12.75" customHeight="1">
      <c r="A139" s="372" t="s">
        <v>675</v>
      </c>
      <c r="B139" s="372" t="s">
        <v>676</v>
      </c>
      <c r="C139" s="372" t="s">
        <v>21</v>
      </c>
      <c r="D139" s="373">
        <v>212499624</v>
      </c>
      <c r="E139" s="372" t="s">
        <v>655</v>
      </c>
      <c r="F139" s="374">
        <v>1</v>
      </c>
      <c r="G139" s="387">
        <v>9822</v>
      </c>
      <c r="H139" s="372" t="s">
        <v>611</v>
      </c>
      <c r="I139" s="374">
        <v>1</v>
      </c>
      <c r="J139" s="387">
        <v>9822</v>
      </c>
      <c r="K139" s="387">
        <v>9822</v>
      </c>
    </row>
    <row r="140" spans="1:11" ht="12.75" customHeight="1">
      <c r="A140" s="372" t="s">
        <v>675</v>
      </c>
      <c r="B140" s="372" t="s">
        <v>676</v>
      </c>
      <c r="C140" s="372" t="s">
        <v>21</v>
      </c>
      <c r="D140" s="373">
        <v>212499624</v>
      </c>
      <c r="E140" s="372" t="s">
        <v>655</v>
      </c>
      <c r="F140" s="374">
        <v>2</v>
      </c>
      <c r="G140" s="387">
        <v>78855</v>
      </c>
      <c r="H140" s="372" t="s">
        <v>611</v>
      </c>
      <c r="I140" s="374">
        <v>2</v>
      </c>
      <c r="J140" s="387">
        <v>78855</v>
      </c>
      <c r="K140" s="387">
        <v>78855</v>
      </c>
    </row>
    <row r="141" spans="1:11" ht="12.75" customHeight="1">
      <c r="A141" s="372" t="s">
        <v>675</v>
      </c>
      <c r="B141" s="372" t="s">
        <v>676</v>
      </c>
      <c r="C141" s="372" t="s">
        <v>21</v>
      </c>
      <c r="D141" s="373">
        <v>212854128</v>
      </c>
      <c r="E141" s="372" t="s">
        <v>656</v>
      </c>
      <c r="F141" s="374">
        <v>1</v>
      </c>
      <c r="G141" s="387">
        <v>29283</v>
      </c>
      <c r="H141" s="372" t="s">
        <v>618</v>
      </c>
      <c r="I141" s="374">
        <v>1</v>
      </c>
      <c r="J141" s="387">
        <v>29283</v>
      </c>
      <c r="K141" s="387">
        <v>29283</v>
      </c>
    </row>
    <row r="142" spans="1:11" ht="12.75" customHeight="1">
      <c r="A142" s="372" t="s">
        <v>675</v>
      </c>
      <c r="B142" s="372" t="s">
        <v>676</v>
      </c>
      <c r="C142" s="372" t="s">
        <v>21</v>
      </c>
      <c r="D142" s="373">
        <v>212854128</v>
      </c>
      <c r="E142" s="372" t="s">
        <v>656</v>
      </c>
      <c r="F142" s="374">
        <v>2</v>
      </c>
      <c r="G142" s="387">
        <v>62747</v>
      </c>
      <c r="H142" s="372" t="s">
        <v>618</v>
      </c>
      <c r="I142" s="374">
        <v>2</v>
      </c>
      <c r="J142" s="387">
        <v>62747</v>
      </c>
      <c r="K142" s="387">
        <v>62747</v>
      </c>
    </row>
    <row r="143" spans="1:11" ht="12.75" customHeight="1">
      <c r="A143" s="372" t="s">
        <v>675</v>
      </c>
      <c r="B143" s="372" t="s">
        <v>676</v>
      </c>
      <c r="C143" s="372" t="s">
        <v>21</v>
      </c>
      <c r="D143" s="373">
        <v>213013030</v>
      </c>
      <c r="E143" s="372" t="s">
        <v>657</v>
      </c>
      <c r="F143" s="374">
        <v>1</v>
      </c>
      <c r="G143" s="387">
        <v>20699</v>
      </c>
      <c r="H143" s="372" t="s">
        <v>607</v>
      </c>
      <c r="I143" s="374">
        <v>1</v>
      </c>
      <c r="J143" s="387">
        <v>20699</v>
      </c>
      <c r="K143" s="387">
        <v>20699</v>
      </c>
    </row>
    <row r="144" spans="1:11" ht="12.75" customHeight="1">
      <c r="A144" s="372" t="s">
        <v>675</v>
      </c>
      <c r="B144" s="372" t="s">
        <v>676</v>
      </c>
      <c r="C144" s="372" t="s">
        <v>21</v>
      </c>
      <c r="D144" s="373">
        <v>213013030</v>
      </c>
      <c r="E144" s="372" t="s">
        <v>657</v>
      </c>
      <c r="F144" s="374">
        <v>2</v>
      </c>
      <c r="G144" s="387">
        <v>56232</v>
      </c>
      <c r="H144" s="372" t="s">
        <v>607</v>
      </c>
      <c r="I144" s="374">
        <v>2</v>
      </c>
      <c r="J144" s="387">
        <v>56232</v>
      </c>
      <c r="K144" s="387">
        <v>56232</v>
      </c>
    </row>
    <row r="145" spans="1:11" ht="12.75" customHeight="1">
      <c r="A145" s="372" t="s">
        <v>675</v>
      </c>
      <c r="B145" s="372" t="s">
        <v>676</v>
      </c>
      <c r="C145" s="372" t="s">
        <v>21</v>
      </c>
      <c r="D145" s="373">
        <v>214013440</v>
      </c>
      <c r="E145" s="372" t="s">
        <v>658</v>
      </c>
      <c r="F145" s="374">
        <v>1</v>
      </c>
      <c r="G145" s="387">
        <v>21286</v>
      </c>
      <c r="H145" s="372" t="s">
        <v>607</v>
      </c>
      <c r="I145" s="374">
        <v>1</v>
      </c>
      <c r="J145" s="387">
        <v>21286</v>
      </c>
      <c r="K145" s="387">
        <v>21286</v>
      </c>
    </row>
    <row r="146" spans="1:11" ht="12.75" customHeight="1">
      <c r="A146" s="372" t="s">
        <v>675</v>
      </c>
      <c r="B146" s="372" t="s">
        <v>676</v>
      </c>
      <c r="C146" s="372" t="s">
        <v>21</v>
      </c>
      <c r="D146" s="373">
        <v>214013440</v>
      </c>
      <c r="E146" s="372" t="s">
        <v>658</v>
      </c>
      <c r="F146" s="374">
        <v>2</v>
      </c>
      <c r="G146" s="387">
        <v>57921</v>
      </c>
      <c r="H146" s="372" t="s">
        <v>607</v>
      </c>
      <c r="I146" s="374">
        <v>2</v>
      </c>
      <c r="J146" s="387">
        <v>57921</v>
      </c>
      <c r="K146" s="387">
        <v>57921</v>
      </c>
    </row>
    <row r="147" spans="1:11" ht="12.75" customHeight="1">
      <c r="A147" s="372" t="s">
        <v>675</v>
      </c>
      <c r="B147" s="372" t="s">
        <v>676</v>
      </c>
      <c r="C147" s="372" t="s">
        <v>21</v>
      </c>
      <c r="D147" s="373">
        <v>214091540</v>
      </c>
      <c r="E147" s="372" t="s">
        <v>659</v>
      </c>
      <c r="F147" s="374">
        <v>1</v>
      </c>
      <c r="G147" s="387">
        <v>71</v>
      </c>
      <c r="H147" s="372" t="s">
        <v>611</v>
      </c>
      <c r="I147" s="374">
        <v>1</v>
      </c>
      <c r="J147" s="387">
        <v>71</v>
      </c>
      <c r="K147" s="387">
        <v>71</v>
      </c>
    </row>
    <row r="148" spans="1:11" ht="12.75" customHeight="1">
      <c r="A148" s="372" t="s">
        <v>675</v>
      </c>
      <c r="B148" s="372" t="s">
        <v>676</v>
      </c>
      <c r="C148" s="372" t="s">
        <v>21</v>
      </c>
      <c r="D148" s="373">
        <v>214091540</v>
      </c>
      <c r="E148" s="372" t="s">
        <v>659</v>
      </c>
      <c r="F148" s="374">
        <v>2</v>
      </c>
      <c r="G148" s="387">
        <v>4296</v>
      </c>
      <c r="H148" s="372" t="s">
        <v>611</v>
      </c>
      <c r="I148" s="374">
        <v>2</v>
      </c>
      <c r="J148" s="387">
        <v>4296</v>
      </c>
      <c r="K148" s="387">
        <v>4296</v>
      </c>
    </row>
    <row r="149" spans="1:11" ht="12.75" customHeight="1">
      <c r="A149" s="372" t="s">
        <v>675</v>
      </c>
      <c r="B149" s="372" t="s">
        <v>676</v>
      </c>
      <c r="C149" s="372" t="s">
        <v>21</v>
      </c>
      <c r="D149" s="373">
        <v>214108141</v>
      </c>
      <c r="E149" s="372" t="s">
        <v>628</v>
      </c>
      <c r="F149" s="374">
        <v>1</v>
      </c>
      <c r="G149" s="387">
        <v>134776</v>
      </c>
      <c r="H149" s="372" t="s">
        <v>609</v>
      </c>
      <c r="I149" s="374">
        <v>1</v>
      </c>
      <c r="J149" s="387">
        <v>134776</v>
      </c>
      <c r="K149" s="387">
        <v>134776</v>
      </c>
    </row>
    <row r="150" spans="1:11" ht="12.75" customHeight="1">
      <c r="A150" s="372" t="s">
        <v>675</v>
      </c>
      <c r="B150" s="372" t="s">
        <v>676</v>
      </c>
      <c r="C150" s="372" t="s">
        <v>21</v>
      </c>
      <c r="D150" s="373">
        <v>214213042</v>
      </c>
      <c r="E150" s="372" t="s">
        <v>660</v>
      </c>
      <c r="F150" s="374">
        <v>1</v>
      </c>
      <c r="G150" s="387">
        <v>890</v>
      </c>
      <c r="H150" s="372" t="s">
        <v>607</v>
      </c>
      <c r="I150" s="374">
        <v>1</v>
      </c>
      <c r="J150" s="387">
        <v>890</v>
      </c>
      <c r="K150" s="387">
        <v>890</v>
      </c>
    </row>
    <row r="151" spans="1:11" ht="12.75" customHeight="1">
      <c r="A151" s="372" t="s">
        <v>675</v>
      </c>
      <c r="B151" s="372" t="s">
        <v>676</v>
      </c>
      <c r="C151" s="372" t="s">
        <v>21</v>
      </c>
      <c r="D151" s="373">
        <v>214213042</v>
      </c>
      <c r="E151" s="372" t="s">
        <v>660</v>
      </c>
      <c r="F151" s="374">
        <v>2</v>
      </c>
      <c r="G151" s="387">
        <v>17556</v>
      </c>
      <c r="H151" s="372" t="s">
        <v>607</v>
      </c>
      <c r="I151" s="374">
        <v>2</v>
      </c>
      <c r="J151" s="387">
        <v>17556</v>
      </c>
      <c r="K151" s="387">
        <v>17556</v>
      </c>
    </row>
    <row r="152" spans="1:11" ht="12.75" customHeight="1">
      <c r="A152" s="372" t="s">
        <v>675</v>
      </c>
      <c r="B152" s="372" t="s">
        <v>676</v>
      </c>
      <c r="C152" s="372" t="s">
        <v>21</v>
      </c>
      <c r="D152" s="373">
        <v>214319743</v>
      </c>
      <c r="E152" s="372" t="s">
        <v>661</v>
      </c>
      <c r="F152" s="374">
        <v>2</v>
      </c>
      <c r="G152" s="387">
        <v>19294</v>
      </c>
      <c r="H152" s="372" t="s">
        <v>609</v>
      </c>
      <c r="I152" s="374">
        <v>2</v>
      </c>
      <c r="J152" s="387">
        <v>19294</v>
      </c>
      <c r="K152" s="387">
        <v>19294</v>
      </c>
    </row>
    <row r="153" spans="1:11" ht="12.75" customHeight="1">
      <c r="A153" s="372" t="s">
        <v>675</v>
      </c>
      <c r="B153" s="372" t="s">
        <v>676</v>
      </c>
      <c r="C153" s="372" t="s">
        <v>21</v>
      </c>
      <c r="D153" s="373">
        <v>214319743</v>
      </c>
      <c r="E153" s="372" t="s">
        <v>661</v>
      </c>
      <c r="F153" s="374">
        <v>1</v>
      </c>
      <c r="G153" s="387">
        <v>228</v>
      </c>
      <c r="H153" s="372" t="s">
        <v>609</v>
      </c>
      <c r="I153" s="374">
        <v>1</v>
      </c>
      <c r="J153" s="387">
        <v>228</v>
      </c>
      <c r="K153" s="387">
        <v>228</v>
      </c>
    </row>
    <row r="154" spans="1:11" ht="12.75" customHeight="1">
      <c r="A154" s="372" t="s">
        <v>675</v>
      </c>
      <c r="B154" s="372" t="s">
        <v>676</v>
      </c>
      <c r="C154" s="372" t="s">
        <v>21</v>
      </c>
      <c r="D154" s="373">
        <v>214547745</v>
      </c>
      <c r="E154" s="372" t="s">
        <v>629</v>
      </c>
      <c r="F154" s="374">
        <v>1</v>
      </c>
      <c r="G154" s="387">
        <v>133781</v>
      </c>
      <c r="H154" s="372" t="s">
        <v>616</v>
      </c>
      <c r="I154" s="374">
        <v>1</v>
      </c>
      <c r="J154" s="387">
        <v>133781</v>
      </c>
      <c r="K154" s="387">
        <v>133781</v>
      </c>
    </row>
    <row r="155" spans="1:11" ht="12.75" customHeight="1">
      <c r="A155" s="372" t="s">
        <v>675</v>
      </c>
      <c r="B155" s="372" t="s">
        <v>676</v>
      </c>
      <c r="C155" s="372" t="s">
        <v>21</v>
      </c>
      <c r="D155" s="373">
        <v>215013650</v>
      </c>
      <c r="E155" s="372" t="s">
        <v>662</v>
      </c>
      <c r="F155" s="374">
        <v>1</v>
      </c>
      <c r="G155" s="387">
        <v>21286</v>
      </c>
      <c r="H155" s="372" t="s">
        <v>607</v>
      </c>
      <c r="I155" s="374">
        <v>1</v>
      </c>
      <c r="J155" s="387">
        <v>21286</v>
      </c>
      <c r="K155" s="387">
        <v>21286</v>
      </c>
    </row>
    <row r="156" spans="1:11" ht="12.75" customHeight="1">
      <c r="A156" s="372" t="s">
        <v>675</v>
      </c>
      <c r="B156" s="372" t="s">
        <v>676</v>
      </c>
      <c r="C156" s="372" t="s">
        <v>21</v>
      </c>
      <c r="D156" s="373">
        <v>215013650</v>
      </c>
      <c r="E156" s="372" t="s">
        <v>662</v>
      </c>
      <c r="F156" s="374">
        <v>2</v>
      </c>
      <c r="G156" s="387">
        <v>57778</v>
      </c>
      <c r="H156" s="372" t="s">
        <v>607</v>
      </c>
      <c r="I156" s="374">
        <v>2</v>
      </c>
      <c r="J156" s="387">
        <v>57778</v>
      </c>
      <c r="K156" s="387">
        <v>57778</v>
      </c>
    </row>
    <row r="157" spans="1:11" ht="12.75" customHeight="1">
      <c r="A157" s="372" t="s">
        <v>675</v>
      </c>
      <c r="B157" s="372" t="s">
        <v>676</v>
      </c>
      <c r="C157" s="372" t="s">
        <v>21</v>
      </c>
      <c r="D157" s="373">
        <v>215513655</v>
      </c>
      <c r="E157" s="372" t="s">
        <v>630</v>
      </c>
      <c r="F157" s="374">
        <v>1</v>
      </c>
      <c r="G157" s="387">
        <v>134941</v>
      </c>
      <c r="H157" s="372" t="s">
        <v>607</v>
      </c>
      <c r="I157" s="374">
        <v>1</v>
      </c>
      <c r="J157" s="387">
        <v>134941</v>
      </c>
      <c r="K157" s="387">
        <v>134941</v>
      </c>
    </row>
    <row r="158" spans="1:11" ht="12.75" customHeight="1">
      <c r="A158" s="372" t="s">
        <v>675</v>
      </c>
      <c r="B158" s="372" t="s">
        <v>676</v>
      </c>
      <c r="C158" s="372" t="s">
        <v>21</v>
      </c>
      <c r="D158" s="373">
        <v>215786757</v>
      </c>
      <c r="E158" s="372" t="s">
        <v>663</v>
      </c>
      <c r="F158" s="374">
        <v>2</v>
      </c>
      <c r="G158" s="387">
        <v>55200</v>
      </c>
      <c r="H158" s="372" t="s">
        <v>611</v>
      </c>
      <c r="I158" s="374">
        <v>2</v>
      </c>
      <c r="J158" s="387">
        <v>55200</v>
      </c>
      <c r="K158" s="387">
        <v>55200</v>
      </c>
    </row>
    <row r="159" spans="1:11" ht="12.75" customHeight="1">
      <c r="A159" s="372" t="s">
        <v>675</v>
      </c>
      <c r="B159" s="372" t="s">
        <v>676</v>
      </c>
      <c r="C159" s="372" t="s">
        <v>21</v>
      </c>
      <c r="D159" s="373">
        <v>215786757</v>
      </c>
      <c r="E159" s="372" t="s">
        <v>663</v>
      </c>
      <c r="F159" s="374">
        <v>1</v>
      </c>
      <c r="G159" s="387">
        <v>8198</v>
      </c>
      <c r="H159" s="372" t="s">
        <v>611</v>
      </c>
      <c r="I159" s="374">
        <v>1</v>
      </c>
      <c r="J159" s="387">
        <v>8198</v>
      </c>
      <c r="K159" s="387">
        <v>8198</v>
      </c>
    </row>
    <row r="160" spans="1:11" ht="12.75" customHeight="1">
      <c r="A160" s="372" t="s">
        <v>675</v>
      </c>
      <c r="B160" s="372" t="s">
        <v>676</v>
      </c>
      <c r="C160" s="372" t="s">
        <v>21</v>
      </c>
      <c r="D160" s="373">
        <v>215905659</v>
      </c>
      <c r="E160" s="372" t="s">
        <v>631</v>
      </c>
      <c r="F160" s="374">
        <v>1</v>
      </c>
      <c r="G160" s="387">
        <v>130576</v>
      </c>
      <c r="H160" s="372" t="s">
        <v>632</v>
      </c>
      <c r="I160" s="374">
        <v>1</v>
      </c>
      <c r="J160" s="387">
        <v>130576</v>
      </c>
      <c r="K160" s="387">
        <v>130576</v>
      </c>
    </row>
    <row r="161" spans="1:11" ht="12.75" customHeight="1">
      <c r="A161" s="372" t="s">
        <v>675</v>
      </c>
      <c r="B161" s="372" t="s">
        <v>676</v>
      </c>
      <c r="C161" s="372" t="s">
        <v>21</v>
      </c>
      <c r="D161" s="373">
        <v>216008560</v>
      </c>
      <c r="E161" s="372" t="s">
        <v>664</v>
      </c>
      <c r="F161" s="374">
        <v>2</v>
      </c>
      <c r="G161" s="387">
        <v>26762</v>
      </c>
      <c r="H161" s="372" t="s">
        <v>609</v>
      </c>
      <c r="I161" s="374">
        <v>2</v>
      </c>
      <c r="J161" s="387">
        <v>26762</v>
      </c>
      <c r="K161" s="387">
        <v>26762</v>
      </c>
    </row>
    <row r="162" spans="1:11" ht="12.75" customHeight="1">
      <c r="A162" s="372" t="s">
        <v>675</v>
      </c>
      <c r="B162" s="372" t="s">
        <v>676</v>
      </c>
      <c r="C162" s="372" t="s">
        <v>21</v>
      </c>
      <c r="D162" s="373">
        <v>216008560</v>
      </c>
      <c r="E162" s="372" t="s">
        <v>664</v>
      </c>
      <c r="F162" s="374">
        <v>1</v>
      </c>
      <c r="G162" s="387">
        <v>536</v>
      </c>
      <c r="H162" s="372" t="s">
        <v>609</v>
      </c>
      <c r="I162" s="374">
        <v>1</v>
      </c>
      <c r="J162" s="387">
        <v>536</v>
      </c>
      <c r="K162" s="387">
        <v>536</v>
      </c>
    </row>
    <row r="163" spans="1:11" ht="12.75" customHeight="1">
      <c r="A163" s="372" t="s">
        <v>675</v>
      </c>
      <c r="B163" s="372" t="s">
        <v>676</v>
      </c>
      <c r="C163" s="372" t="s">
        <v>21</v>
      </c>
      <c r="D163" s="373">
        <v>216570265</v>
      </c>
      <c r="E163" s="372" t="s">
        <v>665</v>
      </c>
      <c r="F163" s="374">
        <v>1</v>
      </c>
      <c r="G163" s="387">
        <v>110</v>
      </c>
      <c r="H163" s="372" t="s">
        <v>611</v>
      </c>
      <c r="I163" s="374">
        <v>1</v>
      </c>
      <c r="J163" s="387">
        <v>110</v>
      </c>
      <c r="K163" s="387">
        <v>110</v>
      </c>
    </row>
    <row r="164" spans="1:11" ht="12.75" customHeight="1">
      <c r="A164" s="372" t="s">
        <v>675</v>
      </c>
      <c r="B164" s="372" t="s">
        <v>676</v>
      </c>
      <c r="C164" s="372" t="s">
        <v>21</v>
      </c>
      <c r="D164" s="373">
        <v>216570265</v>
      </c>
      <c r="E164" s="372" t="s">
        <v>665</v>
      </c>
      <c r="F164" s="374">
        <v>2</v>
      </c>
      <c r="G164" s="387">
        <v>26631</v>
      </c>
      <c r="H164" s="372" t="s">
        <v>611</v>
      </c>
      <c r="I164" s="374">
        <v>2</v>
      </c>
      <c r="J164" s="387">
        <v>26631</v>
      </c>
      <c r="K164" s="387">
        <v>26631</v>
      </c>
    </row>
    <row r="165" spans="1:11" ht="12.75" customHeight="1">
      <c r="A165" s="372" t="s">
        <v>675</v>
      </c>
      <c r="B165" s="372" t="s">
        <v>676</v>
      </c>
      <c r="C165" s="372" t="s">
        <v>21</v>
      </c>
      <c r="D165" s="373">
        <v>216713667</v>
      </c>
      <c r="E165" s="372" t="s">
        <v>666</v>
      </c>
      <c r="F165" s="374">
        <v>1</v>
      </c>
      <c r="G165" s="387">
        <v>22986</v>
      </c>
      <c r="H165" s="372" t="s">
        <v>607</v>
      </c>
      <c r="I165" s="374">
        <v>1</v>
      </c>
      <c r="J165" s="387">
        <v>22986</v>
      </c>
      <c r="K165" s="387">
        <v>22986</v>
      </c>
    </row>
    <row r="166" spans="1:11" ht="12.75" customHeight="1">
      <c r="A166" s="372" t="s">
        <v>675</v>
      </c>
      <c r="B166" s="372" t="s">
        <v>676</v>
      </c>
      <c r="C166" s="372" t="s">
        <v>21</v>
      </c>
      <c r="D166" s="373">
        <v>216713667</v>
      </c>
      <c r="E166" s="372" t="s">
        <v>666</v>
      </c>
      <c r="F166" s="374">
        <v>2</v>
      </c>
      <c r="G166" s="387">
        <v>52786</v>
      </c>
      <c r="H166" s="372" t="s">
        <v>607</v>
      </c>
      <c r="I166" s="374">
        <v>2</v>
      </c>
      <c r="J166" s="387">
        <v>52786</v>
      </c>
      <c r="K166" s="387">
        <v>52786</v>
      </c>
    </row>
    <row r="167" spans="1:11" ht="12.75" customHeight="1">
      <c r="A167" s="372" t="s">
        <v>675</v>
      </c>
      <c r="B167" s="372" t="s">
        <v>676</v>
      </c>
      <c r="C167" s="372" t="s">
        <v>21</v>
      </c>
      <c r="D167" s="373">
        <v>217013670</v>
      </c>
      <c r="E167" s="372" t="s">
        <v>633</v>
      </c>
      <c r="F167" s="374">
        <v>1</v>
      </c>
      <c r="G167" s="387">
        <v>130597</v>
      </c>
      <c r="H167" s="372" t="s">
        <v>607</v>
      </c>
      <c r="I167" s="374">
        <v>1</v>
      </c>
      <c r="J167" s="387">
        <v>130597</v>
      </c>
      <c r="K167" s="387">
        <v>130597</v>
      </c>
    </row>
    <row r="168" spans="1:11" ht="12.75" customHeight="1">
      <c r="A168" s="372" t="s">
        <v>675</v>
      </c>
      <c r="B168" s="372" t="s">
        <v>676</v>
      </c>
      <c r="C168" s="372" t="s">
        <v>21</v>
      </c>
      <c r="D168" s="373">
        <v>217520175</v>
      </c>
      <c r="E168" s="372" t="s">
        <v>634</v>
      </c>
      <c r="F168" s="374">
        <v>1</v>
      </c>
      <c r="G168" s="387">
        <v>130011</v>
      </c>
      <c r="H168" s="372" t="s">
        <v>611</v>
      </c>
      <c r="I168" s="374">
        <v>1</v>
      </c>
      <c r="J168" s="387">
        <v>130011</v>
      </c>
      <c r="K168" s="387">
        <v>130011</v>
      </c>
    </row>
    <row r="169" spans="1:11" ht="12.75" customHeight="1">
      <c r="A169" s="372" t="s">
        <v>675</v>
      </c>
      <c r="B169" s="372" t="s">
        <v>676</v>
      </c>
      <c r="C169" s="372" t="s">
        <v>21</v>
      </c>
      <c r="D169" s="373">
        <v>230505001</v>
      </c>
      <c r="E169" s="372" t="s">
        <v>639</v>
      </c>
      <c r="F169" s="374">
        <v>1</v>
      </c>
      <c r="G169" s="387">
        <v>1008253210</v>
      </c>
      <c r="H169" s="372" t="s">
        <v>640</v>
      </c>
      <c r="I169" s="374">
        <v>1</v>
      </c>
      <c r="J169" s="387">
        <v>1008253210</v>
      </c>
      <c r="K169" s="387">
        <v>1008253210</v>
      </c>
    </row>
    <row r="170" spans="1:11" ht="12.75" customHeight="1">
      <c r="A170" s="372" t="s">
        <v>675</v>
      </c>
      <c r="B170" s="372" t="s">
        <v>676</v>
      </c>
      <c r="C170" s="372" t="s">
        <v>21</v>
      </c>
      <c r="D170" s="373">
        <v>231276001</v>
      </c>
      <c r="E170" s="372" t="s">
        <v>670</v>
      </c>
      <c r="F170" s="374">
        <v>1</v>
      </c>
      <c r="G170" s="387">
        <v>2783480</v>
      </c>
      <c r="H170" s="372" t="s">
        <v>671</v>
      </c>
      <c r="I170" s="374">
        <v>1</v>
      </c>
      <c r="J170" s="387">
        <v>2783480</v>
      </c>
      <c r="K170" s="387">
        <v>2783480</v>
      </c>
    </row>
    <row r="171" spans="1:11" ht="12.75" customHeight="1">
      <c r="A171" s="372" t="s">
        <v>675</v>
      </c>
      <c r="B171" s="372" t="s">
        <v>676</v>
      </c>
      <c r="C171" s="372" t="s">
        <v>21</v>
      </c>
      <c r="D171" s="373">
        <v>238054001</v>
      </c>
      <c r="E171" s="372" t="s">
        <v>672</v>
      </c>
      <c r="F171" s="374">
        <v>2</v>
      </c>
      <c r="G171" s="387">
        <v>38059094</v>
      </c>
      <c r="H171" s="372" t="s">
        <v>673</v>
      </c>
      <c r="I171" s="374">
        <v>2</v>
      </c>
      <c r="J171" s="387">
        <v>38059094</v>
      </c>
      <c r="K171" s="387">
        <v>38059094</v>
      </c>
    </row>
    <row r="172" spans="1:11" ht="12.75" customHeight="1">
      <c r="A172" s="372" t="s">
        <v>675</v>
      </c>
      <c r="B172" s="372" t="s">
        <v>676</v>
      </c>
      <c r="C172" s="372" t="s">
        <v>21</v>
      </c>
      <c r="D172" s="373">
        <v>238054001</v>
      </c>
      <c r="E172" s="372" t="s">
        <v>672</v>
      </c>
      <c r="F172" s="374">
        <v>1</v>
      </c>
      <c r="G172" s="387">
        <v>548183</v>
      </c>
      <c r="H172" s="372" t="s">
        <v>673</v>
      </c>
      <c r="I172" s="374">
        <v>1</v>
      </c>
      <c r="J172" s="387">
        <v>548183</v>
      </c>
      <c r="K172" s="387">
        <v>548183</v>
      </c>
    </row>
    <row r="173" spans="1:11" ht="12.75" customHeight="1">
      <c r="A173" s="372" t="s">
        <v>675</v>
      </c>
      <c r="B173" s="372" t="s">
        <v>676</v>
      </c>
      <c r="C173" s="372" t="s">
        <v>21</v>
      </c>
      <c r="D173" s="373">
        <v>923272595</v>
      </c>
      <c r="E173" s="372" t="s">
        <v>674</v>
      </c>
      <c r="F173" s="374">
        <v>1</v>
      </c>
      <c r="G173" s="387">
        <v>8767421</v>
      </c>
      <c r="H173" s="372" t="s">
        <v>638</v>
      </c>
      <c r="I173" s="374">
        <v>1</v>
      </c>
      <c r="J173" s="387">
        <v>8767421</v>
      </c>
      <c r="K173" s="387">
        <v>8767421</v>
      </c>
    </row>
    <row r="174" spans="1:11" ht="12.75" customHeight="1">
      <c r="A174" s="372" t="s">
        <v>675</v>
      </c>
      <c r="B174" s="372" t="s">
        <v>676</v>
      </c>
      <c r="C174" s="372" t="s">
        <v>21</v>
      </c>
      <c r="D174" s="373">
        <v>923272595</v>
      </c>
      <c r="E174" s="372" t="s">
        <v>674</v>
      </c>
      <c r="F174" s="374">
        <v>2</v>
      </c>
      <c r="G174" s="387">
        <v>6500315</v>
      </c>
      <c r="H174" s="372" t="s">
        <v>638</v>
      </c>
      <c r="I174" s="374">
        <v>2</v>
      </c>
      <c r="J174" s="387">
        <v>6500315</v>
      </c>
      <c r="K174" s="387">
        <v>6500315</v>
      </c>
    </row>
    <row r="175" spans="1:11" ht="12.75" customHeight="1">
      <c r="A175" s="372" t="s">
        <v>677</v>
      </c>
      <c r="B175" s="372" t="s">
        <v>678</v>
      </c>
      <c r="C175" s="372" t="s">
        <v>21</v>
      </c>
      <c r="D175" s="373">
        <v>42200000</v>
      </c>
      <c r="E175" s="372" t="s">
        <v>679</v>
      </c>
      <c r="F175" s="374">
        <v>1</v>
      </c>
      <c r="G175" s="387">
        <v>13207</v>
      </c>
      <c r="H175" s="372" t="s">
        <v>638</v>
      </c>
      <c r="I175" s="374">
        <v>1</v>
      </c>
      <c r="J175" s="387">
        <v>13207</v>
      </c>
      <c r="K175" s="387">
        <v>13207</v>
      </c>
    </row>
    <row r="176" spans="1:11" ht="12.75" customHeight="1">
      <c r="A176" s="372" t="s">
        <v>677</v>
      </c>
      <c r="B176" s="372" t="s">
        <v>678</v>
      </c>
      <c r="C176" s="372" t="s">
        <v>21</v>
      </c>
      <c r="D176" s="373">
        <v>130263000</v>
      </c>
      <c r="E176" s="372" t="s">
        <v>680</v>
      </c>
      <c r="F176" s="374">
        <v>1</v>
      </c>
      <c r="G176" s="387">
        <v>341087</v>
      </c>
      <c r="H176" s="372" t="s">
        <v>681</v>
      </c>
      <c r="I176" s="374">
        <v>1</v>
      </c>
      <c r="J176" s="387">
        <v>341087</v>
      </c>
      <c r="K176" s="387">
        <v>341087</v>
      </c>
    </row>
    <row r="177" spans="1:11" ht="12.75" customHeight="1">
      <c r="A177" s="372" t="s">
        <v>682</v>
      </c>
      <c r="B177" s="372" t="s">
        <v>683</v>
      </c>
      <c r="C177" s="372" t="s">
        <v>684</v>
      </c>
      <c r="D177" s="373">
        <v>21176000</v>
      </c>
      <c r="E177" s="372" t="s">
        <v>685</v>
      </c>
      <c r="F177" s="374">
        <v>1</v>
      </c>
      <c r="G177" s="387">
        <v>11817296</v>
      </c>
      <c r="H177" s="372" t="s">
        <v>686</v>
      </c>
      <c r="I177" s="374">
        <v>1</v>
      </c>
      <c r="J177" s="387">
        <v>11817296</v>
      </c>
      <c r="K177" s="387">
        <v>11817296</v>
      </c>
    </row>
    <row r="178" spans="1:11" ht="12.75" customHeight="1">
      <c r="A178" s="372" t="s">
        <v>682</v>
      </c>
      <c r="B178" s="372" t="s">
        <v>683</v>
      </c>
      <c r="C178" s="372" t="s">
        <v>684</v>
      </c>
      <c r="D178" s="373">
        <v>117373000</v>
      </c>
      <c r="E178" s="372" t="s">
        <v>687</v>
      </c>
      <c r="F178" s="374">
        <v>1</v>
      </c>
      <c r="G178" s="387">
        <v>9391173</v>
      </c>
      <c r="H178" s="372" t="s">
        <v>607</v>
      </c>
      <c r="I178" s="374">
        <v>1</v>
      </c>
      <c r="J178" s="387">
        <v>9391173</v>
      </c>
      <c r="K178" s="387">
        <v>9391173</v>
      </c>
    </row>
    <row r="179" spans="1:11" ht="12.75" customHeight="1">
      <c r="A179" s="372" t="s">
        <v>688</v>
      </c>
      <c r="B179" s="372" t="s">
        <v>689</v>
      </c>
      <c r="C179" s="372" t="s">
        <v>684</v>
      </c>
      <c r="D179" s="373">
        <v>44200000</v>
      </c>
      <c r="E179" s="372" t="s">
        <v>690</v>
      </c>
      <c r="F179" s="374">
        <v>2</v>
      </c>
      <c r="G179" s="387">
        <v>208350</v>
      </c>
      <c r="H179" s="372" t="s">
        <v>605</v>
      </c>
      <c r="I179" s="374">
        <v>2</v>
      </c>
      <c r="J179" s="387">
        <v>208350</v>
      </c>
      <c r="K179" s="387">
        <v>208350</v>
      </c>
    </row>
    <row r="180" spans="1:11" ht="12.75" customHeight="1">
      <c r="A180" s="372" t="s">
        <v>688</v>
      </c>
      <c r="B180" s="372" t="s">
        <v>689</v>
      </c>
      <c r="C180" s="372" t="s">
        <v>684</v>
      </c>
      <c r="D180" s="373">
        <v>44200000</v>
      </c>
      <c r="E180" s="372" t="s">
        <v>690</v>
      </c>
      <c r="F180" s="374">
        <v>1</v>
      </c>
      <c r="G180" s="387">
        <v>138900</v>
      </c>
      <c r="H180" s="372" t="s">
        <v>605</v>
      </c>
      <c r="I180" s="374">
        <v>1</v>
      </c>
      <c r="J180" s="387">
        <v>138900</v>
      </c>
      <c r="K180" s="387">
        <v>138900</v>
      </c>
    </row>
    <row r="181" spans="1:11" ht="12.75" customHeight="1">
      <c r="A181" s="372" t="s">
        <v>50</v>
      </c>
      <c r="B181" s="372" t="s">
        <v>59</v>
      </c>
      <c r="C181" s="372" t="s">
        <v>684</v>
      </c>
      <c r="D181" s="373">
        <v>11100000</v>
      </c>
      <c r="E181" s="372" t="s">
        <v>691</v>
      </c>
      <c r="F181" s="374">
        <v>2</v>
      </c>
      <c r="G181" s="387">
        <v>172976100</v>
      </c>
      <c r="H181" s="372" t="s">
        <v>692</v>
      </c>
      <c r="I181" s="374">
        <v>2</v>
      </c>
      <c r="J181" s="387">
        <v>172976100</v>
      </c>
      <c r="K181" s="387">
        <v>172976100</v>
      </c>
    </row>
    <row r="182" spans="1:11" ht="12.75" customHeight="1">
      <c r="A182" s="372" t="s">
        <v>50</v>
      </c>
      <c r="B182" s="372" t="s">
        <v>59</v>
      </c>
      <c r="C182" s="372" t="s">
        <v>684</v>
      </c>
      <c r="D182" s="373">
        <v>11300000</v>
      </c>
      <c r="E182" s="372" t="s">
        <v>693</v>
      </c>
      <c r="F182" s="374">
        <v>1</v>
      </c>
      <c r="G182" s="391">
        <v>612300</v>
      </c>
      <c r="H182" s="372" t="s">
        <v>598</v>
      </c>
      <c r="I182" s="374">
        <v>1</v>
      </c>
      <c r="J182" s="391">
        <v>612300</v>
      </c>
      <c r="K182" s="391">
        <v>612300</v>
      </c>
    </row>
    <row r="183" spans="1:11" ht="12.75" customHeight="1">
      <c r="A183" s="372" t="s">
        <v>50</v>
      </c>
      <c r="B183" s="372" t="s">
        <v>59</v>
      </c>
      <c r="C183" s="372" t="s">
        <v>684</v>
      </c>
      <c r="D183" s="373">
        <v>11300000</v>
      </c>
      <c r="E183" s="372" t="s">
        <v>693</v>
      </c>
      <c r="F183" s="374">
        <v>2</v>
      </c>
      <c r="G183" s="391">
        <v>58365100</v>
      </c>
      <c r="H183" s="372" t="s">
        <v>598</v>
      </c>
      <c r="I183" s="374">
        <v>2</v>
      </c>
      <c r="J183" s="391">
        <v>58365100</v>
      </c>
      <c r="K183" s="391">
        <v>58365100</v>
      </c>
    </row>
    <row r="184" spans="1:11" ht="12.75" customHeight="1">
      <c r="A184" s="372" t="s">
        <v>50</v>
      </c>
      <c r="B184" s="372" t="s">
        <v>59</v>
      </c>
      <c r="C184" s="372" t="s">
        <v>684</v>
      </c>
      <c r="D184" s="373">
        <v>11500000</v>
      </c>
      <c r="E184" s="372" t="s">
        <v>694</v>
      </c>
      <c r="F184" s="374">
        <v>2</v>
      </c>
      <c r="G184" s="391">
        <v>696602667</v>
      </c>
      <c r="H184" s="372" t="s">
        <v>25</v>
      </c>
      <c r="I184" s="374">
        <v>2</v>
      </c>
      <c r="J184" s="391">
        <v>696602667</v>
      </c>
      <c r="K184" s="391">
        <v>696602667</v>
      </c>
    </row>
    <row r="185" spans="1:11" ht="12.75" customHeight="1">
      <c r="A185" s="372" t="s">
        <v>50</v>
      </c>
      <c r="B185" s="372" t="s">
        <v>59</v>
      </c>
      <c r="C185" s="372" t="s">
        <v>684</v>
      </c>
      <c r="D185" s="373">
        <v>11500000</v>
      </c>
      <c r="E185" s="372" t="s">
        <v>694</v>
      </c>
      <c r="F185" s="374">
        <v>1</v>
      </c>
      <c r="G185" s="391">
        <v>38000000</v>
      </c>
      <c r="H185" s="372" t="s">
        <v>25</v>
      </c>
      <c r="I185" s="374">
        <v>1</v>
      </c>
      <c r="J185" s="391">
        <v>38000000</v>
      </c>
      <c r="K185" s="391">
        <v>38000000</v>
      </c>
    </row>
    <row r="186" spans="1:11" ht="12.75" customHeight="1">
      <c r="A186" s="372" t="s">
        <v>50</v>
      </c>
      <c r="B186" s="372" t="s">
        <v>59</v>
      </c>
      <c r="C186" s="372" t="s">
        <v>684</v>
      </c>
      <c r="D186" s="373">
        <v>12200000</v>
      </c>
      <c r="E186" s="372" t="s">
        <v>695</v>
      </c>
      <c r="F186" s="374">
        <v>2</v>
      </c>
      <c r="G186" s="387">
        <v>7227900</v>
      </c>
      <c r="H186" s="372" t="s">
        <v>25</v>
      </c>
      <c r="I186" s="374">
        <v>2</v>
      </c>
      <c r="J186" s="387">
        <v>7227900</v>
      </c>
      <c r="K186" s="387">
        <v>7227900</v>
      </c>
    </row>
    <row r="187" spans="1:11" ht="12.75" customHeight="1">
      <c r="A187" s="372" t="s">
        <v>50</v>
      </c>
      <c r="B187" s="372" t="s">
        <v>59</v>
      </c>
      <c r="C187" s="372" t="s">
        <v>684</v>
      </c>
      <c r="D187" s="373">
        <v>12200000</v>
      </c>
      <c r="E187" s="372" t="s">
        <v>695</v>
      </c>
      <c r="F187" s="374">
        <v>1</v>
      </c>
      <c r="G187" s="387">
        <v>627700</v>
      </c>
      <c r="H187" s="372" t="s">
        <v>25</v>
      </c>
      <c r="I187" s="374">
        <v>1</v>
      </c>
      <c r="J187" s="387">
        <v>627700</v>
      </c>
      <c r="K187" s="387">
        <v>627700</v>
      </c>
    </row>
    <row r="188" spans="1:11" ht="12.75" customHeight="1">
      <c r="A188" s="372" t="s">
        <v>50</v>
      </c>
      <c r="B188" s="372" t="s">
        <v>59</v>
      </c>
      <c r="C188" s="372" t="s">
        <v>684</v>
      </c>
      <c r="D188" s="373">
        <v>12300000</v>
      </c>
      <c r="E188" s="372" t="s">
        <v>697</v>
      </c>
      <c r="F188" s="374">
        <v>2</v>
      </c>
      <c r="G188" s="387">
        <v>169404600</v>
      </c>
      <c r="H188" s="372" t="s">
        <v>692</v>
      </c>
      <c r="I188" s="374">
        <v>2</v>
      </c>
      <c r="J188" s="387">
        <v>169404600</v>
      </c>
      <c r="K188" s="387">
        <v>169404600</v>
      </c>
    </row>
    <row r="189" spans="1:11" ht="12.75" customHeight="1">
      <c r="A189" s="372" t="s">
        <v>50</v>
      </c>
      <c r="B189" s="372" t="s">
        <v>59</v>
      </c>
      <c r="C189" s="372" t="s">
        <v>684</v>
      </c>
      <c r="D189" s="373">
        <v>13000000</v>
      </c>
      <c r="E189" s="372" t="s">
        <v>698</v>
      </c>
      <c r="F189" s="374">
        <v>1</v>
      </c>
      <c r="G189" s="387">
        <v>5000000</v>
      </c>
      <c r="H189" s="372" t="s">
        <v>25</v>
      </c>
      <c r="I189" s="374">
        <v>1</v>
      </c>
      <c r="J189" s="387">
        <v>5000000</v>
      </c>
      <c r="K189" s="387">
        <v>5000000</v>
      </c>
    </row>
    <row r="190" spans="1:11" ht="12.75" customHeight="1">
      <c r="A190" s="372" t="s">
        <v>50</v>
      </c>
      <c r="B190" s="372" t="s">
        <v>59</v>
      </c>
      <c r="C190" s="372" t="s">
        <v>684</v>
      </c>
      <c r="D190" s="373">
        <v>13000000</v>
      </c>
      <c r="E190" s="372" t="s">
        <v>698</v>
      </c>
      <c r="F190" s="374">
        <v>2</v>
      </c>
      <c r="G190" s="387">
        <v>66136200</v>
      </c>
      <c r="H190" s="372" t="s">
        <v>25</v>
      </c>
      <c r="I190" s="374">
        <v>2</v>
      </c>
      <c r="J190" s="387">
        <v>66136200</v>
      </c>
      <c r="K190" s="387">
        <v>66136200</v>
      </c>
    </row>
    <row r="191" spans="1:11" ht="12.75" customHeight="1">
      <c r="A191" s="372" t="s">
        <v>50</v>
      </c>
      <c r="B191" s="372" t="s">
        <v>59</v>
      </c>
      <c r="C191" s="372" t="s">
        <v>684</v>
      </c>
      <c r="D191" s="373">
        <v>13700000</v>
      </c>
      <c r="E191" s="372" t="s">
        <v>699</v>
      </c>
      <c r="F191" s="374">
        <v>2</v>
      </c>
      <c r="G191" s="387">
        <v>11294800</v>
      </c>
      <c r="H191" s="372" t="s">
        <v>692</v>
      </c>
      <c r="I191" s="374">
        <v>2</v>
      </c>
      <c r="J191" s="387">
        <v>11294800</v>
      </c>
      <c r="K191" s="387">
        <v>11294800</v>
      </c>
    </row>
    <row r="192" spans="1:11" ht="12.75" customHeight="1">
      <c r="A192" s="372" t="s">
        <v>50</v>
      </c>
      <c r="B192" s="372" t="s">
        <v>59</v>
      </c>
      <c r="C192" s="372" t="s">
        <v>684</v>
      </c>
      <c r="D192" s="373">
        <v>14400000</v>
      </c>
      <c r="E192" s="372" t="s">
        <v>700</v>
      </c>
      <c r="F192" s="374">
        <v>2</v>
      </c>
      <c r="G192" s="387">
        <v>34000000</v>
      </c>
      <c r="H192" s="372" t="s">
        <v>638</v>
      </c>
      <c r="I192" s="374">
        <v>2</v>
      </c>
      <c r="J192" s="387">
        <v>34000000</v>
      </c>
      <c r="K192" s="387">
        <v>34000000</v>
      </c>
    </row>
    <row r="193" spans="1:11" ht="12.75" customHeight="1">
      <c r="A193" s="372" t="s">
        <v>50</v>
      </c>
      <c r="B193" s="372" t="s">
        <v>59</v>
      </c>
      <c r="C193" s="372" t="s">
        <v>684</v>
      </c>
      <c r="D193" s="373">
        <v>14400000</v>
      </c>
      <c r="E193" s="372" t="s">
        <v>700</v>
      </c>
      <c r="F193" s="374">
        <v>1</v>
      </c>
      <c r="G193" s="387">
        <v>5500000</v>
      </c>
      <c r="H193" s="372" t="s">
        <v>638</v>
      </c>
      <c r="I193" s="374">
        <v>1</v>
      </c>
      <c r="J193" s="387">
        <v>5500000</v>
      </c>
      <c r="K193" s="387">
        <v>5500000</v>
      </c>
    </row>
    <row r="194" spans="1:11" ht="12.75" customHeight="1">
      <c r="A194" s="372" t="s">
        <v>50</v>
      </c>
      <c r="B194" s="372" t="s">
        <v>59</v>
      </c>
      <c r="C194" s="372" t="s">
        <v>684</v>
      </c>
      <c r="D194" s="373">
        <v>14500000</v>
      </c>
      <c r="E194" s="372" t="s">
        <v>702</v>
      </c>
      <c r="F194" s="374">
        <v>2</v>
      </c>
      <c r="G194" s="387">
        <v>275316700</v>
      </c>
      <c r="H194" s="372" t="s">
        <v>598</v>
      </c>
      <c r="I194" s="374">
        <v>2</v>
      </c>
      <c r="J194" s="387">
        <v>275316700</v>
      </c>
      <c r="K194" s="387">
        <v>275316700</v>
      </c>
    </row>
    <row r="195" spans="1:11" ht="12.75" customHeight="1">
      <c r="A195" s="372" t="s">
        <v>50</v>
      </c>
      <c r="B195" s="372" t="s">
        <v>59</v>
      </c>
      <c r="C195" s="372" t="s">
        <v>684</v>
      </c>
      <c r="D195" s="373">
        <v>14500000</v>
      </c>
      <c r="E195" s="372" t="s">
        <v>702</v>
      </c>
      <c r="F195" s="374">
        <v>1</v>
      </c>
      <c r="G195" s="387">
        <v>181100</v>
      </c>
      <c r="H195" s="372" t="s">
        <v>598</v>
      </c>
      <c r="I195" s="374">
        <v>1</v>
      </c>
      <c r="J195" s="387">
        <v>181100</v>
      </c>
      <c r="K195" s="387">
        <v>181100</v>
      </c>
    </row>
    <row r="196" spans="1:11" ht="12.75" customHeight="1">
      <c r="A196" s="372" t="s">
        <v>50</v>
      </c>
      <c r="B196" s="372" t="s">
        <v>59</v>
      </c>
      <c r="C196" s="372" t="s">
        <v>684</v>
      </c>
      <c r="D196" s="373">
        <v>14600000</v>
      </c>
      <c r="E196" s="372" t="s">
        <v>703</v>
      </c>
      <c r="F196" s="374">
        <v>2</v>
      </c>
      <c r="G196" s="387">
        <v>12500000</v>
      </c>
      <c r="H196" s="372" t="s">
        <v>603</v>
      </c>
      <c r="I196" s="374">
        <v>2</v>
      </c>
      <c r="J196" s="387">
        <v>12500000</v>
      </c>
      <c r="K196" s="387">
        <v>12500000</v>
      </c>
    </row>
    <row r="197" spans="1:11" ht="12.75" customHeight="1">
      <c r="A197" s="372" t="s">
        <v>50</v>
      </c>
      <c r="B197" s="372" t="s">
        <v>59</v>
      </c>
      <c r="C197" s="372" t="s">
        <v>684</v>
      </c>
      <c r="D197" s="373">
        <v>14600000</v>
      </c>
      <c r="E197" s="372" t="s">
        <v>703</v>
      </c>
      <c r="F197" s="374">
        <v>1</v>
      </c>
      <c r="G197" s="387">
        <v>1300000</v>
      </c>
      <c r="H197" s="372" t="s">
        <v>603</v>
      </c>
      <c r="I197" s="374">
        <v>1</v>
      </c>
      <c r="J197" s="387">
        <v>1300000</v>
      </c>
      <c r="K197" s="387">
        <v>1300000</v>
      </c>
    </row>
    <row r="198" spans="1:11" ht="12.75" customHeight="1">
      <c r="A198" s="372" t="s">
        <v>50</v>
      </c>
      <c r="B198" s="372" t="s">
        <v>59</v>
      </c>
      <c r="C198" s="372" t="s">
        <v>684</v>
      </c>
      <c r="D198" s="373">
        <v>20100000</v>
      </c>
      <c r="E198" s="372" t="s">
        <v>704</v>
      </c>
      <c r="F198" s="374">
        <v>2</v>
      </c>
      <c r="G198" s="387">
        <v>15469900</v>
      </c>
      <c r="H198" s="372" t="s">
        <v>692</v>
      </c>
      <c r="I198" s="374">
        <v>2</v>
      </c>
      <c r="J198" s="387">
        <v>15469900</v>
      </c>
      <c r="K198" s="387">
        <v>15469900</v>
      </c>
    </row>
    <row r="199" spans="1:11" ht="12.75" customHeight="1">
      <c r="A199" s="372" t="s">
        <v>50</v>
      </c>
      <c r="B199" s="372" t="s">
        <v>59</v>
      </c>
      <c r="C199" s="372" t="s">
        <v>684</v>
      </c>
      <c r="D199" s="373">
        <v>20100000</v>
      </c>
      <c r="E199" s="372" t="s">
        <v>704</v>
      </c>
      <c r="F199" s="374">
        <v>1</v>
      </c>
      <c r="G199" s="387">
        <v>719900</v>
      </c>
      <c r="H199" s="372" t="s">
        <v>692</v>
      </c>
      <c r="I199" s="374">
        <v>1</v>
      </c>
      <c r="J199" s="387">
        <v>719900</v>
      </c>
      <c r="K199" s="387">
        <v>719900</v>
      </c>
    </row>
    <row r="200" spans="1:11" ht="12.75" customHeight="1">
      <c r="A200" s="372" t="s">
        <v>50</v>
      </c>
      <c r="B200" s="372" t="s">
        <v>59</v>
      </c>
      <c r="C200" s="372" t="s">
        <v>684</v>
      </c>
      <c r="D200" s="373">
        <v>20900000</v>
      </c>
      <c r="E200" s="372" t="s">
        <v>705</v>
      </c>
      <c r="F200" s="374">
        <v>1</v>
      </c>
      <c r="G200" s="387">
        <v>166500000</v>
      </c>
      <c r="H200" s="372" t="s">
        <v>706</v>
      </c>
      <c r="I200" s="374">
        <v>1</v>
      </c>
      <c r="J200" s="387">
        <v>166500000</v>
      </c>
      <c r="K200" s="387">
        <v>166500000</v>
      </c>
    </row>
    <row r="201" spans="1:11" ht="12.75" customHeight="1">
      <c r="A201" s="372" t="s">
        <v>50</v>
      </c>
      <c r="B201" s="372" t="s">
        <v>59</v>
      </c>
      <c r="C201" s="372" t="s">
        <v>684</v>
      </c>
      <c r="D201" s="373">
        <v>21176000</v>
      </c>
      <c r="E201" s="372" t="s">
        <v>685</v>
      </c>
      <c r="F201" s="374">
        <v>2</v>
      </c>
      <c r="G201" s="387">
        <v>62725365</v>
      </c>
      <c r="H201" s="372" t="s">
        <v>686</v>
      </c>
      <c r="I201" s="374">
        <v>2</v>
      </c>
      <c r="J201" s="387">
        <v>62725365</v>
      </c>
      <c r="K201" s="387">
        <v>62725365</v>
      </c>
    </row>
    <row r="202" spans="1:11" ht="12.75" customHeight="1">
      <c r="A202" s="372" t="s">
        <v>50</v>
      </c>
      <c r="B202" s="372" t="s">
        <v>59</v>
      </c>
      <c r="C202" s="372" t="s">
        <v>684</v>
      </c>
      <c r="D202" s="373">
        <v>21176000</v>
      </c>
      <c r="E202" s="372" t="s">
        <v>685</v>
      </c>
      <c r="F202" s="374">
        <v>1</v>
      </c>
      <c r="G202" s="387">
        <v>19450000</v>
      </c>
      <c r="H202" s="372" t="s">
        <v>686</v>
      </c>
      <c r="I202" s="374">
        <v>1</v>
      </c>
      <c r="J202" s="387">
        <v>19450000</v>
      </c>
      <c r="K202" s="387">
        <v>19450000</v>
      </c>
    </row>
    <row r="203" spans="1:11" ht="12.75" customHeight="1">
      <c r="A203" s="372" t="s">
        <v>50</v>
      </c>
      <c r="B203" s="372" t="s">
        <v>59</v>
      </c>
      <c r="C203" s="372" t="s">
        <v>684</v>
      </c>
      <c r="D203" s="373">
        <v>21900000</v>
      </c>
      <c r="E203" s="372" t="s">
        <v>708</v>
      </c>
      <c r="F203" s="374">
        <v>2</v>
      </c>
      <c r="G203" s="387">
        <v>1896000</v>
      </c>
      <c r="H203" s="372" t="s">
        <v>692</v>
      </c>
      <c r="I203" s="374">
        <v>2</v>
      </c>
      <c r="J203" s="387">
        <v>1896000</v>
      </c>
      <c r="K203" s="387">
        <v>1896000</v>
      </c>
    </row>
    <row r="204" spans="1:11" ht="12.75" customHeight="1">
      <c r="A204" s="372" t="s">
        <v>50</v>
      </c>
      <c r="B204" s="372" t="s">
        <v>59</v>
      </c>
      <c r="C204" s="372" t="s">
        <v>684</v>
      </c>
      <c r="D204" s="373">
        <v>22000000</v>
      </c>
      <c r="E204" s="372" t="s">
        <v>709</v>
      </c>
      <c r="F204" s="374">
        <v>2</v>
      </c>
      <c r="G204" s="387">
        <v>549466800</v>
      </c>
      <c r="H204" s="372" t="s">
        <v>598</v>
      </c>
      <c r="I204" s="374">
        <v>2</v>
      </c>
      <c r="J204" s="387">
        <v>549466800</v>
      </c>
      <c r="K204" s="387">
        <v>549466800</v>
      </c>
    </row>
    <row r="205" spans="1:11" ht="12.75" customHeight="1">
      <c r="A205" s="372" t="s">
        <v>50</v>
      </c>
      <c r="B205" s="372" t="s">
        <v>59</v>
      </c>
      <c r="C205" s="372" t="s">
        <v>684</v>
      </c>
      <c r="D205" s="373">
        <v>22000000</v>
      </c>
      <c r="E205" s="372" t="s">
        <v>709</v>
      </c>
      <c r="F205" s="374">
        <v>1</v>
      </c>
      <c r="G205" s="387">
        <v>5202700</v>
      </c>
      <c r="H205" s="372" t="s">
        <v>598</v>
      </c>
      <c r="I205" s="374">
        <v>1</v>
      </c>
      <c r="J205" s="387">
        <v>5202700</v>
      </c>
      <c r="K205" s="387">
        <v>5202700</v>
      </c>
    </row>
    <row r="206" spans="1:11" ht="12.75" customHeight="1">
      <c r="A206" s="372" t="s">
        <v>50</v>
      </c>
      <c r="B206" s="372" t="s">
        <v>59</v>
      </c>
      <c r="C206" s="372" t="s">
        <v>684</v>
      </c>
      <c r="D206" s="373">
        <v>22100000</v>
      </c>
      <c r="E206" s="372" t="s">
        <v>601</v>
      </c>
      <c r="F206" s="374">
        <v>2</v>
      </c>
      <c r="G206" s="387">
        <v>57666500</v>
      </c>
      <c r="H206" s="372" t="s">
        <v>25</v>
      </c>
      <c r="I206" s="374">
        <v>2</v>
      </c>
      <c r="J206" s="387">
        <v>57666500</v>
      </c>
      <c r="K206" s="387">
        <v>57666500</v>
      </c>
    </row>
    <row r="207" spans="1:11" ht="12.75" customHeight="1">
      <c r="A207" s="372" t="s">
        <v>50</v>
      </c>
      <c r="B207" s="372" t="s">
        <v>59</v>
      </c>
      <c r="C207" s="372" t="s">
        <v>684</v>
      </c>
      <c r="D207" s="373">
        <v>22100000</v>
      </c>
      <c r="E207" s="372" t="s">
        <v>601</v>
      </c>
      <c r="F207" s="374">
        <v>1</v>
      </c>
      <c r="G207" s="387">
        <v>700000</v>
      </c>
      <c r="H207" s="372" t="s">
        <v>25</v>
      </c>
      <c r="I207" s="374">
        <v>1</v>
      </c>
      <c r="J207" s="387">
        <v>700000</v>
      </c>
      <c r="K207" s="387">
        <v>700000</v>
      </c>
    </row>
    <row r="208" spans="1:11" ht="12.75" customHeight="1">
      <c r="A208" s="372" t="s">
        <v>50</v>
      </c>
      <c r="B208" s="372" t="s">
        <v>59</v>
      </c>
      <c r="C208" s="372" t="s">
        <v>684</v>
      </c>
      <c r="D208" s="373">
        <v>22200000</v>
      </c>
      <c r="E208" s="372" t="s">
        <v>711</v>
      </c>
      <c r="F208" s="374">
        <v>2</v>
      </c>
      <c r="G208" s="387">
        <v>28174100</v>
      </c>
      <c r="H208" s="372" t="s">
        <v>692</v>
      </c>
      <c r="I208" s="374">
        <v>2</v>
      </c>
      <c r="J208" s="387">
        <v>28174100</v>
      </c>
      <c r="K208" s="387">
        <v>28174100</v>
      </c>
    </row>
    <row r="209" spans="1:11" ht="12.75" customHeight="1">
      <c r="A209" s="372" t="s">
        <v>50</v>
      </c>
      <c r="B209" s="372" t="s">
        <v>59</v>
      </c>
      <c r="C209" s="372" t="s">
        <v>684</v>
      </c>
      <c r="D209" s="373">
        <v>23100000</v>
      </c>
      <c r="E209" s="372" t="s">
        <v>715</v>
      </c>
      <c r="F209" s="374">
        <v>2</v>
      </c>
      <c r="G209" s="387">
        <v>47041800</v>
      </c>
      <c r="H209" s="372" t="s">
        <v>692</v>
      </c>
      <c r="I209" s="374">
        <v>2</v>
      </c>
      <c r="J209" s="387">
        <v>47041800</v>
      </c>
      <c r="K209" s="387">
        <v>47041800</v>
      </c>
    </row>
    <row r="210" spans="1:11" ht="12.75" customHeight="1">
      <c r="A210" s="372" t="s">
        <v>50</v>
      </c>
      <c r="B210" s="372" t="s">
        <v>59</v>
      </c>
      <c r="C210" s="372" t="s">
        <v>684</v>
      </c>
      <c r="D210" s="373">
        <v>23200000</v>
      </c>
      <c r="E210" s="372" t="s">
        <v>716</v>
      </c>
      <c r="F210" s="374">
        <v>2</v>
      </c>
      <c r="G210" s="387">
        <v>2058200</v>
      </c>
      <c r="H210" s="372" t="s">
        <v>25</v>
      </c>
      <c r="I210" s="374">
        <v>2</v>
      </c>
      <c r="J210" s="387">
        <v>2058200</v>
      </c>
      <c r="K210" s="387">
        <v>2058200</v>
      </c>
    </row>
    <row r="211" spans="1:11" ht="12.75" customHeight="1">
      <c r="A211" s="372" t="s">
        <v>50</v>
      </c>
      <c r="B211" s="372" t="s">
        <v>59</v>
      </c>
      <c r="C211" s="372" t="s">
        <v>684</v>
      </c>
      <c r="D211" s="373">
        <v>23700000</v>
      </c>
      <c r="E211" s="372" t="s">
        <v>718</v>
      </c>
      <c r="F211" s="374">
        <v>2</v>
      </c>
      <c r="G211" s="387">
        <v>186100</v>
      </c>
      <c r="H211" s="372" t="s">
        <v>25</v>
      </c>
      <c r="I211" s="374">
        <v>2</v>
      </c>
      <c r="J211" s="387">
        <v>186100</v>
      </c>
      <c r="K211" s="387">
        <v>186100</v>
      </c>
    </row>
    <row r="212" spans="1:11" ht="12.75" customHeight="1">
      <c r="A212" s="372" t="s">
        <v>50</v>
      </c>
      <c r="B212" s="372" t="s">
        <v>59</v>
      </c>
      <c r="C212" s="372" t="s">
        <v>684</v>
      </c>
      <c r="D212" s="373">
        <v>23800000</v>
      </c>
      <c r="E212" s="372" t="s">
        <v>719</v>
      </c>
      <c r="F212" s="374">
        <v>2</v>
      </c>
      <c r="G212" s="387">
        <v>26791700</v>
      </c>
      <c r="H212" s="372" t="s">
        <v>25</v>
      </c>
      <c r="I212" s="374">
        <v>2</v>
      </c>
      <c r="J212" s="387">
        <v>26791700</v>
      </c>
      <c r="K212" s="387">
        <v>26791700</v>
      </c>
    </row>
    <row r="213" spans="1:11" ht="12.75" customHeight="1">
      <c r="A213" s="372" t="s">
        <v>50</v>
      </c>
      <c r="B213" s="372" t="s">
        <v>59</v>
      </c>
      <c r="C213" s="372" t="s">
        <v>684</v>
      </c>
      <c r="D213" s="373">
        <v>23800000</v>
      </c>
      <c r="E213" s="372" t="s">
        <v>719</v>
      </c>
      <c r="F213" s="374">
        <v>1</v>
      </c>
      <c r="G213" s="387">
        <v>5042800</v>
      </c>
      <c r="H213" s="372" t="s">
        <v>25</v>
      </c>
      <c r="I213" s="374">
        <v>1</v>
      </c>
      <c r="J213" s="387">
        <v>5042800</v>
      </c>
      <c r="K213" s="387">
        <v>5042800</v>
      </c>
    </row>
    <row r="214" spans="1:11" ht="12.75" customHeight="1">
      <c r="A214" s="372" t="s">
        <v>50</v>
      </c>
      <c r="B214" s="372" t="s">
        <v>59</v>
      </c>
      <c r="C214" s="372" t="s">
        <v>684</v>
      </c>
      <c r="D214" s="373">
        <v>23900000</v>
      </c>
      <c r="E214" s="372" t="s">
        <v>720</v>
      </c>
      <c r="F214" s="374">
        <v>2</v>
      </c>
      <c r="G214" s="387">
        <v>1159869900</v>
      </c>
      <c r="H214" s="372" t="s">
        <v>598</v>
      </c>
      <c r="I214" s="374">
        <v>2</v>
      </c>
      <c r="J214" s="387">
        <v>1159869900</v>
      </c>
      <c r="K214" s="387">
        <v>1159869900</v>
      </c>
    </row>
    <row r="215" spans="1:11" ht="12.75" customHeight="1">
      <c r="A215" s="372" t="s">
        <v>50</v>
      </c>
      <c r="B215" s="372" t="s">
        <v>59</v>
      </c>
      <c r="C215" s="372" t="s">
        <v>684</v>
      </c>
      <c r="D215" s="373">
        <v>24300000</v>
      </c>
      <c r="E215" s="372" t="s">
        <v>721</v>
      </c>
      <c r="F215" s="374">
        <v>2</v>
      </c>
      <c r="G215" s="387">
        <v>1366200</v>
      </c>
      <c r="H215" s="372" t="s">
        <v>692</v>
      </c>
      <c r="I215" s="374">
        <v>2</v>
      </c>
      <c r="J215" s="387">
        <v>1366200</v>
      </c>
      <c r="K215" s="387">
        <v>1366200</v>
      </c>
    </row>
    <row r="216" spans="1:11" ht="12.75" customHeight="1">
      <c r="A216" s="372" t="s">
        <v>50</v>
      </c>
      <c r="B216" s="372" t="s">
        <v>59</v>
      </c>
      <c r="C216" s="372" t="s">
        <v>684</v>
      </c>
      <c r="D216" s="373">
        <v>24300000</v>
      </c>
      <c r="E216" s="372" t="s">
        <v>721</v>
      </c>
      <c r="F216" s="374">
        <v>1</v>
      </c>
      <c r="G216" s="387">
        <v>55800</v>
      </c>
      <c r="H216" s="372" t="s">
        <v>692</v>
      </c>
      <c r="I216" s="374">
        <v>1</v>
      </c>
      <c r="J216" s="387">
        <v>55800</v>
      </c>
      <c r="K216" s="387">
        <v>55800</v>
      </c>
    </row>
    <row r="217" spans="1:11" ht="12.75" customHeight="1">
      <c r="A217" s="372" t="s">
        <v>50</v>
      </c>
      <c r="B217" s="372" t="s">
        <v>59</v>
      </c>
      <c r="C217" s="372" t="s">
        <v>684</v>
      </c>
      <c r="D217" s="373">
        <v>24666000</v>
      </c>
      <c r="E217" s="372" t="s">
        <v>723</v>
      </c>
      <c r="F217" s="374">
        <v>2</v>
      </c>
      <c r="G217" s="387">
        <v>157234000</v>
      </c>
      <c r="H217" s="372" t="s">
        <v>706</v>
      </c>
      <c r="I217" s="374">
        <v>2</v>
      </c>
      <c r="J217" s="387">
        <v>157234000</v>
      </c>
      <c r="K217" s="387">
        <v>157234000</v>
      </c>
    </row>
    <row r="218" spans="1:11" ht="12.75" customHeight="1">
      <c r="A218" s="372" t="s">
        <v>50</v>
      </c>
      <c r="B218" s="372" t="s">
        <v>59</v>
      </c>
      <c r="C218" s="372" t="s">
        <v>684</v>
      </c>
      <c r="D218" s="373">
        <v>24666000</v>
      </c>
      <c r="E218" s="372" t="s">
        <v>723</v>
      </c>
      <c r="F218" s="374">
        <v>1</v>
      </c>
      <c r="G218" s="387">
        <v>23120100</v>
      </c>
      <c r="H218" s="372" t="s">
        <v>706</v>
      </c>
      <c r="I218" s="374">
        <v>1</v>
      </c>
      <c r="J218" s="387">
        <v>23120100</v>
      </c>
      <c r="K218" s="387">
        <v>23120100</v>
      </c>
    </row>
    <row r="219" spans="1:11" ht="12.75" customHeight="1">
      <c r="A219" s="372" t="s">
        <v>50</v>
      </c>
      <c r="B219" s="372" t="s">
        <v>59</v>
      </c>
      <c r="C219" s="372" t="s">
        <v>684</v>
      </c>
      <c r="D219" s="373">
        <v>25200000</v>
      </c>
      <c r="E219" s="372" t="s">
        <v>724</v>
      </c>
      <c r="F219" s="374">
        <v>1</v>
      </c>
      <c r="G219" s="387">
        <v>21733600</v>
      </c>
      <c r="H219" s="372" t="s">
        <v>598</v>
      </c>
      <c r="I219" s="374">
        <v>1</v>
      </c>
      <c r="J219" s="387">
        <v>21733600</v>
      </c>
      <c r="K219" s="387">
        <v>21733600</v>
      </c>
    </row>
    <row r="220" spans="1:11" ht="12.75" customHeight="1">
      <c r="A220" s="372" t="s">
        <v>50</v>
      </c>
      <c r="B220" s="372" t="s">
        <v>59</v>
      </c>
      <c r="C220" s="372" t="s">
        <v>684</v>
      </c>
      <c r="D220" s="373">
        <v>25200000</v>
      </c>
      <c r="E220" s="372" t="s">
        <v>724</v>
      </c>
      <c r="F220" s="374">
        <v>2</v>
      </c>
      <c r="G220" s="387">
        <v>39005300</v>
      </c>
      <c r="H220" s="372" t="s">
        <v>598</v>
      </c>
      <c r="I220" s="374">
        <v>2</v>
      </c>
      <c r="J220" s="387">
        <v>39005300</v>
      </c>
      <c r="K220" s="387">
        <v>39005300</v>
      </c>
    </row>
    <row r="221" spans="1:11" ht="12.75" customHeight="1">
      <c r="A221" s="372" t="s">
        <v>50</v>
      </c>
      <c r="B221" s="372" t="s">
        <v>59</v>
      </c>
      <c r="C221" s="372" t="s">
        <v>684</v>
      </c>
      <c r="D221" s="373">
        <v>25300000</v>
      </c>
      <c r="E221" s="372" t="s">
        <v>725</v>
      </c>
      <c r="F221" s="374">
        <v>2</v>
      </c>
      <c r="G221" s="387">
        <v>30600000</v>
      </c>
      <c r="H221" s="372" t="s">
        <v>25</v>
      </c>
      <c r="I221" s="374">
        <v>2</v>
      </c>
      <c r="J221" s="387">
        <v>30600000</v>
      </c>
      <c r="K221" s="387">
        <v>30600000</v>
      </c>
    </row>
    <row r="222" spans="1:11" ht="12.75" customHeight="1">
      <c r="A222" s="372" t="s">
        <v>50</v>
      </c>
      <c r="B222" s="372" t="s">
        <v>59</v>
      </c>
      <c r="C222" s="372" t="s">
        <v>684</v>
      </c>
      <c r="D222" s="373">
        <v>25400000</v>
      </c>
      <c r="E222" s="372" t="s">
        <v>726</v>
      </c>
      <c r="F222" s="374">
        <v>1</v>
      </c>
      <c r="G222" s="387">
        <v>10000000</v>
      </c>
      <c r="H222" s="372" t="s">
        <v>638</v>
      </c>
      <c r="I222" s="374">
        <v>1</v>
      </c>
      <c r="J222" s="387">
        <v>10000000</v>
      </c>
      <c r="K222" s="387">
        <v>10000000</v>
      </c>
    </row>
    <row r="223" spans="1:11" ht="12.75" customHeight="1">
      <c r="A223" s="372" t="s">
        <v>50</v>
      </c>
      <c r="B223" s="372" t="s">
        <v>59</v>
      </c>
      <c r="C223" s="372" t="s">
        <v>684</v>
      </c>
      <c r="D223" s="373">
        <v>25800000</v>
      </c>
      <c r="E223" s="372" t="s">
        <v>727</v>
      </c>
      <c r="F223" s="374">
        <v>1</v>
      </c>
      <c r="G223" s="387">
        <v>8000</v>
      </c>
      <c r="H223" s="372" t="s">
        <v>598</v>
      </c>
      <c r="I223" s="374">
        <v>1</v>
      </c>
      <c r="J223" s="387">
        <v>8000</v>
      </c>
      <c r="K223" s="387">
        <v>8000</v>
      </c>
    </row>
    <row r="224" spans="1:11" ht="12.75" customHeight="1">
      <c r="A224" s="372" t="s">
        <v>50</v>
      </c>
      <c r="B224" s="372" t="s">
        <v>59</v>
      </c>
      <c r="C224" s="372" t="s">
        <v>684</v>
      </c>
      <c r="D224" s="373">
        <v>25800000</v>
      </c>
      <c r="E224" s="372" t="s">
        <v>727</v>
      </c>
      <c r="F224" s="374">
        <v>2</v>
      </c>
      <c r="G224" s="387">
        <v>268200</v>
      </c>
      <c r="H224" s="372" t="s">
        <v>598</v>
      </c>
      <c r="I224" s="374">
        <v>2</v>
      </c>
      <c r="J224" s="387">
        <v>268200</v>
      </c>
      <c r="K224" s="387">
        <v>268200</v>
      </c>
    </row>
    <row r="225" spans="1:11" ht="12.75" customHeight="1">
      <c r="A225" s="372" t="s">
        <v>50</v>
      </c>
      <c r="B225" s="372" t="s">
        <v>59</v>
      </c>
      <c r="C225" s="372" t="s">
        <v>684</v>
      </c>
      <c r="D225" s="373">
        <v>25900000</v>
      </c>
      <c r="E225" s="372" t="s">
        <v>728</v>
      </c>
      <c r="F225" s="374">
        <v>1</v>
      </c>
      <c r="G225" s="387">
        <v>143600</v>
      </c>
      <c r="H225" s="372" t="s">
        <v>25</v>
      </c>
      <c r="I225" s="374">
        <v>1</v>
      </c>
      <c r="J225" s="387">
        <v>143600</v>
      </c>
      <c r="K225" s="387">
        <v>143600</v>
      </c>
    </row>
    <row r="226" spans="1:11" ht="12.75" customHeight="1">
      <c r="A226" s="372" t="s">
        <v>50</v>
      </c>
      <c r="B226" s="372" t="s">
        <v>59</v>
      </c>
      <c r="C226" s="372" t="s">
        <v>684</v>
      </c>
      <c r="D226" s="373">
        <v>25900000</v>
      </c>
      <c r="E226" s="372" t="s">
        <v>728</v>
      </c>
      <c r="F226" s="374">
        <v>2</v>
      </c>
      <c r="G226" s="387">
        <v>17671200</v>
      </c>
      <c r="H226" s="372" t="s">
        <v>25</v>
      </c>
      <c r="I226" s="374">
        <v>2</v>
      </c>
      <c r="J226" s="387">
        <v>17671200</v>
      </c>
      <c r="K226" s="387">
        <v>17671200</v>
      </c>
    </row>
    <row r="227" spans="1:11" ht="12.75" customHeight="1">
      <c r="A227" s="372" t="s">
        <v>50</v>
      </c>
      <c r="B227" s="372" t="s">
        <v>59</v>
      </c>
      <c r="C227" s="372" t="s">
        <v>684</v>
      </c>
      <c r="D227" s="373">
        <v>26000000</v>
      </c>
      <c r="E227" s="372" t="s">
        <v>729</v>
      </c>
      <c r="F227" s="374">
        <v>1</v>
      </c>
      <c r="G227" s="387">
        <v>24800</v>
      </c>
      <c r="H227" s="372" t="s">
        <v>598</v>
      </c>
      <c r="I227" s="374">
        <v>1</v>
      </c>
      <c r="J227" s="387">
        <v>24800</v>
      </c>
      <c r="K227" s="387">
        <v>24800</v>
      </c>
    </row>
    <row r="228" spans="1:11" ht="12.75" customHeight="1">
      <c r="A228" s="372" t="s">
        <v>50</v>
      </c>
      <c r="B228" s="372" t="s">
        <v>59</v>
      </c>
      <c r="C228" s="372" t="s">
        <v>684</v>
      </c>
      <c r="D228" s="373">
        <v>26000000</v>
      </c>
      <c r="E228" s="372" t="s">
        <v>729</v>
      </c>
      <c r="F228" s="374">
        <v>2</v>
      </c>
      <c r="G228" s="387">
        <v>5370000</v>
      </c>
      <c r="H228" s="372" t="s">
        <v>598</v>
      </c>
      <c r="I228" s="374">
        <v>2</v>
      </c>
      <c r="J228" s="387">
        <v>5370000</v>
      </c>
      <c r="K228" s="387">
        <v>5370000</v>
      </c>
    </row>
    <row r="229" spans="1:11" ht="12.75" customHeight="1">
      <c r="A229" s="372" t="s">
        <v>50</v>
      </c>
      <c r="B229" s="372" t="s">
        <v>59</v>
      </c>
      <c r="C229" s="372" t="s">
        <v>684</v>
      </c>
      <c r="D229" s="373">
        <v>26800000</v>
      </c>
      <c r="E229" s="372" t="s">
        <v>731</v>
      </c>
      <c r="F229" s="374">
        <v>2</v>
      </c>
      <c r="G229" s="387">
        <v>1326189700</v>
      </c>
      <c r="H229" s="372" t="s">
        <v>598</v>
      </c>
      <c r="I229" s="374">
        <v>2</v>
      </c>
      <c r="J229" s="387">
        <v>1326189700</v>
      </c>
      <c r="K229" s="387">
        <v>1326189700</v>
      </c>
    </row>
    <row r="230" spans="1:11" ht="12.75" customHeight="1">
      <c r="A230" s="372" t="s">
        <v>50</v>
      </c>
      <c r="B230" s="372" t="s">
        <v>59</v>
      </c>
      <c r="C230" s="372" t="s">
        <v>684</v>
      </c>
      <c r="D230" s="373">
        <v>26800000</v>
      </c>
      <c r="E230" s="372" t="s">
        <v>731</v>
      </c>
      <c r="F230" s="374">
        <v>1</v>
      </c>
      <c r="G230" s="387">
        <v>419176600</v>
      </c>
      <c r="H230" s="372" t="s">
        <v>598</v>
      </c>
      <c r="I230" s="374">
        <v>1</v>
      </c>
      <c r="J230" s="387">
        <v>419176600</v>
      </c>
      <c r="K230" s="387">
        <v>419176600</v>
      </c>
    </row>
    <row r="231" spans="1:11" ht="12.75" customHeight="1">
      <c r="A231" s="372" t="s">
        <v>50</v>
      </c>
      <c r="B231" s="372" t="s">
        <v>59</v>
      </c>
      <c r="C231" s="372" t="s">
        <v>684</v>
      </c>
      <c r="D231" s="373">
        <v>26900000</v>
      </c>
      <c r="E231" s="372" t="s">
        <v>732</v>
      </c>
      <c r="F231" s="374">
        <v>2</v>
      </c>
      <c r="G231" s="387">
        <v>174876500</v>
      </c>
      <c r="H231" s="372" t="s">
        <v>598</v>
      </c>
      <c r="I231" s="374">
        <v>2</v>
      </c>
      <c r="J231" s="387">
        <v>174876500</v>
      </c>
      <c r="K231" s="387">
        <v>174876500</v>
      </c>
    </row>
    <row r="232" spans="1:11" ht="12.75" customHeight="1">
      <c r="A232" s="372" t="s">
        <v>50</v>
      </c>
      <c r="B232" s="372" t="s">
        <v>59</v>
      </c>
      <c r="C232" s="372" t="s">
        <v>684</v>
      </c>
      <c r="D232" s="373">
        <v>27219000</v>
      </c>
      <c r="E232" s="372" t="s">
        <v>734</v>
      </c>
      <c r="F232" s="374">
        <v>2</v>
      </c>
      <c r="G232" s="387">
        <v>3502500</v>
      </c>
      <c r="H232" s="372" t="s">
        <v>706</v>
      </c>
      <c r="I232" s="374">
        <v>2</v>
      </c>
      <c r="J232" s="387">
        <v>3502500</v>
      </c>
      <c r="K232" s="387">
        <v>3502500</v>
      </c>
    </row>
    <row r="233" spans="1:11" ht="12.75" customHeight="1">
      <c r="A233" s="372" t="s">
        <v>50</v>
      </c>
      <c r="B233" s="372" t="s">
        <v>59</v>
      </c>
      <c r="C233" s="372" t="s">
        <v>684</v>
      </c>
      <c r="D233" s="373">
        <v>28000000</v>
      </c>
      <c r="E233" s="372" t="s">
        <v>735</v>
      </c>
      <c r="F233" s="374">
        <v>2</v>
      </c>
      <c r="G233" s="387">
        <v>20790800</v>
      </c>
      <c r="H233" s="372" t="s">
        <v>692</v>
      </c>
      <c r="I233" s="374">
        <v>2</v>
      </c>
      <c r="J233" s="387">
        <v>20790800</v>
      </c>
      <c r="K233" s="387">
        <v>20790800</v>
      </c>
    </row>
    <row r="234" spans="1:11" ht="12.75" customHeight="1">
      <c r="A234" s="372" t="s">
        <v>50</v>
      </c>
      <c r="B234" s="372" t="s">
        <v>59</v>
      </c>
      <c r="C234" s="372" t="s">
        <v>684</v>
      </c>
      <c r="D234" s="373">
        <v>28000000</v>
      </c>
      <c r="E234" s="372" t="s">
        <v>735</v>
      </c>
      <c r="F234" s="374">
        <v>1</v>
      </c>
      <c r="G234" s="387">
        <v>27</v>
      </c>
      <c r="H234" s="372" t="s">
        <v>692</v>
      </c>
      <c r="I234" s="374">
        <v>1</v>
      </c>
      <c r="J234" s="387">
        <v>27</v>
      </c>
      <c r="K234" s="387">
        <v>27</v>
      </c>
    </row>
    <row r="235" spans="1:11" ht="12.75" customHeight="1">
      <c r="A235" s="372" t="s">
        <v>50</v>
      </c>
      <c r="B235" s="372" t="s">
        <v>59</v>
      </c>
      <c r="C235" s="372" t="s">
        <v>684</v>
      </c>
      <c r="D235" s="373">
        <v>29200000</v>
      </c>
      <c r="E235" s="372" t="s">
        <v>736</v>
      </c>
      <c r="F235" s="374">
        <v>2</v>
      </c>
      <c r="G235" s="387">
        <v>7371400</v>
      </c>
      <c r="H235" s="372" t="s">
        <v>598</v>
      </c>
      <c r="I235" s="374">
        <v>2</v>
      </c>
      <c r="J235" s="387">
        <v>7371400</v>
      </c>
      <c r="K235" s="387">
        <v>7371400</v>
      </c>
    </row>
    <row r="236" spans="1:11" ht="12.75" customHeight="1">
      <c r="A236" s="372" t="s">
        <v>50</v>
      </c>
      <c r="B236" s="372" t="s">
        <v>59</v>
      </c>
      <c r="C236" s="372" t="s">
        <v>684</v>
      </c>
      <c r="D236" s="373">
        <v>29200000</v>
      </c>
      <c r="E236" s="372" t="s">
        <v>736</v>
      </c>
      <c r="F236" s="374">
        <v>1</v>
      </c>
      <c r="G236" s="387">
        <v>4</v>
      </c>
      <c r="H236" s="372" t="s">
        <v>598</v>
      </c>
      <c r="I236" s="374">
        <v>1</v>
      </c>
      <c r="J236" s="387">
        <v>4</v>
      </c>
      <c r="K236" s="387">
        <v>4</v>
      </c>
    </row>
    <row r="237" spans="1:11" ht="12.75" customHeight="1">
      <c r="A237" s="372" t="s">
        <v>50</v>
      </c>
      <c r="B237" s="372" t="s">
        <v>59</v>
      </c>
      <c r="C237" s="372" t="s">
        <v>684</v>
      </c>
      <c r="D237" s="373">
        <v>31400000</v>
      </c>
      <c r="E237" s="372" t="s">
        <v>738</v>
      </c>
      <c r="F237" s="374">
        <v>2</v>
      </c>
      <c r="G237" s="387">
        <v>30605000</v>
      </c>
      <c r="H237" s="372" t="s">
        <v>603</v>
      </c>
      <c r="I237" s="374">
        <v>2</v>
      </c>
      <c r="J237" s="387">
        <v>30605000</v>
      </c>
      <c r="K237" s="387">
        <v>30605000</v>
      </c>
    </row>
    <row r="238" spans="1:11" ht="12.75" customHeight="1">
      <c r="A238" s="372" t="s">
        <v>50</v>
      </c>
      <c r="B238" s="372" t="s">
        <v>59</v>
      </c>
      <c r="C238" s="372" t="s">
        <v>684</v>
      </c>
      <c r="D238" s="373">
        <v>31400000</v>
      </c>
      <c r="E238" s="372" t="s">
        <v>738</v>
      </c>
      <c r="F238" s="374">
        <v>1</v>
      </c>
      <c r="G238" s="387">
        <v>141120243</v>
      </c>
      <c r="H238" s="372" t="s">
        <v>603</v>
      </c>
      <c r="I238" s="374">
        <v>1</v>
      </c>
      <c r="J238" s="387">
        <v>141120243</v>
      </c>
      <c r="K238" s="387">
        <v>141120243</v>
      </c>
    </row>
    <row r="239" spans="1:11" ht="12.75" customHeight="1">
      <c r="A239" s="372" t="s">
        <v>50</v>
      </c>
      <c r="B239" s="372" t="s">
        <v>59</v>
      </c>
      <c r="C239" s="372" t="s">
        <v>684</v>
      </c>
      <c r="D239" s="373">
        <v>32000000</v>
      </c>
      <c r="E239" s="372" t="s">
        <v>740</v>
      </c>
      <c r="F239" s="374">
        <v>1</v>
      </c>
      <c r="G239" s="387">
        <v>4000000</v>
      </c>
      <c r="H239" s="372" t="s">
        <v>605</v>
      </c>
      <c r="I239" s="374">
        <v>1</v>
      </c>
      <c r="J239" s="387">
        <v>4000000</v>
      </c>
      <c r="K239" s="387">
        <v>4000000</v>
      </c>
    </row>
    <row r="240" spans="1:11" ht="12.75" customHeight="1">
      <c r="A240" s="372" t="s">
        <v>50</v>
      </c>
      <c r="B240" s="372" t="s">
        <v>59</v>
      </c>
      <c r="C240" s="372" t="s">
        <v>684</v>
      </c>
      <c r="D240" s="373">
        <v>32000000</v>
      </c>
      <c r="E240" s="372" t="s">
        <v>740</v>
      </c>
      <c r="F240" s="374">
        <v>2</v>
      </c>
      <c r="G240" s="387">
        <v>13567000</v>
      </c>
      <c r="H240" s="372" t="s">
        <v>605</v>
      </c>
      <c r="I240" s="374">
        <v>2</v>
      </c>
      <c r="J240" s="387">
        <v>13567000</v>
      </c>
      <c r="K240" s="387">
        <v>13567000</v>
      </c>
    </row>
    <row r="241" spans="1:11" ht="12.75" customHeight="1">
      <c r="A241" s="372" t="s">
        <v>50</v>
      </c>
      <c r="B241" s="372" t="s">
        <v>59</v>
      </c>
      <c r="C241" s="372" t="s">
        <v>684</v>
      </c>
      <c r="D241" s="373">
        <v>32300000</v>
      </c>
      <c r="E241" s="372" t="s">
        <v>741</v>
      </c>
      <c r="F241" s="374">
        <v>2</v>
      </c>
      <c r="G241" s="387">
        <v>12291500</v>
      </c>
      <c r="H241" s="372" t="s">
        <v>605</v>
      </c>
      <c r="I241" s="374">
        <v>2</v>
      </c>
      <c r="J241" s="387">
        <v>12291500</v>
      </c>
      <c r="K241" s="387">
        <v>12291500</v>
      </c>
    </row>
    <row r="242" spans="1:11" ht="12.75" customHeight="1">
      <c r="A242" s="372" t="s">
        <v>50</v>
      </c>
      <c r="B242" s="372" t="s">
        <v>59</v>
      </c>
      <c r="C242" s="372" t="s">
        <v>684</v>
      </c>
      <c r="D242" s="373">
        <v>32300000</v>
      </c>
      <c r="E242" s="372" t="s">
        <v>741</v>
      </c>
      <c r="F242" s="374">
        <v>1</v>
      </c>
      <c r="G242" s="387">
        <v>945600</v>
      </c>
      <c r="H242" s="372" t="s">
        <v>605</v>
      </c>
      <c r="I242" s="374">
        <v>1</v>
      </c>
      <c r="J242" s="387">
        <v>945600</v>
      </c>
      <c r="K242" s="387">
        <v>945600</v>
      </c>
    </row>
    <row r="243" spans="1:11" ht="12.75" customHeight="1">
      <c r="A243" s="372" t="s">
        <v>50</v>
      </c>
      <c r="B243" s="372" t="s">
        <v>59</v>
      </c>
      <c r="C243" s="372" t="s">
        <v>684</v>
      </c>
      <c r="D243" s="373">
        <v>36400000</v>
      </c>
      <c r="E243" s="372" t="s">
        <v>742</v>
      </c>
      <c r="F243" s="374">
        <v>2</v>
      </c>
      <c r="G243" s="387">
        <v>170303800</v>
      </c>
      <c r="H243" s="372" t="s">
        <v>638</v>
      </c>
      <c r="I243" s="374">
        <v>2</v>
      </c>
      <c r="J243" s="387">
        <v>170303800</v>
      </c>
      <c r="K243" s="387">
        <v>170303800</v>
      </c>
    </row>
    <row r="244" spans="1:11" ht="12.75" customHeight="1">
      <c r="A244" s="372" t="s">
        <v>50</v>
      </c>
      <c r="B244" s="372" t="s">
        <v>59</v>
      </c>
      <c r="C244" s="372" t="s">
        <v>684</v>
      </c>
      <c r="D244" s="373">
        <v>36400000</v>
      </c>
      <c r="E244" s="372" t="s">
        <v>742</v>
      </c>
      <c r="F244" s="374">
        <v>1</v>
      </c>
      <c r="G244" s="387">
        <v>8281800</v>
      </c>
      <c r="H244" s="372" t="s">
        <v>638</v>
      </c>
      <c r="I244" s="374">
        <v>1</v>
      </c>
      <c r="J244" s="387">
        <v>8281800</v>
      </c>
      <c r="K244" s="387">
        <v>8281800</v>
      </c>
    </row>
    <row r="245" spans="1:11" ht="12.75" customHeight="1">
      <c r="A245" s="372" t="s">
        <v>50</v>
      </c>
      <c r="B245" s="372" t="s">
        <v>59</v>
      </c>
      <c r="C245" s="372" t="s">
        <v>684</v>
      </c>
      <c r="D245" s="373">
        <v>36900000</v>
      </c>
      <c r="E245" s="372" t="s">
        <v>743</v>
      </c>
      <c r="F245" s="374">
        <v>2</v>
      </c>
      <c r="G245" s="387">
        <v>33156800</v>
      </c>
      <c r="H245" s="372" t="s">
        <v>598</v>
      </c>
      <c r="I245" s="374">
        <v>2</v>
      </c>
      <c r="J245" s="387">
        <v>33156800</v>
      </c>
      <c r="K245" s="387">
        <v>33156800</v>
      </c>
    </row>
    <row r="246" spans="1:11" ht="12.75" customHeight="1">
      <c r="A246" s="372" t="s">
        <v>50</v>
      </c>
      <c r="B246" s="372" t="s">
        <v>59</v>
      </c>
      <c r="C246" s="372" t="s">
        <v>684</v>
      </c>
      <c r="D246" s="373">
        <v>39900000</v>
      </c>
      <c r="E246" s="372" t="s">
        <v>744</v>
      </c>
      <c r="F246" s="374">
        <v>1</v>
      </c>
      <c r="G246" s="387">
        <v>942100</v>
      </c>
      <c r="H246" s="372" t="s">
        <v>686</v>
      </c>
      <c r="I246" s="374">
        <v>1</v>
      </c>
      <c r="J246" s="387">
        <v>942100</v>
      </c>
      <c r="K246" s="387">
        <v>942100</v>
      </c>
    </row>
    <row r="247" spans="1:11" ht="12.75" customHeight="1">
      <c r="A247" s="372" t="s">
        <v>50</v>
      </c>
      <c r="B247" s="372" t="s">
        <v>59</v>
      </c>
      <c r="C247" s="372" t="s">
        <v>684</v>
      </c>
      <c r="D247" s="373">
        <v>40600000</v>
      </c>
      <c r="E247" s="372" t="s">
        <v>745</v>
      </c>
      <c r="F247" s="374">
        <v>2</v>
      </c>
      <c r="G247" s="387">
        <v>140880400</v>
      </c>
      <c r="H247" s="372" t="s">
        <v>692</v>
      </c>
      <c r="I247" s="374">
        <v>2</v>
      </c>
      <c r="J247" s="387">
        <v>140880400</v>
      </c>
      <c r="K247" s="387">
        <v>140880400</v>
      </c>
    </row>
    <row r="248" spans="1:11" ht="12.75" customHeight="1">
      <c r="A248" s="372" t="s">
        <v>50</v>
      </c>
      <c r="B248" s="372" t="s">
        <v>59</v>
      </c>
      <c r="C248" s="372" t="s">
        <v>684</v>
      </c>
      <c r="D248" s="373">
        <v>40700000</v>
      </c>
      <c r="E248" s="372" t="s">
        <v>746</v>
      </c>
      <c r="F248" s="374">
        <v>2</v>
      </c>
      <c r="G248" s="387">
        <v>100976600</v>
      </c>
      <c r="H248" s="372" t="s">
        <v>692</v>
      </c>
      <c r="I248" s="374">
        <v>2</v>
      </c>
      <c r="J248" s="387">
        <v>100976600</v>
      </c>
      <c r="K248" s="387">
        <v>100976600</v>
      </c>
    </row>
    <row r="249" spans="1:11" ht="12.75" customHeight="1">
      <c r="A249" s="372" t="s">
        <v>50</v>
      </c>
      <c r="B249" s="372" t="s">
        <v>59</v>
      </c>
      <c r="C249" s="372" t="s">
        <v>684</v>
      </c>
      <c r="D249" s="373">
        <v>40800000</v>
      </c>
      <c r="E249" s="372" t="s">
        <v>748</v>
      </c>
      <c r="F249" s="374">
        <v>1</v>
      </c>
      <c r="G249" s="387">
        <v>358475200</v>
      </c>
      <c r="H249" s="372" t="s">
        <v>603</v>
      </c>
      <c r="I249" s="374">
        <v>1</v>
      </c>
      <c r="J249" s="387">
        <v>358475200</v>
      </c>
      <c r="K249" s="387">
        <v>358475200</v>
      </c>
    </row>
    <row r="250" spans="1:11" ht="12.75" customHeight="1">
      <c r="A250" s="372" t="s">
        <v>50</v>
      </c>
      <c r="B250" s="372" t="s">
        <v>59</v>
      </c>
      <c r="C250" s="372" t="s">
        <v>684</v>
      </c>
      <c r="D250" s="373">
        <v>40800000</v>
      </c>
      <c r="E250" s="372" t="s">
        <v>748</v>
      </c>
      <c r="F250" s="374">
        <v>2</v>
      </c>
      <c r="G250" s="387">
        <v>4518370379</v>
      </c>
      <c r="H250" s="372" t="s">
        <v>603</v>
      </c>
      <c r="I250" s="374">
        <v>2</v>
      </c>
      <c r="J250" s="387">
        <v>4518370379</v>
      </c>
      <c r="K250" s="387">
        <v>4518370379</v>
      </c>
    </row>
    <row r="251" spans="1:11" ht="12.75" customHeight="1">
      <c r="A251" s="372" t="s">
        <v>50</v>
      </c>
      <c r="B251" s="372" t="s">
        <v>59</v>
      </c>
      <c r="C251" s="372" t="s">
        <v>684</v>
      </c>
      <c r="D251" s="373">
        <v>41100000</v>
      </c>
      <c r="E251" s="372" t="s">
        <v>749</v>
      </c>
      <c r="F251" s="374">
        <v>1</v>
      </c>
      <c r="G251" s="387">
        <v>182455346</v>
      </c>
      <c r="H251" s="372" t="s">
        <v>603</v>
      </c>
      <c r="I251" s="374">
        <v>1</v>
      </c>
      <c r="J251" s="387">
        <v>182455346</v>
      </c>
      <c r="K251" s="387">
        <v>182455346</v>
      </c>
    </row>
    <row r="252" spans="1:11" ht="12.75" customHeight="1">
      <c r="A252" s="372" t="s">
        <v>50</v>
      </c>
      <c r="B252" s="372" t="s">
        <v>59</v>
      </c>
      <c r="C252" s="372" t="s">
        <v>684</v>
      </c>
      <c r="D252" s="373">
        <v>41100000</v>
      </c>
      <c r="E252" s="372" t="s">
        <v>749</v>
      </c>
      <c r="F252" s="374">
        <v>2</v>
      </c>
      <c r="G252" s="387">
        <v>1609034800</v>
      </c>
      <c r="H252" s="372" t="s">
        <v>603</v>
      </c>
      <c r="I252" s="374">
        <v>2</v>
      </c>
      <c r="J252" s="387">
        <v>1609034800</v>
      </c>
      <c r="K252" s="387">
        <v>1609034800</v>
      </c>
    </row>
    <row r="253" spans="1:11" ht="12.75" customHeight="1">
      <c r="A253" s="372" t="s">
        <v>50</v>
      </c>
      <c r="B253" s="372" t="s">
        <v>59</v>
      </c>
      <c r="C253" s="372" t="s">
        <v>684</v>
      </c>
      <c r="D253" s="373">
        <v>41200000</v>
      </c>
      <c r="E253" s="372" t="s">
        <v>750</v>
      </c>
      <c r="F253" s="374">
        <v>2</v>
      </c>
      <c r="G253" s="387">
        <v>549000000</v>
      </c>
      <c r="H253" s="372" t="s">
        <v>638</v>
      </c>
      <c r="I253" s="374">
        <v>2</v>
      </c>
      <c r="J253" s="387">
        <v>549000000</v>
      </c>
      <c r="K253" s="387">
        <v>549000000</v>
      </c>
    </row>
    <row r="254" spans="1:11" ht="12.75" customHeight="1">
      <c r="A254" s="372" t="s">
        <v>50</v>
      </c>
      <c r="B254" s="372" t="s">
        <v>59</v>
      </c>
      <c r="C254" s="372" t="s">
        <v>684</v>
      </c>
      <c r="D254" s="373">
        <v>41200000</v>
      </c>
      <c r="E254" s="372" t="s">
        <v>750</v>
      </c>
      <c r="F254" s="374">
        <v>1</v>
      </c>
      <c r="G254" s="387">
        <v>26046200</v>
      </c>
      <c r="H254" s="372" t="s">
        <v>638</v>
      </c>
      <c r="I254" s="374">
        <v>1</v>
      </c>
      <c r="J254" s="387">
        <v>26046200</v>
      </c>
      <c r="K254" s="387">
        <v>26046200</v>
      </c>
    </row>
    <row r="255" spans="1:11" ht="12.75" customHeight="1">
      <c r="A255" s="372" t="s">
        <v>50</v>
      </c>
      <c r="B255" s="372" t="s">
        <v>59</v>
      </c>
      <c r="C255" s="372" t="s">
        <v>684</v>
      </c>
      <c r="D255" s="373">
        <v>41300000</v>
      </c>
      <c r="E255" s="372" t="s">
        <v>751</v>
      </c>
      <c r="F255" s="374">
        <v>2</v>
      </c>
      <c r="G255" s="387">
        <v>419327222</v>
      </c>
      <c r="H255" s="372" t="s">
        <v>603</v>
      </c>
      <c r="I255" s="374">
        <v>2</v>
      </c>
      <c r="J255" s="387">
        <v>419327222</v>
      </c>
      <c r="K255" s="387">
        <v>419327222</v>
      </c>
    </row>
    <row r="256" spans="1:11" ht="12.75" customHeight="1">
      <c r="A256" s="372" t="s">
        <v>50</v>
      </c>
      <c r="B256" s="372" t="s">
        <v>59</v>
      </c>
      <c r="C256" s="372" t="s">
        <v>684</v>
      </c>
      <c r="D256" s="373">
        <v>41300000</v>
      </c>
      <c r="E256" s="372" t="s">
        <v>751</v>
      </c>
      <c r="F256" s="374">
        <v>1</v>
      </c>
      <c r="G256" s="387">
        <v>258883957</v>
      </c>
      <c r="H256" s="372" t="s">
        <v>603</v>
      </c>
      <c r="I256" s="374">
        <v>1</v>
      </c>
      <c r="J256" s="387">
        <v>258883957</v>
      </c>
      <c r="K256" s="387">
        <v>258883957</v>
      </c>
    </row>
    <row r="257" spans="1:11" ht="12.75" customHeight="1">
      <c r="A257" s="372" t="s">
        <v>50</v>
      </c>
      <c r="B257" s="372" t="s">
        <v>59</v>
      </c>
      <c r="C257" s="372" t="s">
        <v>684</v>
      </c>
      <c r="D257" s="373">
        <v>41400000</v>
      </c>
      <c r="E257" s="372" t="s">
        <v>753</v>
      </c>
      <c r="F257" s="374">
        <v>2</v>
      </c>
      <c r="G257" s="387">
        <v>109000000</v>
      </c>
      <c r="H257" s="372" t="s">
        <v>605</v>
      </c>
      <c r="I257" s="374">
        <v>2</v>
      </c>
      <c r="J257" s="387">
        <v>109000000</v>
      </c>
      <c r="K257" s="387">
        <v>109000000</v>
      </c>
    </row>
    <row r="258" spans="1:11" ht="12.75" customHeight="1">
      <c r="A258" s="372" t="s">
        <v>50</v>
      </c>
      <c r="B258" s="372" t="s">
        <v>59</v>
      </c>
      <c r="C258" s="372" t="s">
        <v>684</v>
      </c>
      <c r="D258" s="373">
        <v>41500000</v>
      </c>
      <c r="E258" s="372" t="s">
        <v>754</v>
      </c>
      <c r="F258" s="374">
        <v>1</v>
      </c>
      <c r="G258" s="387">
        <v>110550243</v>
      </c>
      <c r="H258" s="372" t="s">
        <v>605</v>
      </c>
      <c r="I258" s="374">
        <v>1</v>
      </c>
      <c r="J258" s="387">
        <v>110550243</v>
      </c>
      <c r="K258" s="387">
        <v>110550243</v>
      </c>
    </row>
    <row r="259" spans="1:11" ht="12.75" customHeight="1">
      <c r="A259" s="372" t="s">
        <v>50</v>
      </c>
      <c r="B259" s="372" t="s">
        <v>59</v>
      </c>
      <c r="C259" s="372" t="s">
        <v>684</v>
      </c>
      <c r="D259" s="373">
        <v>41500000</v>
      </c>
      <c r="E259" s="372" t="s">
        <v>754</v>
      </c>
      <c r="F259" s="374">
        <v>2</v>
      </c>
      <c r="G259" s="387">
        <v>104400000</v>
      </c>
      <c r="H259" s="372" t="s">
        <v>605</v>
      </c>
      <c r="I259" s="374">
        <v>2</v>
      </c>
      <c r="J259" s="387">
        <v>104400000</v>
      </c>
      <c r="K259" s="387">
        <v>104400000</v>
      </c>
    </row>
    <row r="260" spans="1:11" ht="12.75" customHeight="1">
      <c r="A260" s="372" t="s">
        <v>50</v>
      </c>
      <c r="B260" s="372" t="s">
        <v>59</v>
      </c>
      <c r="C260" s="372" t="s">
        <v>684</v>
      </c>
      <c r="D260" s="373">
        <v>41800000</v>
      </c>
      <c r="E260" s="372" t="s">
        <v>756</v>
      </c>
      <c r="F260" s="374">
        <v>2</v>
      </c>
      <c r="G260" s="387">
        <v>101427309</v>
      </c>
      <c r="H260" s="372" t="s">
        <v>638</v>
      </c>
      <c r="I260" s="374">
        <v>2</v>
      </c>
      <c r="J260" s="387">
        <v>101427309</v>
      </c>
      <c r="K260" s="387">
        <v>101427309</v>
      </c>
    </row>
    <row r="261" spans="1:11" ht="12.75" customHeight="1">
      <c r="A261" s="372" t="s">
        <v>50</v>
      </c>
      <c r="B261" s="372" t="s">
        <v>59</v>
      </c>
      <c r="C261" s="372" t="s">
        <v>684</v>
      </c>
      <c r="D261" s="373">
        <v>41800000</v>
      </c>
      <c r="E261" s="372" t="s">
        <v>756</v>
      </c>
      <c r="F261" s="374">
        <v>1</v>
      </c>
      <c r="G261" s="387">
        <v>162000000</v>
      </c>
      <c r="H261" s="372" t="s">
        <v>638</v>
      </c>
      <c r="I261" s="374">
        <v>1</v>
      </c>
      <c r="J261" s="387">
        <v>162000000</v>
      </c>
      <c r="K261" s="387">
        <v>162000000</v>
      </c>
    </row>
    <row r="262" spans="1:11" ht="12.75" customHeight="1">
      <c r="A262" s="372" t="s">
        <v>50</v>
      </c>
      <c r="B262" s="372" t="s">
        <v>59</v>
      </c>
      <c r="C262" s="372" t="s">
        <v>684</v>
      </c>
      <c r="D262" s="373">
        <v>42200000</v>
      </c>
      <c r="E262" s="372" t="s">
        <v>679</v>
      </c>
      <c r="F262" s="374">
        <v>1</v>
      </c>
      <c r="G262" s="387">
        <v>27733304</v>
      </c>
      <c r="H262" s="372" t="s">
        <v>638</v>
      </c>
      <c r="I262" s="374">
        <v>1</v>
      </c>
      <c r="J262" s="387">
        <v>27733304</v>
      </c>
      <c r="K262" s="387">
        <v>27733304</v>
      </c>
    </row>
    <row r="263" spans="1:11" ht="12.75" customHeight="1">
      <c r="A263" s="372" t="s">
        <v>50</v>
      </c>
      <c r="B263" s="372" t="s">
        <v>59</v>
      </c>
      <c r="C263" s="372" t="s">
        <v>684</v>
      </c>
      <c r="D263" s="373">
        <v>42200000</v>
      </c>
      <c r="E263" s="372" t="s">
        <v>679</v>
      </c>
      <c r="F263" s="374">
        <v>2</v>
      </c>
      <c r="G263" s="387">
        <v>688405239</v>
      </c>
      <c r="H263" s="372" t="s">
        <v>638</v>
      </c>
      <c r="I263" s="374">
        <v>2</v>
      </c>
      <c r="J263" s="387">
        <v>688405239</v>
      </c>
      <c r="K263" s="387">
        <v>688405239</v>
      </c>
    </row>
    <row r="264" spans="1:11" ht="12.75" customHeight="1">
      <c r="A264" s="372" t="s">
        <v>50</v>
      </c>
      <c r="B264" s="372" t="s">
        <v>59</v>
      </c>
      <c r="C264" s="372" t="s">
        <v>684</v>
      </c>
      <c r="D264" s="373">
        <v>43400000</v>
      </c>
      <c r="E264" s="372" t="s">
        <v>757</v>
      </c>
      <c r="F264" s="374">
        <v>1</v>
      </c>
      <c r="G264" s="387">
        <v>92135608</v>
      </c>
      <c r="H264" s="372" t="s">
        <v>603</v>
      </c>
      <c r="I264" s="374">
        <v>1</v>
      </c>
      <c r="J264" s="387">
        <v>92135608</v>
      </c>
      <c r="K264" s="387">
        <v>92135608</v>
      </c>
    </row>
    <row r="265" spans="1:11" ht="12.75" customHeight="1">
      <c r="A265" s="372" t="s">
        <v>50</v>
      </c>
      <c r="B265" s="372" t="s">
        <v>59</v>
      </c>
      <c r="C265" s="372" t="s">
        <v>684</v>
      </c>
      <c r="D265" s="373">
        <v>43400000</v>
      </c>
      <c r="E265" s="372" t="s">
        <v>757</v>
      </c>
      <c r="F265" s="374">
        <v>2</v>
      </c>
      <c r="G265" s="387">
        <v>412631806</v>
      </c>
      <c r="H265" s="372" t="s">
        <v>603</v>
      </c>
      <c r="I265" s="374">
        <v>2</v>
      </c>
      <c r="J265" s="387">
        <v>412631806</v>
      </c>
      <c r="K265" s="387">
        <v>412631806</v>
      </c>
    </row>
    <row r="266" spans="1:11" ht="12.75" customHeight="1">
      <c r="A266" s="372" t="s">
        <v>50</v>
      </c>
      <c r="B266" s="372" t="s">
        <v>59</v>
      </c>
      <c r="C266" s="372" t="s">
        <v>684</v>
      </c>
      <c r="D266" s="373">
        <v>44300000</v>
      </c>
      <c r="E266" s="372" t="s">
        <v>758</v>
      </c>
      <c r="F266" s="374">
        <v>1</v>
      </c>
      <c r="G266" s="387">
        <v>148749600</v>
      </c>
      <c r="H266" s="372" t="s">
        <v>603</v>
      </c>
      <c r="I266" s="374">
        <v>1</v>
      </c>
      <c r="J266" s="387">
        <v>148749600</v>
      </c>
      <c r="K266" s="387">
        <v>148749600</v>
      </c>
    </row>
    <row r="267" spans="1:11" ht="12.75" customHeight="1">
      <c r="A267" s="372" t="s">
        <v>50</v>
      </c>
      <c r="B267" s="372" t="s">
        <v>59</v>
      </c>
      <c r="C267" s="372" t="s">
        <v>684</v>
      </c>
      <c r="D267" s="373">
        <v>44300000</v>
      </c>
      <c r="E267" s="372" t="s">
        <v>758</v>
      </c>
      <c r="F267" s="374">
        <v>2</v>
      </c>
      <c r="G267" s="387">
        <v>1746755486</v>
      </c>
      <c r="H267" s="372" t="s">
        <v>603</v>
      </c>
      <c r="I267" s="374">
        <v>2</v>
      </c>
      <c r="J267" s="387">
        <v>1746755486</v>
      </c>
      <c r="K267" s="387">
        <v>1746755486</v>
      </c>
    </row>
    <row r="268" spans="1:11" ht="12.75" customHeight="1">
      <c r="A268" s="372" t="s">
        <v>50</v>
      </c>
      <c r="B268" s="372" t="s">
        <v>59</v>
      </c>
      <c r="C268" s="372" t="s">
        <v>684</v>
      </c>
      <c r="D268" s="373">
        <v>44400000</v>
      </c>
      <c r="E268" s="372" t="s">
        <v>760</v>
      </c>
      <c r="F268" s="374">
        <v>2</v>
      </c>
      <c r="G268" s="387">
        <v>179381474</v>
      </c>
      <c r="H268" s="372" t="s">
        <v>603</v>
      </c>
      <c r="I268" s="374">
        <v>2</v>
      </c>
      <c r="J268" s="387">
        <v>179381474</v>
      </c>
      <c r="K268" s="387">
        <v>179381474</v>
      </c>
    </row>
    <row r="269" spans="1:11" ht="12.75" customHeight="1">
      <c r="A269" s="372" t="s">
        <v>50</v>
      </c>
      <c r="B269" s="372" t="s">
        <v>59</v>
      </c>
      <c r="C269" s="372" t="s">
        <v>684</v>
      </c>
      <c r="D269" s="373">
        <v>44400000</v>
      </c>
      <c r="E269" s="372" t="s">
        <v>760</v>
      </c>
      <c r="F269" s="374">
        <v>1</v>
      </c>
      <c r="G269" s="387">
        <v>46406043</v>
      </c>
      <c r="H269" s="372" t="s">
        <v>603</v>
      </c>
      <c r="I269" s="374">
        <v>1</v>
      </c>
      <c r="J269" s="387">
        <v>46406043</v>
      </c>
      <c r="K269" s="387">
        <v>46406043</v>
      </c>
    </row>
    <row r="270" spans="1:11" ht="12.75" customHeight="1">
      <c r="A270" s="372" t="s">
        <v>50</v>
      </c>
      <c r="B270" s="372" t="s">
        <v>59</v>
      </c>
      <c r="C270" s="372" t="s">
        <v>684</v>
      </c>
      <c r="D270" s="373">
        <v>44500000</v>
      </c>
      <c r="E270" s="372" t="s">
        <v>761</v>
      </c>
      <c r="F270" s="374">
        <v>1</v>
      </c>
      <c r="G270" s="387">
        <v>563000000</v>
      </c>
      <c r="H270" s="372" t="s">
        <v>605</v>
      </c>
      <c r="I270" s="374">
        <v>1</v>
      </c>
      <c r="J270" s="387">
        <v>563000000</v>
      </c>
      <c r="K270" s="387">
        <v>563000000</v>
      </c>
    </row>
    <row r="271" spans="1:11" ht="12.75" customHeight="1">
      <c r="A271" s="372" t="s">
        <v>50</v>
      </c>
      <c r="B271" s="372" t="s">
        <v>59</v>
      </c>
      <c r="C271" s="372" t="s">
        <v>684</v>
      </c>
      <c r="D271" s="373">
        <v>44600000</v>
      </c>
      <c r="E271" s="372" t="s">
        <v>763</v>
      </c>
      <c r="F271" s="374">
        <v>1</v>
      </c>
      <c r="G271" s="387">
        <v>40826337</v>
      </c>
      <c r="H271" s="372" t="s">
        <v>638</v>
      </c>
      <c r="I271" s="374">
        <v>1</v>
      </c>
      <c r="J271" s="387">
        <v>40826337</v>
      </c>
      <c r="K271" s="387">
        <v>40826337</v>
      </c>
    </row>
    <row r="272" spans="1:11" ht="12.75" customHeight="1">
      <c r="A272" s="372" t="s">
        <v>50</v>
      </c>
      <c r="B272" s="372" t="s">
        <v>59</v>
      </c>
      <c r="C272" s="372" t="s">
        <v>684</v>
      </c>
      <c r="D272" s="373">
        <v>44600000</v>
      </c>
      <c r="E272" s="372" t="s">
        <v>763</v>
      </c>
      <c r="F272" s="374">
        <v>2</v>
      </c>
      <c r="G272" s="387">
        <v>40653343</v>
      </c>
      <c r="H272" s="372" t="s">
        <v>638</v>
      </c>
      <c r="I272" s="374">
        <v>2</v>
      </c>
      <c r="J272" s="387">
        <v>40653343</v>
      </c>
      <c r="K272" s="387">
        <v>40653343</v>
      </c>
    </row>
    <row r="273" spans="1:11" ht="12.75" customHeight="1">
      <c r="A273" s="372" t="s">
        <v>50</v>
      </c>
      <c r="B273" s="372" t="s">
        <v>59</v>
      </c>
      <c r="C273" s="372" t="s">
        <v>684</v>
      </c>
      <c r="D273" s="373">
        <v>44800000</v>
      </c>
      <c r="E273" s="372" t="s">
        <v>765</v>
      </c>
      <c r="F273" s="374">
        <v>1</v>
      </c>
      <c r="G273" s="387">
        <v>74809555</v>
      </c>
      <c r="H273" s="372" t="s">
        <v>706</v>
      </c>
      <c r="I273" s="374">
        <v>1</v>
      </c>
      <c r="J273" s="387">
        <v>74809555</v>
      </c>
      <c r="K273" s="387">
        <v>74809555</v>
      </c>
    </row>
    <row r="274" spans="1:11" ht="12.75" customHeight="1">
      <c r="A274" s="372" t="s">
        <v>50</v>
      </c>
      <c r="B274" s="372" t="s">
        <v>59</v>
      </c>
      <c r="C274" s="372" t="s">
        <v>684</v>
      </c>
      <c r="D274" s="373">
        <v>44800000</v>
      </c>
      <c r="E274" s="372" t="s">
        <v>765</v>
      </c>
      <c r="F274" s="374">
        <v>2</v>
      </c>
      <c r="G274" s="387">
        <v>1670759282</v>
      </c>
      <c r="H274" s="372" t="s">
        <v>706</v>
      </c>
      <c r="I274" s="374">
        <v>2</v>
      </c>
      <c r="J274" s="387">
        <v>1670759282</v>
      </c>
      <c r="K274" s="387">
        <v>1670759282</v>
      </c>
    </row>
    <row r="275" spans="1:11" ht="12.75" customHeight="1">
      <c r="A275" s="372" t="s">
        <v>50</v>
      </c>
      <c r="B275" s="372" t="s">
        <v>59</v>
      </c>
      <c r="C275" s="372" t="s">
        <v>684</v>
      </c>
      <c r="D275" s="373">
        <v>45500000</v>
      </c>
      <c r="E275" s="372" t="s">
        <v>766</v>
      </c>
      <c r="F275" s="374">
        <v>1</v>
      </c>
      <c r="G275" s="387">
        <v>1075122</v>
      </c>
      <c r="H275" s="372" t="s">
        <v>673</v>
      </c>
      <c r="I275" s="374">
        <v>1</v>
      </c>
      <c r="J275" s="387">
        <v>1075122</v>
      </c>
      <c r="K275" s="387">
        <v>1075122</v>
      </c>
    </row>
    <row r="276" spans="1:11" ht="12.75" customHeight="1">
      <c r="A276" s="372" t="s">
        <v>50</v>
      </c>
      <c r="B276" s="372" t="s">
        <v>59</v>
      </c>
      <c r="C276" s="372" t="s">
        <v>684</v>
      </c>
      <c r="D276" s="373">
        <v>45500000</v>
      </c>
      <c r="E276" s="372" t="s">
        <v>766</v>
      </c>
      <c r="F276" s="374">
        <v>2</v>
      </c>
      <c r="G276" s="387">
        <v>1575121</v>
      </c>
      <c r="H276" s="372" t="s">
        <v>673</v>
      </c>
      <c r="I276" s="374">
        <v>2</v>
      </c>
      <c r="J276" s="387">
        <v>1575121</v>
      </c>
      <c r="K276" s="387">
        <v>1575121</v>
      </c>
    </row>
    <row r="277" spans="1:11" ht="12.75" customHeight="1">
      <c r="A277" s="372" t="s">
        <v>50</v>
      </c>
      <c r="B277" s="372" t="s">
        <v>59</v>
      </c>
      <c r="C277" s="372" t="s">
        <v>684</v>
      </c>
      <c r="D277" s="373">
        <v>45600000</v>
      </c>
      <c r="E277" s="372" t="s">
        <v>768</v>
      </c>
      <c r="F277" s="374">
        <v>2</v>
      </c>
      <c r="G277" s="387">
        <v>1000000</v>
      </c>
      <c r="H277" s="372" t="s">
        <v>638</v>
      </c>
      <c r="I277" s="374">
        <v>2</v>
      </c>
      <c r="J277" s="387">
        <v>1000000</v>
      </c>
      <c r="K277" s="387">
        <v>1000000</v>
      </c>
    </row>
    <row r="278" spans="1:11" ht="12.75" customHeight="1">
      <c r="A278" s="372" t="s">
        <v>50</v>
      </c>
      <c r="B278" s="372" t="s">
        <v>59</v>
      </c>
      <c r="C278" s="372" t="s">
        <v>684</v>
      </c>
      <c r="D278" s="373">
        <v>45600000</v>
      </c>
      <c r="E278" s="372" t="s">
        <v>768</v>
      </c>
      <c r="F278" s="374">
        <v>1</v>
      </c>
      <c r="G278" s="387">
        <v>1500000</v>
      </c>
      <c r="H278" s="372" t="s">
        <v>638</v>
      </c>
      <c r="I278" s="374">
        <v>1</v>
      </c>
      <c r="J278" s="387">
        <v>1500000</v>
      </c>
      <c r="K278" s="387">
        <v>1500000</v>
      </c>
    </row>
    <row r="279" spans="1:11" ht="12.75" customHeight="1">
      <c r="A279" s="372" t="s">
        <v>50</v>
      </c>
      <c r="B279" s="372" t="s">
        <v>59</v>
      </c>
      <c r="C279" s="372" t="s">
        <v>684</v>
      </c>
      <c r="D279" s="373">
        <v>46400000</v>
      </c>
      <c r="E279" s="372" t="s">
        <v>771</v>
      </c>
      <c r="F279" s="374">
        <v>2</v>
      </c>
      <c r="G279" s="387">
        <v>1000000</v>
      </c>
      <c r="H279" s="372" t="s">
        <v>603</v>
      </c>
      <c r="I279" s="374">
        <v>2</v>
      </c>
      <c r="J279" s="387">
        <v>1000000</v>
      </c>
      <c r="K279" s="387">
        <v>1000000</v>
      </c>
    </row>
    <row r="280" spans="1:11" ht="12.75" customHeight="1">
      <c r="A280" s="372" t="s">
        <v>50</v>
      </c>
      <c r="B280" s="372" t="s">
        <v>59</v>
      </c>
      <c r="C280" s="372" t="s">
        <v>684</v>
      </c>
      <c r="D280" s="373">
        <v>60100000</v>
      </c>
      <c r="E280" s="372" t="s">
        <v>773</v>
      </c>
      <c r="F280" s="374">
        <v>1</v>
      </c>
      <c r="G280" s="387">
        <v>120000000</v>
      </c>
      <c r="H280" s="372" t="s">
        <v>706</v>
      </c>
      <c r="I280" s="374">
        <v>1</v>
      </c>
      <c r="J280" s="387">
        <v>120000000</v>
      </c>
      <c r="K280" s="387">
        <v>120000000</v>
      </c>
    </row>
    <row r="281" spans="1:11" ht="12.75" customHeight="1">
      <c r="A281" s="372" t="s">
        <v>50</v>
      </c>
      <c r="B281" s="372" t="s">
        <v>59</v>
      </c>
      <c r="C281" s="372" t="s">
        <v>684</v>
      </c>
      <c r="D281" s="373">
        <v>62900000</v>
      </c>
      <c r="E281" s="372" t="s">
        <v>775</v>
      </c>
      <c r="F281" s="374">
        <v>1</v>
      </c>
      <c r="G281" s="387">
        <v>325700</v>
      </c>
      <c r="H281" s="372" t="s">
        <v>638</v>
      </c>
      <c r="I281" s="374">
        <v>1</v>
      </c>
      <c r="J281" s="387">
        <v>325700</v>
      </c>
      <c r="K281" s="387">
        <v>325700</v>
      </c>
    </row>
    <row r="282" spans="1:11" ht="12.75" customHeight="1">
      <c r="A282" s="372" t="s">
        <v>50</v>
      </c>
      <c r="B282" s="372" t="s">
        <v>59</v>
      </c>
      <c r="C282" s="372" t="s">
        <v>684</v>
      </c>
      <c r="D282" s="373">
        <v>62900000</v>
      </c>
      <c r="E282" s="372" t="s">
        <v>775</v>
      </c>
      <c r="F282" s="374">
        <v>2</v>
      </c>
      <c r="G282" s="387">
        <v>11148800</v>
      </c>
      <c r="H282" s="372" t="s">
        <v>638</v>
      </c>
      <c r="I282" s="374">
        <v>2</v>
      </c>
      <c r="J282" s="387">
        <v>11148800</v>
      </c>
      <c r="K282" s="387">
        <v>11148800</v>
      </c>
    </row>
    <row r="283" spans="1:11" ht="12.75" customHeight="1">
      <c r="A283" s="372" t="s">
        <v>50</v>
      </c>
      <c r="B283" s="372" t="s">
        <v>59</v>
      </c>
      <c r="C283" s="372" t="s">
        <v>684</v>
      </c>
      <c r="D283" s="373">
        <v>67700000</v>
      </c>
      <c r="E283" s="372" t="s">
        <v>776</v>
      </c>
      <c r="F283" s="374">
        <v>2</v>
      </c>
      <c r="G283" s="387">
        <v>54776900</v>
      </c>
      <c r="H283" s="372" t="s">
        <v>25</v>
      </c>
      <c r="I283" s="374">
        <v>2</v>
      </c>
      <c r="J283" s="387">
        <v>54776900</v>
      </c>
      <c r="K283" s="387">
        <v>54776900</v>
      </c>
    </row>
    <row r="284" spans="1:11" ht="12.75" customHeight="1">
      <c r="A284" s="372" t="s">
        <v>50</v>
      </c>
      <c r="B284" s="372" t="s">
        <v>59</v>
      </c>
      <c r="C284" s="372" t="s">
        <v>684</v>
      </c>
      <c r="D284" s="373">
        <v>67700000</v>
      </c>
      <c r="E284" s="372" t="s">
        <v>776</v>
      </c>
      <c r="F284" s="374">
        <v>1</v>
      </c>
      <c r="G284" s="387">
        <v>517700</v>
      </c>
      <c r="H284" s="372" t="s">
        <v>25</v>
      </c>
      <c r="I284" s="374">
        <v>1</v>
      </c>
      <c r="J284" s="387">
        <v>517700</v>
      </c>
      <c r="K284" s="387">
        <v>517700</v>
      </c>
    </row>
    <row r="285" spans="1:11" ht="12.75" customHeight="1">
      <c r="A285" s="372" t="s">
        <v>50</v>
      </c>
      <c r="B285" s="372" t="s">
        <v>59</v>
      </c>
      <c r="C285" s="372" t="s">
        <v>684</v>
      </c>
      <c r="D285" s="373">
        <v>69600000</v>
      </c>
      <c r="E285" s="372" t="s">
        <v>777</v>
      </c>
      <c r="F285" s="374">
        <v>1</v>
      </c>
      <c r="G285" s="387">
        <v>1091289212</v>
      </c>
      <c r="H285" s="372" t="s">
        <v>638</v>
      </c>
      <c r="I285" s="374">
        <v>1</v>
      </c>
      <c r="J285" s="387">
        <v>1091289212</v>
      </c>
      <c r="K285" s="387">
        <v>1091289212</v>
      </c>
    </row>
    <row r="286" spans="1:11" ht="12.75" customHeight="1">
      <c r="A286" s="372" t="s">
        <v>50</v>
      </c>
      <c r="B286" s="372" t="s">
        <v>59</v>
      </c>
      <c r="C286" s="372" t="s">
        <v>684</v>
      </c>
      <c r="D286" s="373">
        <v>69600000</v>
      </c>
      <c r="E286" s="372" t="s">
        <v>777</v>
      </c>
      <c r="F286" s="374">
        <v>2</v>
      </c>
      <c r="G286" s="387">
        <v>7360796274</v>
      </c>
      <c r="H286" s="372" t="s">
        <v>638</v>
      </c>
      <c r="I286" s="374">
        <v>2</v>
      </c>
      <c r="J286" s="387">
        <v>7360796274</v>
      </c>
      <c r="K286" s="387">
        <v>7360796274</v>
      </c>
    </row>
    <row r="287" spans="1:11" ht="12.75" customHeight="1">
      <c r="A287" s="372" t="s">
        <v>50</v>
      </c>
      <c r="B287" s="372" t="s">
        <v>59</v>
      </c>
      <c r="C287" s="372" t="s">
        <v>684</v>
      </c>
      <c r="D287" s="373">
        <v>70100000</v>
      </c>
      <c r="E287" s="372" t="s">
        <v>604</v>
      </c>
      <c r="F287" s="374">
        <v>2</v>
      </c>
      <c r="G287" s="387">
        <v>21188000</v>
      </c>
      <c r="H287" s="372" t="s">
        <v>605</v>
      </c>
      <c r="I287" s="374">
        <v>2</v>
      </c>
      <c r="J287" s="387">
        <v>21188000</v>
      </c>
      <c r="K287" s="387">
        <v>21188000</v>
      </c>
    </row>
    <row r="288" spans="1:11" ht="12.75" customHeight="1">
      <c r="A288" s="372" t="s">
        <v>50</v>
      </c>
      <c r="B288" s="372" t="s">
        <v>59</v>
      </c>
      <c r="C288" s="372" t="s">
        <v>684</v>
      </c>
      <c r="D288" s="373">
        <v>70100000</v>
      </c>
      <c r="E288" s="372" t="s">
        <v>604</v>
      </c>
      <c r="F288" s="374">
        <v>1</v>
      </c>
      <c r="G288" s="387">
        <v>18081300</v>
      </c>
      <c r="H288" s="372" t="s">
        <v>605</v>
      </c>
      <c r="I288" s="374">
        <v>1</v>
      </c>
      <c r="J288" s="387">
        <v>18081300</v>
      </c>
      <c r="K288" s="387">
        <v>18081300</v>
      </c>
    </row>
    <row r="289" spans="1:11" ht="12.75" customHeight="1">
      <c r="A289" s="372" t="s">
        <v>50</v>
      </c>
      <c r="B289" s="372" t="s">
        <v>59</v>
      </c>
      <c r="C289" s="372" t="s">
        <v>684</v>
      </c>
      <c r="D289" s="373">
        <v>70300000</v>
      </c>
      <c r="E289" s="372" t="s">
        <v>779</v>
      </c>
      <c r="F289" s="374">
        <v>2</v>
      </c>
      <c r="G289" s="387">
        <v>56687900</v>
      </c>
      <c r="H289" s="372" t="s">
        <v>692</v>
      </c>
      <c r="I289" s="374">
        <v>2</v>
      </c>
      <c r="J289" s="387">
        <v>56687900</v>
      </c>
      <c r="K289" s="387">
        <v>56687900</v>
      </c>
    </row>
    <row r="290" spans="1:11" ht="12.75" customHeight="1">
      <c r="A290" s="372" t="s">
        <v>50</v>
      </c>
      <c r="B290" s="372" t="s">
        <v>59</v>
      </c>
      <c r="C290" s="372" t="s">
        <v>684</v>
      </c>
      <c r="D290" s="373">
        <v>70400000</v>
      </c>
      <c r="E290" s="372" t="s">
        <v>780</v>
      </c>
      <c r="F290" s="374">
        <v>1</v>
      </c>
      <c r="G290" s="387">
        <v>14984887</v>
      </c>
      <c r="H290" s="372" t="s">
        <v>706</v>
      </c>
      <c r="I290" s="374">
        <v>1</v>
      </c>
      <c r="J290" s="387">
        <v>14984887</v>
      </c>
      <c r="K290" s="387">
        <v>14984887</v>
      </c>
    </row>
    <row r="291" spans="1:11" ht="12.75" customHeight="1">
      <c r="A291" s="372" t="s">
        <v>50</v>
      </c>
      <c r="B291" s="372" t="s">
        <v>59</v>
      </c>
      <c r="C291" s="372" t="s">
        <v>684</v>
      </c>
      <c r="D291" s="373">
        <v>70400000</v>
      </c>
      <c r="E291" s="372" t="s">
        <v>780</v>
      </c>
      <c r="F291" s="374">
        <v>2</v>
      </c>
      <c r="G291" s="387">
        <v>10500000</v>
      </c>
      <c r="H291" s="372" t="s">
        <v>706</v>
      </c>
      <c r="I291" s="374">
        <v>2</v>
      </c>
      <c r="J291" s="387">
        <v>10500000</v>
      </c>
      <c r="K291" s="387">
        <v>10500000</v>
      </c>
    </row>
    <row r="292" spans="1:11" ht="12.75" customHeight="1">
      <c r="A292" s="372" t="s">
        <v>50</v>
      </c>
      <c r="B292" s="372" t="s">
        <v>59</v>
      </c>
      <c r="C292" s="372" t="s">
        <v>684</v>
      </c>
      <c r="D292" s="373">
        <v>71200000</v>
      </c>
      <c r="E292" s="372" t="s">
        <v>781</v>
      </c>
      <c r="F292" s="374">
        <v>1</v>
      </c>
      <c r="G292" s="387">
        <v>28429694</v>
      </c>
      <c r="H292" s="372" t="s">
        <v>692</v>
      </c>
      <c r="I292" s="374">
        <v>1</v>
      </c>
      <c r="J292" s="387">
        <v>28429694</v>
      </c>
      <c r="K292" s="387">
        <v>28429694</v>
      </c>
    </row>
    <row r="293" spans="1:11" ht="12.75" customHeight="1">
      <c r="A293" s="372" t="s">
        <v>50</v>
      </c>
      <c r="B293" s="372" t="s">
        <v>59</v>
      </c>
      <c r="C293" s="372" t="s">
        <v>684</v>
      </c>
      <c r="D293" s="373">
        <v>71200000</v>
      </c>
      <c r="E293" s="372" t="s">
        <v>781</v>
      </c>
      <c r="F293" s="374">
        <v>2</v>
      </c>
      <c r="G293" s="387">
        <v>201515500</v>
      </c>
      <c r="H293" s="372" t="s">
        <v>692</v>
      </c>
      <c r="I293" s="374">
        <v>2</v>
      </c>
      <c r="J293" s="387">
        <v>201515500</v>
      </c>
      <c r="K293" s="387">
        <v>201515500</v>
      </c>
    </row>
    <row r="294" spans="1:11" ht="12.75" customHeight="1">
      <c r="A294" s="372" t="s">
        <v>50</v>
      </c>
      <c r="B294" s="372" t="s">
        <v>59</v>
      </c>
      <c r="C294" s="372" t="s">
        <v>684</v>
      </c>
      <c r="D294" s="373">
        <v>72100000</v>
      </c>
      <c r="E294" s="372" t="s">
        <v>782</v>
      </c>
      <c r="F294" s="374">
        <v>2</v>
      </c>
      <c r="G294" s="387">
        <v>26540000</v>
      </c>
      <c r="H294" s="372" t="s">
        <v>692</v>
      </c>
      <c r="I294" s="374">
        <v>2</v>
      </c>
      <c r="J294" s="387">
        <v>26540000</v>
      </c>
      <c r="K294" s="387">
        <v>26540000</v>
      </c>
    </row>
    <row r="295" spans="1:11" ht="12.75" customHeight="1">
      <c r="A295" s="372" t="s">
        <v>50</v>
      </c>
      <c r="B295" s="372" t="s">
        <v>59</v>
      </c>
      <c r="C295" s="372" t="s">
        <v>684</v>
      </c>
      <c r="D295" s="373">
        <v>72100000</v>
      </c>
      <c r="E295" s="372" t="s">
        <v>782</v>
      </c>
      <c r="F295" s="374">
        <v>1</v>
      </c>
      <c r="G295" s="387">
        <v>14535800</v>
      </c>
      <c r="H295" s="372" t="s">
        <v>692</v>
      </c>
      <c r="I295" s="374">
        <v>1</v>
      </c>
      <c r="J295" s="387">
        <v>14535800</v>
      </c>
      <c r="K295" s="387">
        <v>14535800</v>
      </c>
    </row>
    <row r="296" spans="1:11" ht="12.75" customHeight="1">
      <c r="A296" s="372" t="s">
        <v>50</v>
      </c>
      <c r="B296" s="372" t="s">
        <v>59</v>
      </c>
      <c r="C296" s="372" t="s">
        <v>684</v>
      </c>
      <c r="D296" s="373">
        <v>80600000</v>
      </c>
      <c r="E296" s="372" t="s">
        <v>783</v>
      </c>
      <c r="F296" s="374">
        <v>1</v>
      </c>
      <c r="G296" s="387">
        <v>500000</v>
      </c>
      <c r="H296" s="372" t="s">
        <v>603</v>
      </c>
      <c r="I296" s="374">
        <v>1</v>
      </c>
      <c r="J296" s="387">
        <v>500000</v>
      </c>
      <c r="K296" s="387">
        <v>500000</v>
      </c>
    </row>
    <row r="297" spans="1:11" ht="12.75" customHeight="1">
      <c r="A297" s="372" t="s">
        <v>50</v>
      </c>
      <c r="B297" s="372" t="s">
        <v>59</v>
      </c>
      <c r="C297" s="372" t="s">
        <v>684</v>
      </c>
      <c r="D297" s="373">
        <v>80800000</v>
      </c>
      <c r="E297" s="372" t="s">
        <v>784</v>
      </c>
      <c r="F297" s="374">
        <v>1</v>
      </c>
      <c r="G297" s="387">
        <v>9800000</v>
      </c>
      <c r="H297" s="372" t="s">
        <v>603</v>
      </c>
      <c r="I297" s="374">
        <v>1</v>
      </c>
      <c r="J297" s="387">
        <v>9800000</v>
      </c>
      <c r="K297" s="387">
        <v>9800000</v>
      </c>
    </row>
    <row r="298" spans="1:11" ht="12.75" customHeight="1">
      <c r="A298" s="372" t="s">
        <v>50</v>
      </c>
      <c r="B298" s="372" t="s">
        <v>59</v>
      </c>
      <c r="C298" s="372" t="s">
        <v>684</v>
      </c>
      <c r="D298" s="373">
        <v>80800000</v>
      </c>
      <c r="E298" s="372" t="s">
        <v>784</v>
      </c>
      <c r="F298" s="374">
        <v>2</v>
      </c>
      <c r="G298" s="387">
        <v>70000000</v>
      </c>
      <c r="H298" s="372" t="s">
        <v>603</v>
      </c>
      <c r="I298" s="374">
        <v>2</v>
      </c>
      <c r="J298" s="387">
        <v>70000000</v>
      </c>
      <c r="K298" s="387">
        <v>70000000</v>
      </c>
    </row>
    <row r="299" spans="1:11" ht="12.75" customHeight="1">
      <c r="A299" s="372" t="s">
        <v>50</v>
      </c>
      <c r="B299" s="372" t="s">
        <v>59</v>
      </c>
      <c r="C299" s="372" t="s">
        <v>684</v>
      </c>
      <c r="D299" s="373">
        <v>81700000</v>
      </c>
      <c r="E299" s="372" t="s">
        <v>785</v>
      </c>
      <c r="F299" s="374">
        <v>2</v>
      </c>
      <c r="G299" s="387">
        <v>54000000</v>
      </c>
      <c r="H299" s="372" t="s">
        <v>706</v>
      </c>
      <c r="I299" s="374">
        <v>2</v>
      </c>
      <c r="J299" s="387">
        <v>54000000</v>
      </c>
      <c r="K299" s="387">
        <v>54000000</v>
      </c>
    </row>
    <row r="300" spans="1:11" ht="12.75" customHeight="1">
      <c r="A300" s="372" t="s">
        <v>50</v>
      </c>
      <c r="B300" s="372" t="s">
        <v>59</v>
      </c>
      <c r="C300" s="372" t="s">
        <v>684</v>
      </c>
      <c r="D300" s="373">
        <v>81700000</v>
      </c>
      <c r="E300" s="372" t="s">
        <v>785</v>
      </c>
      <c r="F300" s="374">
        <v>1</v>
      </c>
      <c r="G300" s="387">
        <v>79500000</v>
      </c>
      <c r="H300" s="372" t="s">
        <v>706</v>
      </c>
      <c r="I300" s="374">
        <v>1</v>
      </c>
      <c r="J300" s="387">
        <v>79500000</v>
      </c>
      <c r="K300" s="387">
        <v>79500000</v>
      </c>
    </row>
    <row r="301" spans="1:11" ht="12.75" customHeight="1">
      <c r="A301" s="372" t="s">
        <v>50</v>
      </c>
      <c r="B301" s="372" t="s">
        <v>59</v>
      </c>
      <c r="C301" s="372" t="s">
        <v>684</v>
      </c>
      <c r="D301" s="373">
        <v>82600000</v>
      </c>
      <c r="E301" s="372" t="s">
        <v>786</v>
      </c>
      <c r="F301" s="374">
        <v>2</v>
      </c>
      <c r="G301" s="387">
        <v>3830000</v>
      </c>
      <c r="H301" s="372" t="s">
        <v>598</v>
      </c>
      <c r="I301" s="374">
        <v>2</v>
      </c>
      <c r="J301" s="387">
        <v>3830000</v>
      </c>
      <c r="K301" s="387">
        <v>3830000</v>
      </c>
    </row>
    <row r="302" spans="1:11" ht="12.75" customHeight="1">
      <c r="A302" s="372" t="s">
        <v>50</v>
      </c>
      <c r="B302" s="372" t="s">
        <v>59</v>
      </c>
      <c r="C302" s="372" t="s">
        <v>684</v>
      </c>
      <c r="D302" s="373">
        <v>95100000</v>
      </c>
      <c r="E302" s="372" t="s">
        <v>787</v>
      </c>
      <c r="F302" s="374">
        <v>2</v>
      </c>
      <c r="G302" s="387">
        <v>92998010</v>
      </c>
      <c r="H302" s="372" t="s">
        <v>603</v>
      </c>
      <c r="I302" s="374">
        <v>2</v>
      </c>
      <c r="J302" s="387">
        <v>92998010</v>
      </c>
      <c r="K302" s="387">
        <v>92998010</v>
      </c>
    </row>
    <row r="303" spans="1:11" ht="12.75" customHeight="1">
      <c r="A303" s="372" t="s">
        <v>50</v>
      </c>
      <c r="B303" s="372" t="s">
        <v>59</v>
      </c>
      <c r="C303" s="372" t="s">
        <v>684</v>
      </c>
      <c r="D303" s="373">
        <v>96200000</v>
      </c>
      <c r="E303" s="372" t="s">
        <v>788</v>
      </c>
      <c r="F303" s="374">
        <v>1</v>
      </c>
      <c r="G303" s="387">
        <v>4333900</v>
      </c>
      <c r="H303" s="372" t="s">
        <v>692</v>
      </c>
      <c r="I303" s="374">
        <v>1</v>
      </c>
      <c r="J303" s="387">
        <v>4333900</v>
      </c>
      <c r="K303" s="387">
        <v>4333900</v>
      </c>
    </row>
    <row r="304" spans="1:11" ht="12.75" customHeight="1">
      <c r="A304" s="372" t="s">
        <v>50</v>
      </c>
      <c r="B304" s="372" t="s">
        <v>59</v>
      </c>
      <c r="C304" s="372" t="s">
        <v>684</v>
      </c>
      <c r="D304" s="373">
        <v>96200000</v>
      </c>
      <c r="E304" s="372" t="s">
        <v>788</v>
      </c>
      <c r="F304" s="374">
        <v>2</v>
      </c>
      <c r="G304" s="387">
        <v>63100500</v>
      </c>
      <c r="H304" s="372" t="s">
        <v>692</v>
      </c>
      <c r="I304" s="374">
        <v>2</v>
      </c>
      <c r="J304" s="387">
        <v>63100500</v>
      </c>
      <c r="K304" s="387">
        <v>63100500</v>
      </c>
    </row>
    <row r="305" spans="1:11" ht="12.75" customHeight="1">
      <c r="A305" s="372" t="s">
        <v>50</v>
      </c>
      <c r="B305" s="372" t="s">
        <v>59</v>
      </c>
      <c r="C305" s="372" t="s">
        <v>684</v>
      </c>
      <c r="D305" s="373">
        <v>96500000</v>
      </c>
      <c r="E305" s="372" t="s">
        <v>789</v>
      </c>
      <c r="F305" s="374">
        <v>2</v>
      </c>
      <c r="G305" s="387">
        <v>103488300</v>
      </c>
      <c r="H305" s="372" t="s">
        <v>598</v>
      </c>
      <c r="I305" s="374">
        <v>2</v>
      </c>
      <c r="J305" s="387">
        <v>103488300</v>
      </c>
      <c r="K305" s="387">
        <v>103488300</v>
      </c>
    </row>
    <row r="306" spans="1:11" ht="12.75" customHeight="1">
      <c r="A306" s="372" t="s">
        <v>50</v>
      </c>
      <c r="B306" s="372" t="s">
        <v>59</v>
      </c>
      <c r="C306" s="372" t="s">
        <v>684</v>
      </c>
      <c r="D306" s="373">
        <v>98100000</v>
      </c>
      <c r="E306" s="372" t="s">
        <v>597</v>
      </c>
      <c r="F306" s="374">
        <v>2</v>
      </c>
      <c r="G306" s="387">
        <v>10567000</v>
      </c>
      <c r="H306" s="372" t="s">
        <v>598</v>
      </c>
      <c r="I306" s="374">
        <v>2</v>
      </c>
      <c r="J306" s="387">
        <v>10567000</v>
      </c>
      <c r="K306" s="387">
        <v>10567000</v>
      </c>
    </row>
    <row r="307" spans="1:11" ht="12.75" customHeight="1">
      <c r="A307" s="372" t="s">
        <v>50</v>
      </c>
      <c r="B307" s="372" t="s">
        <v>59</v>
      </c>
      <c r="C307" s="372" t="s">
        <v>684</v>
      </c>
      <c r="D307" s="373">
        <v>98100000</v>
      </c>
      <c r="E307" s="372" t="s">
        <v>597</v>
      </c>
      <c r="F307" s="374">
        <v>1</v>
      </c>
      <c r="G307" s="387">
        <v>410800</v>
      </c>
      <c r="H307" s="372" t="s">
        <v>598</v>
      </c>
      <c r="I307" s="374">
        <v>1</v>
      </c>
      <c r="J307" s="387">
        <v>410800</v>
      </c>
      <c r="K307" s="387">
        <v>410800</v>
      </c>
    </row>
    <row r="308" spans="1:11" ht="12.75" customHeight="1">
      <c r="A308" s="372" t="s">
        <v>50</v>
      </c>
      <c r="B308" s="372" t="s">
        <v>59</v>
      </c>
      <c r="C308" s="372" t="s">
        <v>684</v>
      </c>
      <c r="D308" s="373">
        <v>110808000</v>
      </c>
      <c r="E308" s="372" t="s">
        <v>790</v>
      </c>
      <c r="F308" s="374">
        <v>2</v>
      </c>
      <c r="G308" s="387">
        <v>18900</v>
      </c>
      <c r="H308" s="372" t="s">
        <v>609</v>
      </c>
      <c r="I308" s="374">
        <v>2</v>
      </c>
      <c r="J308" s="387">
        <v>18900</v>
      </c>
      <c r="K308" s="387">
        <v>18900</v>
      </c>
    </row>
    <row r="309" spans="1:11" ht="12.75" customHeight="1">
      <c r="A309" s="372" t="s">
        <v>50</v>
      </c>
      <c r="B309" s="372" t="s">
        <v>59</v>
      </c>
      <c r="C309" s="372" t="s">
        <v>684</v>
      </c>
      <c r="D309" s="373">
        <v>120205000</v>
      </c>
      <c r="E309" s="372" t="s">
        <v>794</v>
      </c>
      <c r="F309" s="374">
        <v>2</v>
      </c>
      <c r="G309" s="387">
        <v>3000000</v>
      </c>
      <c r="H309" s="372" t="s">
        <v>632</v>
      </c>
      <c r="I309" s="374">
        <v>2</v>
      </c>
      <c r="J309" s="387">
        <v>3000000</v>
      </c>
      <c r="K309" s="387">
        <v>3000000</v>
      </c>
    </row>
    <row r="310" spans="1:11" ht="12.75" customHeight="1">
      <c r="A310" s="372" t="s">
        <v>50</v>
      </c>
      <c r="B310" s="372" t="s">
        <v>59</v>
      </c>
      <c r="C310" s="372" t="s">
        <v>684</v>
      </c>
      <c r="D310" s="373">
        <v>125825000</v>
      </c>
      <c r="E310" s="372" t="s">
        <v>795</v>
      </c>
      <c r="F310" s="374">
        <v>2</v>
      </c>
      <c r="G310" s="387">
        <v>3000</v>
      </c>
      <c r="H310" s="372" t="s">
        <v>673</v>
      </c>
      <c r="I310" s="374">
        <v>2</v>
      </c>
      <c r="J310" s="387">
        <v>3000</v>
      </c>
      <c r="K310" s="387">
        <v>3000</v>
      </c>
    </row>
    <row r="311" spans="1:11" ht="12.75" customHeight="1">
      <c r="A311" s="372" t="s">
        <v>50</v>
      </c>
      <c r="B311" s="372" t="s">
        <v>59</v>
      </c>
      <c r="C311" s="372" t="s">
        <v>684</v>
      </c>
      <c r="D311" s="373">
        <v>144676000</v>
      </c>
      <c r="E311" s="372" t="s">
        <v>796</v>
      </c>
      <c r="F311" s="374">
        <v>2</v>
      </c>
      <c r="G311" s="387">
        <v>3000000</v>
      </c>
      <c r="H311" s="372" t="s">
        <v>671</v>
      </c>
      <c r="I311" s="374">
        <v>2</v>
      </c>
      <c r="J311" s="387">
        <v>3000000</v>
      </c>
      <c r="K311" s="387">
        <v>3000000</v>
      </c>
    </row>
    <row r="312" spans="1:11" ht="12.75" customHeight="1">
      <c r="A312" s="372" t="s">
        <v>50</v>
      </c>
      <c r="B312" s="372" t="s">
        <v>59</v>
      </c>
      <c r="C312" s="372" t="s">
        <v>684</v>
      </c>
      <c r="D312" s="373">
        <v>144676000</v>
      </c>
      <c r="E312" s="372" t="s">
        <v>796</v>
      </c>
      <c r="F312" s="374">
        <v>1</v>
      </c>
      <c r="G312" s="387">
        <v>1000000</v>
      </c>
      <c r="H312" s="372" t="s">
        <v>671</v>
      </c>
      <c r="I312" s="374">
        <v>1</v>
      </c>
      <c r="J312" s="387">
        <v>1000000</v>
      </c>
      <c r="K312" s="387">
        <v>1000000</v>
      </c>
    </row>
    <row r="313" spans="1:11" ht="12.75" customHeight="1">
      <c r="A313" s="372" t="s">
        <v>50</v>
      </c>
      <c r="B313" s="372" t="s">
        <v>59</v>
      </c>
      <c r="C313" s="372" t="s">
        <v>684</v>
      </c>
      <c r="D313" s="373">
        <v>170105000</v>
      </c>
      <c r="E313" s="372" t="s">
        <v>797</v>
      </c>
      <c r="F313" s="374">
        <v>2</v>
      </c>
      <c r="G313" s="387">
        <v>151131800</v>
      </c>
      <c r="H313" s="372" t="s">
        <v>632</v>
      </c>
      <c r="I313" s="374">
        <v>2</v>
      </c>
      <c r="J313" s="387">
        <v>151131800</v>
      </c>
      <c r="K313" s="387">
        <v>151131800</v>
      </c>
    </row>
    <row r="314" spans="1:11" ht="12.75" customHeight="1">
      <c r="A314" s="372" t="s">
        <v>50</v>
      </c>
      <c r="B314" s="372" t="s">
        <v>59</v>
      </c>
      <c r="C314" s="372" t="s">
        <v>684</v>
      </c>
      <c r="D314" s="373">
        <v>170105000</v>
      </c>
      <c r="E314" s="372" t="s">
        <v>797</v>
      </c>
      <c r="F314" s="374">
        <v>1</v>
      </c>
      <c r="G314" s="387">
        <v>10832500</v>
      </c>
      <c r="H314" s="372" t="s">
        <v>632</v>
      </c>
      <c r="I314" s="374">
        <v>1</v>
      </c>
      <c r="J314" s="387">
        <v>10832500</v>
      </c>
      <c r="K314" s="387">
        <v>10832500</v>
      </c>
    </row>
    <row r="315" spans="1:11" ht="12.75" customHeight="1">
      <c r="A315" s="372" t="s">
        <v>50</v>
      </c>
      <c r="B315" s="372" t="s">
        <v>59</v>
      </c>
      <c r="C315" s="372" t="s">
        <v>684</v>
      </c>
      <c r="D315" s="373">
        <v>174168000</v>
      </c>
      <c r="E315" s="372" t="s">
        <v>798</v>
      </c>
      <c r="F315" s="374">
        <v>2</v>
      </c>
      <c r="G315" s="387">
        <v>13832731</v>
      </c>
      <c r="H315" s="372" t="s">
        <v>799</v>
      </c>
      <c r="I315" s="374">
        <v>2</v>
      </c>
      <c r="J315" s="387">
        <v>13832731</v>
      </c>
      <c r="K315" s="387">
        <v>13832731</v>
      </c>
    </row>
    <row r="316" spans="1:11" ht="12.75" customHeight="1">
      <c r="A316" s="372" t="s">
        <v>50</v>
      </c>
      <c r="B316" s="372" t="s">
        <v>59</v>
      </c>
      <c r="C316" s="372" t="s">
        <v>684</v>
      </c>
      <c r="D316" s="373">
        <v>174168000</v>
      </c>
      <c r="E316" s="372" t="s">
        <v>798</v>
      </c>
      <c r="F316" s="374">
        <v>1</v>
      </c>
      <c r="G316" s="387">
        <v>2677512</v>
      </c>
      <c r="H316" s="372" t="s">
        <v>799</v>
      </c>
      <c r="I316" s="374">
        <v>1</v>
      </c>
      <c r="J316" s="387">
        <v>2677512</v>
      </c>
      <c r="K316" s="387">
        <v>2677512</v>
      </c>
    </row>
    <row r="317" spans="1:11" ht="12.75" customHeight="1">
      <c r="A317" s="372" t="s">
        <v>50</v>
      </c>
      <c r="B317" s="372" t="s">
        <v>59</v>
      </c>
      <c r="C317" s="372" t="s">
        <v>684</v>
      </c>
      <c r="D317" s="373">
        <v>220305001</v>
      </c>
      <c r="E317" s="372" t="s">
        <v>800</v>
      </c>
      <c r="F317" s="374">
        <v>2</v>
      </c>
      <c r="G317" s="387">
        <v>109660000</v>
      </c>
      <c r="H317" s="372" t="s">
        <v>640</v>
      </c>
      <c r="I317" s="374">
        <v>2</v>
      </c>
      <c r="J317" s="387">
        <v>109660000</v>
      </c>
      <c r="K317" s="387">
        <v>109660000</v>
      </c>
    </row>
    <row r="318" spans="1:11" ht="12.75" customHeight="1">
      <c r="A318" s="372" t="s">
        <v>50</v>
      </c>
      <c r="B318" s="372" t="s">
        <v>59</v>
      </c>
      <c r="C318" s="372" t="s">
        <v>684</v>
      </c>
      <c r="D318" s="373">
        <v>220305001</v>
      </c>
      <c r="E318" s="372" t="s">
        <v>800</v>
      </c>
      <c r="F318" s="374">
        <v>1</v>
      </c>
      <c r="G318" s="387">
        <v>31537773</v>
      </c>
      <c r="H318" s="372" t="s">
        <v>640</v>
      </c>
      <c r="I318" s="374">
        <v>1</v>
      </c>
      <c r="J318" s="387">
        <v>31537773</v>
      </c>
      <c r="K318" s="387">
        <v>31537773</v>
      </c>
    </row>
    <row r="319" spans="1:11" ht="12.75" customHeight="1">
      <c r="A319" s="372" t="s">
        <v>50</v>
      </c>
      <c r="B319" s="372" t="s">
        <v>59</v>
      </c>
      <c r="C319" s="372" t="s">
        <v>684</v>
      </c>
      <c r="D319" s="373">
        <v>230205001</v>
      </c>
      <c r="E319" s="372" t="s">
        <v>801</v>
      </c>
      <c r="F319" s="374">
        <v>2</v>
      </c>
      <c r="G319" s="387">
        <v>3000000</v>
      </c>
      <c r="H319" s="372" t="s">
        <v>640</v>
      </c>
      <c r="I319" s="374">
        <v>2</v>
      </c>
      <c r="J319" s="387">
        <v>3000000</v>
      </c>
      <c r="K319" s="387">
        <v>3000000</v>
      </c>
    </row>
    <row r="320" spans="1:11" ht="12.75" customHeight="1">
      <c r="A320" s="372" t="s">
        <v>50</v>
      </c>
      <c r="B320" s="372" t="s">
        <v>59</v>
      </c>
      <c r="C320" s="372" t="s">
        <v>684</v>
      </c>
      <c r="D320" s="373">
        <v>230205001</v>
      </c>
      <c r="E320" s="372" t="s">
        <v>801</v>
      </c>
      <c r="F320" s="374">
        <v>1</v>
      </c>
      <c r="G320" s="387">
        <v>2000000</v>
      </c>
      <c r="H320" s="372" t="s">
        <v>640</v>
      </c>
      <c r="I320" s="374">
        <v>1</v>
      </c>
      <c r="J320" s="387">
        <v>2000000</v>
      </c>
      <c r="K320" s="387">
        <v>2000000</v>
      </c>
    </row>
    <row r="321" spans="1:11" ht="12.75" customHeight="1">
      <c r="A321" s="372" t="s">
        <v>50</v>
      </c>
      <c r="B321" s="372" t="s">
        <v>59</v>
      </c>
      <c r="C321" s="372" t="s">
        <v>684</v>
      </c>
      <c r="D321" s="373">
        <v>230305001</v>
      </c>
      <c r="E321" s="372" t="s">
        <v>802</v>
      </c>
      <c r="F321" s="374">
        <v>1</v>
      </c>
      <c r="G321" s="387">
        <v>500000</v>
      </c>
      <c r="H321" s="372" t="s">
        <v>640</v>
      </c>
      <c r="I321" s="374">
        <v>1</v>
      </c>
      <c r="J321" s="387">
        <v>500000</v>
      </c>
      <c r="K321" s="387">
        <v>500000</v>
      </c>
    </row>
    <row r="322" spans="1:11" ht="12.75" customHeight="1">
      <c r="A322" s="372" t="s">
        <v>50</v>
      </c>
      <c r="B322" s="372" t="s">
        <v>59</v>
      </c>
      <c r="C322" s="372" t="s">
        <v>684</v>
      </c>
      <c r="D322" s="373">
        <v>234111001</v>
      </c>
      <c r="E322" s="372" t="s">
        <v>803</v>
      </c>
      <c r="F322" s="374">
        <v>1</v>
      </c>
      <c r="G322" s="387">
        <v>5375608</v>
      </c>
      <c r="H322" s="372" t="s">
        <v>673</v>
      </c>
      <c r="I322" s="374">
        <v>1</v>
      </c>
      <c r="J322" s="387">
        <v>5375608</v>
      </c>
      <c r="K322" s="387">
        <v>5375608</v>
      </c>
    </row>
    <row r="323" spans="1:11" ht="12.75" customHeight="1">
      <c r="A323" s="372" t="s">
        <v>50</v>
      </c>
      <c r="B323" s="372" t="s">
        <v>59</v>
      </c>
      <c r="C323" s="372" t="s">
        <v>684</v>
      </c>
      <c r="D323" s="373">
        <v>820200000</v>
      </c>
      <c r="E323" s="372" t="s">
        <v>804</v>
      </c>
      <c r="F323" s="374">
        <v>2</v>
      </c>
      <c r="G323" s="387">
        <v>2988800</v>
      </c>
      <c r="H323" s="372" t="s">
        <v>25</v>
      </c>
      <c r="I323" s="374">
        <v>2</v>
      </c>
      <c r="J323" s="387">
        <v>2988800</v>
      </c>
      <c r="K323" s="387">
        <v>2988800</v>
      </c>
    </row>
    <row r="324" spans="1:11" ht="12.75" customHeight="1">
      <c r="A324" s="372" t="s">
        <v>50</v>
      </c>
      <c r="B324" s="372" t="s">
        <v>59</v>
      </c>
      <c r="C324" s="372" t="s">
        <v>684</v>
      </c>
      <c r="D324" s="373">
        <v>820500000</v>
      </c>
      <c r="E324" s="372" t="s">
        <v>805</v>
      </c>
      <c r="F324" s="374">
        <v>1</v>
      </c>
      <c r="G324" s="387">
        <v>4218400</v>
      </c>
      <c r="H324" s="372" t="s">
        <v>598</v>
      </c>
      <c r="I324" s="374">
        <v>1</v>
      </c>
      <c r="J324" s="387">
        <v>4218400</v>
      </c>
      <c r="K324" s="387">
        <v>4218400</v>
      </c>
    </row>
    <row r="325" spans="1:11" ht="12.75" customHeight="1">
      <c r="A325" s="372" t="s">
        <v>50</v>
      </c>
      <c r="B325" s="372" t="s">
        <v>59</v>
      </c>
      <c r="C325" s="372" t="s">
        <v>684</v>
      </c>
      <c r="D325" s="373">
        <v>820500000</v>
      </c>
      <c r="E325" s="372" t="s">
        <v>805</v>
      </c>
      <c r="F325" s="374">
        <v>2</v>
      </c>
      <c r="G325" s="387">
        <v>64258300</v>
      </c>
      <c r="H325" s="372" t="s">
        <v>598</v>
      </c>
      <c r="I325" s="374">
        <v>2</v>
      </c>
      <c r="J325" s="387">
        <v>64258300</v>
      </c>
      <c r="K325" s="387">
        <v>64258300</v>
      </c>
    </row>
    <row r="326" spans="1:11" ht="12.75" customHeight="1">
      <c r="A326" s="372" t="s">
        <v>50</v>
      </c>
      <c r="B326" s="372" t="s">
        <v>59</v>
      </c>
      <c r="C326" s="372" t="s">
        <v>684</v>
      </c>
      <c r="D326" s="373">
        <v>821400000</v>
      </c>
      <c r="E326" s="372" t="s">
        <v>806</v>
      </c>
      <c r="F326" s="374">
        <v>2</v>
      </c>
      <c r="G326" s="387">
        <v>18794200</v>
      </c>
      <c r="H326" s="372" t="s">
        <v>706</v>
      </c>
      <c r="I326" s="374">
        <v>2</v>
      </c>
      <c r="J326" s="387">
        <v>18794200</v>
      </c>
      <c r="K326" s="387">
        <v>18794200</v>
      </c>
    </row>
    <row r="327" spans="1:11" ht="12.75" customHeight="1">
      <c r="A327" s="372" t="s">
        <v>50</v>
      </c>
      <c r="B327" s="372" t="s">
        <v>59</v>
      </c>
      <c r="C327" s="372" t="s">
        <v>684</v>
      </c>
      <c r="D327" s="373">
        <v>822300000</v>
      </c>
      <c r="E327" s="372" t="s">
        <v>807</v>
      </c>
      <c r="F327" s="374">
        <v>1</v>
      </c>
      <c r="G327" s="387">
        <v>40400</v>
      </c>
      <c r="H327" s="372" t="s">
        <v>598</v>
      </c>
      <c r="I327" s="374">
        <v>1</v>
      </c>
      <c r="J327" s="387">
        <v>40400</v>
      </c>
      <c r="K327" s="387">
        <v>40400</v>
      </c>
    </row>
    <row r="328" spans="1:11" ht="12.75" customHeight="1">
      <c r="A328" s="372" t="s">
        <v>50</v>
      </c>
      <c r="B328" s="372" t="s">
        <v>59</v>
      </c>
      <c r="C328" s="372" t="s">
        <v>684</v>
      </c>
      <c r="D328" s="373">
        <v>822300000</v>
      </c>
      <c r="E328" s="372" t="s">
        <v>807</v>
      </c>
      <c r="F328" s="374">
        <v>2</v>
      </c>
      <c r="G328" s="387">
        <v>17529100</v>
      </c>
      <c r="H328" s="372" t="s">
        <v>598</v>
      </c>
      <c r="I328" s="374">
        <v>2</v>
      </c>
      <c r="J328" s="387">
        <v>17529100</v>
      </c>
      <c r="K328" s="387">
        <v>17529100</v>
      </c>
    </row>
    <row r="329" spans="1:11" ht="12.75" customHeight="1">
      <c r="A329" s="372" t="s">
        <v>50</v>
      </c>
      <c r="B329" s="372" t="s">
        <v>59</v>
      </c>
      <c r="C329" s="372" t="s">
        <v>684</v>
      </c>
      <c r="D329" s="373">
        <v>822400000</v>
      </c>
      <c r="E329" s="372" t="s">
        <v>808</v>
      </c>
      <c r="F329" s="374">
        <v>2</v>
      </c>
      <c r="G329" s="387">
        <v>54368700</v>
      </c>
      <c r="H329" s="372" t="s">
        <v>25</v>
      </c>
      <c r="I329" s="374">
        <v>2</v>
      </c>
      <c r="J329" s="387">
        <v>54368700</v>
      </c>
      <c r="K329" s="387">
        <v>54368700</v>
      </c>
    </row>
    <row r="330" spans="1:11" ht="12.75" customHeight="1">
      <c r="A330" s="372" t="s">
        <v>50</v>
      </c>
      <c r="B330" s="372" t="s">
        <v>59</v>
      </c>
      <c r="C330" s="372" t="s">
        <v>684</v>
      </c>
      <c r="D330" s="373">
        <v>822500000</v>
      </c>
      <c r="E330" s="372" t="s">
        <v>809</v>
      </c>
      <c r="F330" s="374">
        <v>2</v>
      </c>
      <c r="G330" s="387">
        <v>54435900</v>
      </c>
      <c r="H330" s="372" t="s">
        <v>692</v>
      </c>
      <c r="I330" s="374">
        <v>2</v>
      </c>
      <c r="J330" s="387">
        <v>54435900</v>
      </c>
      <c r="K330" s="387">
        <v>54435900</v>
      </c>
    </row>
    <row r="331" spans="1:11" ht="12.75" customHeight="1">
      <c r="A331" s="372" t="s">
        <v>50</v>
      </c>
      <c r="B331" s="372" t="s">
        <v>59</v>
      </c>
      <c r="C331" s="372" t="s">
        <v>684</v>
      </c>
      <c r="D331" s="373">
        <v>822600000</v>
      </c>
      <c r="E331" s="372" t="s">
        <v>810</v>
      </c>
      <c r="F331" s="374">
        <v>2</v>
      </c>
      <c r="G331" s="387">
        <v>3520300</v>
      </c>
      <c r="H331" s="372" t="s">
        <v>692</v>
      </c>
      <c r="I331" s="374">
        <v>2</v>
      </c>
      <c r="J331" s="387">
        <v>3520300</v>
      </c>
      <c r="K331" s="387">
        <v>3520300</v>
      </c>
    </row>
    <row r="332" spans="1:11" ht="12.75" customHeight="1">
      <c r="A332" s="372" t="s">
        <v>50</v>
      </c>
      <c r="B332" s="372" t="s">
        <v>59</v>
      </c>
      <c r="C332" s="372" t="s">
        <v>684</v>
      </c>
      <c r="D332" s="373">
        <v>823200000</v>
      </c>
      <c r="E332" s="372" t="s">
        <v>811</v>
      </c>
      <c r="F332" s="374">
        <v>2</v>
      </c>
      <c r="G332" s="387">
        <v>3081700</v>
      </c>
      <c r="H332" s="372" t="s">
        <v>692</v>
      </c>
      <c r="I332" s="374">
        <v>2</v>
      </c>
      <c r="J332" s="387">
        <v>3081700</v>
      </c>
      <c r="K332" s="387">
        <v>3081700</v>
      </c>
    </row>
    <row r="333" spans="1:11" ht="12.75" customHeight="1">
      <c r="A333" s="372" t="s">
        <v>50</v>
      </c>
      <c r="B333" s="372" t="s">
        <v>59</v>
      </c>
      <c r="C333" s="372" t="s">
        <v>684</v>
      </c>
      <c r="D333" s="373">
        <v>823600000</v>
      </c>
      <c r="E333" s="372" t="s">
        <v>813</v>
      </c>
      <c r="F333" s="374">
        <v>2</v>
      </c>
      <c r="G333" s="387">
        <v>1784300</v>
      </c>
      <c r="H333" s="372" t="s">
        <v>692</v>
      </c>
      <c r="I333" s="374">
        <v>2</v>
      </c>
      <c r="J333" s="387">
        <v>1784300</v>
      </c>
      <c r="K333" s="387">
        <v>1784300</v>
      </c>
    </row>
    <row r="334" spans="1:11" ht="12.75" customHeight="1">
      <c r="A334" s="372" t="s">
        <v>50</v>
      </c>
      <c r="B334" s="372" t="s">
        <v>59</v>
      </c>
      <c r="C334" s="372" t="s">
        <v>684</v>
      </c>
      <c r="D334" s="373">
        <v>824376000</v>
      </c>
      <c r="E334" s="372" t="s">
        <v>814</v>
      </c>
      <c r="F334" s="374">
        <v>2</v>
      </c>
      <c r="G334" s="387">
        <v>695300</v>
      </c>
      <c r="H334" s="372" t="s">
        <v>616</v>
      </c>
      <c r="I334" s="374">
        <v>2</v>
      </c>
      <c r="J334" s="387">
        <v>695300</v>
      </c>
      <c r="K334" s="387">
        <v>695300</v>
      </c>
    </row>
    <row r="335" spans="1:11" ht="12.75" customHeight="1">
      <c r="A335" s="372" t="s">
        <v>50</v>
      </c>
      <c r="B335" s="372" t="s">
        <v>59</v>
      </c>
      <c r="C335" s="372" t="s">
        <v>684</v>
      </c>
      <c r="D335" s="373">
        <v>824700000</v>
      </c>
      <c r="E335" s="372" t="s">
        <v>815</v>
      </c>
      <c r="F335" s="374">
        <v>2</v>
      </c>
      <c r="G335" s="387">
        <v>10065300</v>
      </c>
      <c r="H335" s="372" t="s">
        <v>638</v>
      </c>
      <c r="I335" s="374">
        <v>2</v>
      </c>
      <c r="J335" s="387">
        <v>10065300</v>
      </c>
      <c r="K335" s="387">
        <v>10065300</v>
      </c>
    </row>
    <row r="336" spans="1:11" ht="12.75" customHeight="1">
      <c r="A336" s="372" t="s">
        <v>50</v>
      </c>
      <c r="B336" s="372" t="s">
        <v>59</v>
      </c>
      <c r="C336" s="372" t="s">
        <v>684</v>
      </c>
      <c r="D336" s="373">
        <v>824700000</v>
      </c>
      <c r="E336" s="372" t="s">
        <v>815</v>
      </c>
      <c r="F336" s="374">
        <v>1</v>
      </c>
      <c r="G336" s="387">
        <v>444900</v>
      </c>
      <c r="H336" s="372" t="s">
        <v>638</v>
      </c>
      <c r="I336" s="374">
        <v>1</v>
      </c>
      <c r="J336" s="387">
        <v>444900</v>
      </c>
      <c r="K336" s="387">
        <v>444900</v>
      </c>
    </row>
    <row r="337" spans="1:11" ht="12.75" customHeight="1">
      <c r="A337" s="372" t="s">
        <v>50</v>
      </c>
      <c r="B337" s="372" t="s">
        <v>59</v>
      </c>
      <c r="C337" s="372" t="s">
        <v>684</v>
      </c>
      <c r="D337" s="373">
        <v>824900000</v>
      </c>
      <c r="E337" s="372" t="s">
        <v>817</v>
      </c>
      <c r="F337" s="374">
        <v>1</v>
      </c>
      <c r="G337" s="387">
        <v>2110400</v>
      </c>
      <c r="H337" s="372" t="s">
        <v>25</v>
      </c>
      <c r="I337" s="374">
        <v>1</v>
      </c>
      <c r="J337" s="387">
        <v>2110400</v>
      </c>
      <c r="K337" s="387">
        <v>2110400</v>
      </c>
    </row>
    <row r="338" spans="1:11" ht="12.75" customHeight="1">
      <c r="A338" s="372" t="s">
        <v>50</v>
      </c>
      <c r="B338" s="372" t="s">
        <v>59</v>
      </c>
      <c r="C338" s="372" t="s">
        <v>684</v>
      </c>
      <c r="D338" s="373">
        <v>824900000</v>
      </c>
      <c r="E338" s="372" t="s">
        <v>817</v>
      </c>
      <c r="F338" s="374">
        <v>2</v>
      </c>
      <c r="G338" s="387">
        <v>24611000</v>
      </c>
      <c r="H338" s="372" t="s">
        <v>25</v>
      </c>
      <c r="I338" s="374">
        <v>2</v>
      </c>
      <c r="J338" s="387">
        <v>24611000</v>
      </c>
      <c r="K338" s="387">
        <v>24611000</v>
      </c>
    </row>
    <row r="339" spans="1:11" ht="12.75" customHeight="1">
      <c r="A339" s="372" t="s">
        <v>50</v>
      </c>
      <c r="B339" s="372" t="s">
        <v>59</v>
      </c>
      <c r="C339" s="372" t="s">
        <v>684</v>
      </c>
      <c r="D339" s="373">
        <v>825000000</v>
      </c>
      <c r="E339" s="372" t="s">
        <v>818</v>
      </c>
      <c r="F339" s="374">
        <v>2</v>
      </c>
      <c r="G339" s="387">
        <v>24597500</v>
      </c>
      <c r="H339" s="372" t="s">
        <v>692</v>
      </c>
      <c r="I339" s="374">
        <v>2</v>
      </c>
      <c r="J339" s="387">
        <v>24597500</v>
      </c>
      <c r="K339" s="387">
        <v>24597500</v>
      </c>
    </row>
    <row r="340" spans="1:11" ht="12.75" customHeight="1">
      <c r="A340" s="372" t="s">
        <v>50</v>
      </c>
      <c r="B340" s="372" t="s">
        <v>59</v>
      </c>
      <c r="C340" s="372" t="s">
        <v>684</v>
      </c>
      <c r="D340" s="373">
        <v>825400000</v>
      </c>
      <c r="E340" s="372" t="s">
        <v>819</v>
      </c>
      <c r="F340" s="374">
        <v>2</v>
      </c>
      <c r="G340" s="387">
        <v>9101700</v>
      </c>
      <c r="H340" s="372" t="s">
        <v>598</v>
      </c>
      <c r="I340" s="374">
        <v>2</v>
      </c>
      <c r="J340" s="387">
        <v>9101700</v>
      </c>
      <c r="K340" s="387">
        <v>9101700</v>
      </c>
    </row>
    <row r="341" spans="1:11" ht="12.75" customHeight="1">
      <c r="A341" s="372" t="s">
        <v>50</v>
      </c>
      <c r="B341" s="372" t="s">
        <v>59</v>
      </c>
      <c r="C341" s="372" t="s">
        <v>684</v>
      </c>
      <c r="D341" s="373">
        <v>825400000</v>
      </c>
      <c r="E341" s="372" t="s">
        <v>819</v>
      </c>
      <c r="F341" s="374">
        <v>1</v>
      </c>
      <c r="G341" s="387">
        <v>144600</v>
      </c>
      <c r="H341" s="372" t="s">
        <v>598</v>
      </c>
      <c r="I341" s="374">
        <v>1</v>
      </c>
      <c r="J341" s="387">
        <v>144600</v>
      </c>
      <c r="K341" s="387">
        <v>144600</v>
      </c>
    </row>
    <row r="342" spans="1:11" ht="12.75" customHeight="1">
      <c r="A342" s="372" t="s">
        <v>50</v>
      </c>
      <c r="B342" s="372" t="s">
        <v>59</v>
      </c>
      <c r="C342" s="372" t="s">
        <v>684</v>
      </c>
      <c r="D342" s="373">
        <v>825544000</v>
      </c>
      <c r="E342" s="372" t="s">
        <v>820</v>
      </c>
      <c r="F342" s="374">
        <v>2</v>
      </c>
      <c r="G342" s="387">
        <v>1174400</v>
      </c>
      <c r="H342" s="372" t="s">
        <v>692</v>
      </c>
      <c r="I342" s="374">
        <v>2</v>
      </c>
      <c r="J342" s="387">
        <v>1174400</v>
      </c>
      <c r="K342" s="387">
        <v>1174400</v>
      </c>
    </row>
    <row r="343" spans="1:11" ht="12.75" customHeight="1">
      <c r="A343" s="372" t="s">
        <v>50</v>
      </c>
      <c r="B343" s="372" t="s">
        <v>59</v>
      </c>
      <c r="C343" s="372" t="s">
        <v>684</v>
      </c>
      <c r="D343" s="373">
        <v>825676000</v>
      </c>
      <c r="E343" s="372" t="s">
        <v>821</v>
      </c>
      <c r="F343" s="374">
        <v>2</v>
      </c>
      <c r="G343" s="387">
        <v>51200</v>
      </c>
      <c r="H343" s="372" t="s">
        <v>692</v>
      </c>
      <c r="I343" s="374">
        <v>2</v>
      </c>
      <c r="J343" s="387">
        <v>51200</v>
      </c>
      <c r="K343" s="387">
        <v>51200</v>
      </c>
    </row>
    <row r="344" spans="1:11" ht="12.75" customHeight="1">
      <c r="A344" s="372" t="s">
        <v>50</v>
      </c>
      <c r="B344" s="372" t="s">
        <v>59</v>
      </c>
      <c r="C344" s="372" t="s">
        <v>684</v>
      </c>
      <c r="D344" s="373">
        <v>825717000</v>
      </c>
      <c r="E344" s="372" t="s">
        <v>822</v>
      </c>
      <c r="F344" s="374">
        <v>2</v>
      </c>
      <c r="G344" s="387">
        <v>86100</v>
      </c>
      <c r="H344" s="372" t="s">
        <v>614</v>
      </c>
      <c r="I344" s="374">
        <v>2</v>
      </c>
      <c r="J344" s="387">
        <v>86100</v>
      </c>
      <c r="K344" s="387">
        <v>86100</v>
      </c>
    </row>
    <row r="345" spans="1:11" ht="12.75" customHeight="1">
      <c r="A345" s="372" t="s">
        <v>50</v>
      </c>
      <c r="B345" s="372" t="s">
        <v>59</v>
      </c>
      <c r="C345" s="372" t="s">
        <v>684</v>
      </c>
      <c r="D345" s="373">
        <v>825873000</v>
      </c>
      <c r="E345" s="372" t="s">
        <v>823</v>
      </c>
      <c r="F345" s="374">
        <v>2</v>
      </c>
      <c r="G345" s="387">
        <v>1483000</v>
      </c>
      <c r="H345" s="372" t="s">
        <v>692</v>
      </c>
      <c r="I345" s="374">
        <v>2</v>
      </c>
      <c r="J345" s="387">
        <v>1483000</v>
      </c>
      <c r="K345" s="387">
        <v>1483000</v>
      </c>
    </row>
    <row r="346" spans="1:11" ht="12.75" customHeight="1">
      <c r="A346" s="372" t="s">
        <v>50</v>
      </c>
      <c r="B346" s="372" t="s">
        <v>59</v>
      </c>
      <c r="C346" s="372" t="s">
        <v>684</v>
      </c>
      <c r="D346" s="373">
        <v>825900000</v>
      </c>
      <c r="E346" s="372" t="s">
        <v>826</v>
      </c>
      <c r="F346" s="374">
        <v>2</v>
      </c>
      <c r="G346" s="387">
        <v>21850000</v>
      </c>
      <c r="H346" s="372" t="s">
        <v>598</v>
      </c>
      <c r="I346" s="374">
        <v>2</v>
      </c>
      <c r="J346" s="387">
        <v>21850000</v>
      </c>
      <c r="K346" s="387">
        <v>21850000</v>
      </c>
    </row>
    <row r="347" spans="1:11" ht="12.75" customHeight="1">
      <c r="A347" s="372" t="s">
        <v>50</v>
      </c>
      <c r="B347" s="372" t="s">
        <v>59</v>
      </c>
      <c r="C347" s="372" t="s">
        <v>684</v>
      </c>
      <c r="D347" s="373">
        <v>828100000</v>
      </c>
      <c r="E347" s="372" t="s">
        <v>827</v>
      </c>
      <c r="F347" s="374">
        <v>2</v>
      </c>
      <c r="G347" s="387">
        <v>53619900</v>
      </c>
      <c r="H347" s="372" t="s">
        <v>598</v>
      </c>
      <c r="I347" s="374">
        <v>2</v>
      </c>
      <c r="J347" s="387">
        <v>53619900</v>
      </c>
      <c r="K347" s="387">
        <v>53619900</v>
      </c>
    </row>
    <row r="348" spans="1:11" ht="12.75" customHeight="1">
      <c r="A348" s="372" t="s">
        <v>50</v>
      </c>
      <c r="B348" s="372" t="s">
        <v>59</v>
      </c>
      <c r="C348" s="372" t="s">
        <v>684</v>
      </c>
      <c r="D348" s="373">
        <v>828500000</v>
      </c>
      <c r="E348" s="372" t="s">
        <v>231</v>
      </c>
      <c r="F348" s="374">
        <v>2</v>
      </c>
      <c r="G348" s="387">
        <v>278500</v>
      </c>
      <c r="H348" s="372" t="s">
        <v>598</v>
      </c>
      <c r="I348" s="374">
        <v>2</v>
      </c>
      <c r="J348" s="387">
        <v>278500</v>
      </c>
      <c r="K348" s="387">
        <v>278500</v>
      </c>
    </row>
    <row r="349" spans="1:11" ht="12.75" customHeight="1">
      <c r="A349" s="372" t="s">
        <v>50</v>
      </c>
      <c r="B349" s="372" t="s">
        <v>59</v>
      </c>
      <c r="C349" s="372" t="s">
        <v>684</v>
      </c>
      <c r="D349" s="373">
        <v>829300000</v>
      </c>
      <c r="E349" s="372" t="s">
        <v>828</v>
      </c>
      <c r="F349" s="374">
        <v>1</v>
      </c>
      <c r="G349" s="387">
        <v>368500</v>
      </c>
      <c r="H349" s="372" t="s">
        <v>692</v>
      </c>
      <c r="I349" s="374">
        <v>1</v>
      </c>
      <c r="J349" s="387">
        <v>368500</v>
      </c>
      <c r="K349" s="387">
        <v>368500</v>
      </c>
    </row>
    <row r="350" spans="1:11" ht="12.75" customHeight="1">
      <c r="A350" s="372" t="s">
        <v>50</v>
      </c>
      <c r="B350" s="372" t="s">
        <v>59</v>
      </c>
      <c r="C350" s="372" t="s">
        <v>684</v>
      </c>
      <c r="D350" s="373">
        <v>829300000</v>
      </c>
      <c r="E350" s="372" t="s">
        <v>828</v>
      </c>
      <c r="F350" s="374">
        <v>2</v>
      </c>
      <c r="G350" s="387">
        <v>72120100</v>
      </c>
      <c r="H350" s="372" t="s">
        <v>692</v>
      </c>
      <c r="I350" s="374">
        <v>2</v>
      </c>
      <c r="J350" s="387">
        <v>72120100</v>
      </c>
      <c r="K350" s="387">
        <v>72120100</v>
      </c>
    </row>
    <row r="351" spans="1:11" ht="12.75" customHeight="1">
      <c r="A351" s="372" t="s">
        <v>50</v>
      </c>
      <c r="B351" s="372" t="s">
        <v>59</v>
      </c>
      <c r="C351" s="372" t="s">
        <v>684</v>
      </c>
      <c r="D351" s="373">
        <v>829700000</v>
      </c>
      <c r="E351" s="372" t="s">
        <v>233</v>
      </c>
      <c r="F351" s="374">
        <v>1</v>
      </c>
      <c r="G351" s="387">
        <v>445700</v>
      </c>
      <c r="H351" s="372" t="s">
        <v>598</v>
      </c>
      <c r="I351" s="374">
        <v>1</v>
      </c>
      <c r="J351" s="387">
        <v>445700</v>
      </c>
      <c r="K351" s="387">
        <v>445700</v>
      </c>
    </row>
    <row r="352" spans="1:11" ht="12.75" customHeight="1">
      <c r="A352" s="372" t="s">
        <v>50</v>
      </c>
      <c r="B352" s="372" t="s">
        <v>59</v>
      </c>
      <c r="C352" s="372" t="s">
        <v>684</v>
      </c>
      <c r="D352" s="373">
        <v>829700000</v>
      </c>
      <c r="E352" s="372" t="s">
        <v>233</v>
      </c>
      <c r="F352" s="374">
        <v>2</v>
      </c>
      <c r="G352" s="387">
        <v>10425000</v>
      </c>
      <c r="H352" s="372" t="s">
        <v>598</v>
      </c>
      <c r="I352" s="374">
        <v>2</v>
      </c>
      <c r="J352" s="387">
        <v>10425000</v>
      </c>
      <c r="K352" s="387">
        <v>10425000</v>
      </c>
    </row>
    <row r="353" spans="1:11" ht="12.75" customHeight="1">
      <c r="A353" s="372" t="s">
        <v>50</v>
      </c>
      <c r="B353" s="372" t="s">
        <v>59</v>
      </c>
      <c r="C353" s="372" t="s">
        <v>684</v>
      </c>
      <c r="D353" s="373">
        <v>910300000</v>
      </c>
      <c r="E353" s="372" t="s">
        <v>829</v>
      </c>
      <c r="F353" s="374">
        <v>1</v>
      </c>
      <c r="G353" s="387">
        <v>1122800</v>
      </c>
      <c r="H353" s="372" t="s">
        <v>25</v>
      </c>
      <c r="I353" s="374">
        <v>1</v>
      </c>
      <c r="J353" s="387">
        <v>1122800</v>
      </c>
      <c r="K353" s="387">
        <v>1122800</v>
      </c>
    </row>
    <row r="354" spans="1:11" ht="12.75" customHeight="1">
      <c r="A354" s="372" t="s">
        <v>50</v>
      </c>
      <c r="B354" s="372" t="s">
        <v>59</v>
      </c>
      <c r="C354" s="372" t="s">
        <v>684</v>
      </c>
      <c r="D354" s="373">
        <v>910300000</v>
      </c>
      <c r="E354" s="372" t="s">
        <v>829</v>
      </c>
      <c r="F354" s="374">
        <v>2</v>
      </c>
      <c r="G354" s="387">
        <v>11413000</v>
      </c>
      <c r="H354" s="372" t="s">
        <v>25</v>
      </c>
      <c r="I354" s="374">
        <v>2</v>
      </c>
      <c r="J354" s="387">
        <v>11413000</v>
      </c>
      <c r="K354" s="387">
        <v>11413000</v>
      </c>
    </row>
    <row r="355" spans="1:11" ht="12.75" customHeight="1">
      <c r="A355" s="372" t="s">
        <v>50</v>
      </c>
      <c r="B355" s="372" t="s">
        <v>59</v>
      </c>
      <c r="C355" s="372" t="s">
        <v>684</v>
      </c>
      <c r="D355" s="373">
        <v>920200000</v>
      </c>
      <c r="E355" s="372" t="s">
        <v>831</v>
      </c>
      <c r="F355" s="374">
        <v>2</v>
      </c>
      <c r="G355" s="387">
        <v>31754600</v>
      </c>
      <c r="H355" s="372" t="s">
        <v>692</v>
      </c>
      <c r="I355" s="374">
        <v>2</v>
      </c>
      <c r="J355" s="387">
        <v>31754600</v>
      </c>
      <c r="K355" s="387">
        <v>31754600</v>
      </c>
    </row>
    <row r="356" spans="1:11" ht="12.75" customHeight="1">
      <c r="A356" s="372" t="s">
        <v>50</v>
      </c>
      <c r="B356" s="372" t="s">
        <v>59</v>
      </c>
      <c r="C356" s="372" t="s">
        <v>684</v>
      </c>
      <c r="D356" s="373">
        <v>920200000</v>
      </c>
      <c r="E356" s="372" t="s">
        <v>831</v>
      </c>
      <c r="F356" s="374">
        <v>1</v>
      </c>
      <c r="G356" s="387">
        <v>237500</v>
      </c>
      <c r="H356" s="372" t="s">
        <v>692</v>
      </c>
      <c r="I356" s="374">
        <v>1</v>
      </c>
      <c r="J356" s="387">
        <v>237500</v>
      </c>
      <c r="K356" s="387">
        <v>237500</v>
      </c>
    </row>
    <row r="357" spans="1:11" ht="12.75" customHeight="1">
      <c r="A357" s="372" t="s">
        <v>50</v>
      </c>
      <c r="B357" s="372" t="s">
        <v>59</v>
      </c>
      <c r="C357" s="372" t="s">
        <v>684</v>
      </c>
      <c r="D357" s="373">
        <v>923270343</v>
      </c>
      <c r="E357" s="372" t="s">
        <v>838</v>
      </c>
      <c r="F357" s="374">
        <v>1</v>
      </c>
      <c r="G357" s="387">
        <v>310724447</v>
      </c>
      <c r="H357" s="372" t="s">
        <v>603</v>
      </c>
      <c r="I357" s="374">
        <v>1</v>
      </c>
      <c r="J357" s="387">
        <v>310724447</v>
      </c>
      <c r="K357" s="387">
        <v>310724447</v>
      </c>
    </row>
    <row r="358" spans="1:11" ht="12.75" customHeight="1">
      <c r="A358" s="372" t="s">
        <v>50</v>
      </c>
      <c r="B358" s="372" t="s">
        <v>59</v>
      </c>
      <c r="C358" s="372" t="s">
        <v>684</v>
      </c>
      <c r="D358" s="373">
        <v>923270343</v>
      </c>
      <c r="E358" s="372" t="s">
        <v>838</v>
      </c>
      <c r="F358" s="374">
        <v>2</v>
      </c>
      <c r="G358" s="387">
        <v>18000000</v>
      </c>
      <c r="H358" s="372" t="s">
        <v>603</v>
      </c>
      <c r="I358" s="374">
        <v>2</v>
      </c>
      <c r="J358" s="387">
        <v>18000000</v>
      </c>
      <c r="K358" s="387">
        <v>18000000</v>
      </c>
    </row>
    <row r="359" spans="1:11" ht="12.75" customHeight="1">
      <c r="A359" s="372" t="s">
        <v>50</v>
      </c>
      <c r="B359" s="372" t="s">
        <v>59</v>
      </c>
      <c r="C359" s="372" t="s">
        <v>684</v>
      </c>
      <c r="D359" s="373">
        <v>923270866</v>
      </c>
      <c r="E359" s="372" t="s">
        <v>848</v>
      </c>
      <c r="F359" s="374">
        <v>2</v>
      </c>
      <c r="G359" s="387">
        <v>53790700</v>
      </c>
      <c r="H359" s="372" t="s">
        <v>638</v>
      </c>
      <c r="I359" s="374">
        <v>2</v>
      </c>
      <c r="J359" s="387">
        <v>53790700</v>
      </c>
      <c r="K359" s="387">
        <v>53790700</v>
      </c>
    </row>
    <row r="360" spans="1:11" ht="12.75" customHeight="1">
      <c r="A360" s="372" t="s">
        <v>50</v>
      </c>
      <c r="B360" s="372" t="s">
        <v>59</v>
      </c>
      <c r="C360" s="372" t="s">
        <v>684</v>
      </c>
      <c r="D360" s="373">
        <v>923272071</v>
      </c>
      <c r="E360" s="372" t="s">
        <v>853</v>
      </c>
      <c r="F360" s="374">
        <v>2</v>
      </c>
      <c r="G360" s="387">
        <v>363640700</v>
      </c>
      <c r="H360" s="372" t="s">
        <v>638</v>
      </c>
      <c r="I360" s="374">
        <v>2</v>
      </c>
      <c r="J360" s="387">
        <v>363640700</v>
      </c>
      <c r="K360" s="387">
        <v>363640700</v>
      </c>
    </row>
    <row r="361" spans="1:11" ht="12.75" customHeight="1">
      <c r="A361" s="372" t="s">
        <v>50</v>
      </c>
      <c r="B361" s="372" t="s">
        <v>59</v>
      </c>
      <c r="C361" s="372" t="s">
        <v>684</v>
      </c>
      <c r="D361" s="373">
        <v>923272071</v>
      </c>
      <c r="E361" s="372" t="s">
        <v>853</v>
      </c>
      <c r="F361" s="374">
        <v>1</v>
      </c>
      <c r="G361" s="387">
        <v>27647300</v>
      </c>
      <c r="H361" s="372" t="s">
        <v>638</v>
      </c>
      <c r="I361" s="374">
        <v>1</v>
      </c>
      <c r="J361" s="387">
        <v>27647300</v>
      </c>
      <c r="K361" s="387">
        <v>27647300</v>
      </c>
    </row>
    <row r="362" spans="1:11" ht="12.75" customHeight="1">
      <c r="A362" s="372" t="s">
        <v>50</v>
      </c>
      <c r="B362" s="372" t="s">
        <v>59</v>
      </c>
      <c r="C362" s="372" t="s">
        <v>684</v>
      </c>
      <c r="D362" s="373">
        <v>923272131</v>
      </c>
      <c r="E362" s="372" t="s">
        <v>860</v>
      </c>
      <c r="F362" s="374">
        <v>1</v>
      </c>
      <c r="G362" s="387">
        <v>35616600</v>
      </c>
      <c r="H362" s="372" t="s">
        <v>638</v>
      </c>
      <c r="I362" s="374">
        <v>1</v>
      </c>
      <c r="J362" s="387">
        <v>35616600</v>
      </c>
      <c r="K362" s="387">
        <v>35616600</v>
      </c>
    </row>
    <row r="363" spans="1:11" ht="12.75" customHeight="1">
      <c r="A363" s="372" t="s">
        <v>50</v>
      </c>
      <c r="B363" s="372" t="s">
        <v>59</v>
      </c>
      <c r="C363" s="372" t="s">
        <v>684</v>
      </c>
      <c r="D363" s="373">
        <v>923272131</v>
      </c>
      <c r="E363" s="372" t="s">
        <v>860</v>
      </c>
      <c r="F363" s="374">
        <v>2</v>
      </c>
      <c r="G363" s="387">
        <v>157191300</v>
      </c>
      <c r="H363" s="372" t="s">
        <v>638</v>
      </c>
      <c r="I363" s="374">
        <v>2</v>
      </c>
      <c r="J363" s="387">
        <v>157191300</v>
      </c>
      <c r="K363" s="387">
        <v>157191300</v>
      </c>
    </row>
    <row r="364" spans="1:11" ht="12.75" customHeight="1">
      <c r="A364" s="372" t="s">
        <v>50</v>
      </c>
      <c r="B364" s="372" t="s">
        <v>59</v>
      </c>
      <c r="C364" s="372" t="s">
        <v>684</v>
      </c>
      <c r="D364" s="373">
        <v>923272275</v>
      </c>
      <c r="E364" s="372" t="s">
        <v>864</v>
      </c>
      <c r="F364" s="374">
        <v>2</v>
      </c>
      <c r="G364" s="387">
        <v>345315591</v>
      </c>
      <c r="H364" s="372" t="s">
        <v>605</v>
      </c>
      <c r="I364" s="374">
        <v>2</v>
      </c>
      <c r="J364" s="387">
        <v>345315591</v>
      </c>
      <c r="K364" s="387">
        <v>345315591</v>
      </c>
    </row>
    <row r="365" spans="1:11" ht="12.75" customHeight="1">
      <c r="A365" s="372" t="s">
        <v>50</v>
      </c>
      <c r="B365" s="372" t="s">
        <v>59</v>
      </c>
      <c r="C365" s="372" t="s">
        <v>684</v>
      </c>
      <c r="D365" s="373">
        <v>923272275</v>
      </c>
      <c r="E365" s="372" t="s">
        <v>864</v>
      </c>
      <c r="F365" s="374">
        <v>1</v>
      </c>
      <c r="G365" s="387">
        <v>265961083</v>
      </c>
      <c r="H365" s="372" t="s">
        <v>605</v>
      </c>
      <c r="I365" s="374">
        <v>1</v>
      </c>
      <c r="J365" s="387">
        <v>265961083</v>
      </c>
      <c r="K365" s="387">
        <v>265961083</v>
      </c>
    </row>
    <row r="366" spans="1:11" ht="12.75" customHeight="1">
      <c r="A366" s="372" t="s">
        <v>50</v>
      </c>
      <c r="B366" s="372" t="s">
        <v>59</v>
      </c>
      <c r="C366" s="372" t="s">
        <v>684</v>
      </c>
      <c r="D366" s="373">
        <v>923272394</v>
      </c>
      <c r="E366" s="372" t="s">
        <v>865</v>
      </c>
      <c r="F366" s="374">
        <v>1</v>
      </c>
      <c r="G366" s="387">
        <v>136716701</v>
      </c>
      <c r="H366" s="372" t="s">
        <v>25</v>
      </c>
      <c r="I366" s="374">
        <v>1</v>
      </c>
      <c r="J366" s="387">
        <v>136716701</v>
      </c>
      <c r="K366" s="387">
        <v>136716701</v>
      </c>
    </row>
    <row r="367" spans="1:11" ht="12.75" customHeight="1">
      <c r="A367" s="372" t="s">
        <v>50</v>
      </c>
      <c r="B367" s="372" t="s">
        <v>59</v>
      </c>
      <c r="C367" s="372" t="s">
        <v>684</v>
      </c>
      <c r="D367" s="373">
        <v>923272394</v>
      </c>
      <c r="E367" s="372" t="s">
        <v>865</v>
      </c>
      <c r="F367" s="374">
        <v>2</v>
      </c>
      <c r="G367" s="387">
        <v>3017119854</v>
      </c>
      <c r="H367" s="372" t="s">
        <v>25</v>
      </c>
      <c r="I367" s="374">
        <v>2</v>
      </c>
      <c r="J367" s="387">
        <v>3017119854</v>
      </c>
      <c r="K367" s="387">
        <v>3017119854</v>
      </c>
    </row>
    <row r="368" spans="1:11" ht="12.75" customHeight="1">
      <c r="A368" s="372" t="s">
        <v>50</v>
      </c>
      <c r="B368" s="372" t="s">
        <v>59</v>
      </c>
      <c r="C368" s="372" t="s">
        <v>684</v>
      </c>
      <c r="D368" s="373">
        <v>923272424</v>
      </c>
      <c r="E368" s="372" t="s">
        <v>867</v>
      </c>
      <c r="F368" s="374">
        <v>2</v>
      </c>
      <c r="G368" s="387">
        <v>8220600</v>
      </c>
      <c r="H368" s="372" t="s">
        <v>598</v>
      </c>
      <c r="I368" s="374">
        <v>2</v>
      </c>
      <c r="J368" s="387">
        <v>8220600</v>
      </c>
      <c r="K368" s="387">
        <v>8220600</v>
      </c>
    </row>
    <row r="369" spans="1:11" ht="12.75" customHeight="1">
      <c r="A369" s="372" t="s">
        <v>50</v>
      </c>
      <c r="B369" s="372" t="s">
        <v>59</v>
      </c>
      <c r="C369" s="372" t="s">
        <v>684</v>
      </c>
      <c r="D369" s="373">
        <v>923272426</v>
      </c>
      <c r="E369" s="372" t="s">
        <v>868</v>
      </c>
      <c r="F369" s="374">
        <v>2</v>
      </c>
      <c r="G369" s="387">
        <v>1317100</v>
      </c>
      <c r="H369" s="372" t="s">
        <v>692</v>
      </c>
      <c r="I369" s="374">
        <v>2</v>
      </c>
      <c r="J369" s="387">
        <v>1317100</v>
      </c>
      <c r="K369" s="387">
        <v>1317100</v>
      </c>
    </row>
    <row r="370" spans="1:11" ht="12.75" customHeight="1">
      <c r="A370" s="372" t="s">
        <v>50</v>
      </c>
      <c r="B370" s="372" t="s">
        <v>59</v>
      </c>
      <c r="C370" s="372" t="s">
        <v>684</v>
      </c>
      <c r="D370" s="373">
        <v>923272429</v>
      </c>
      <c r="E370" s="372" t="s">
        <v>869</v>
      </c>
      <c r="F370" s="374">
        <v>1</v>
      </c>
      <c r="G370" s="387">
        <v>429978974</v>
      </c>
      <c r="H370" s="372" t="s">
        <v>598</v>
      </c>
      <c r="I370" s="374">
        <v>1</v>
      </c>
      <c r="J370" s="387">
        <v>429978974</v>
      </c>
      <c r="K370" s="387">
        <v>429978974</v>
      </c>
    </row>
    <row r="371" spans="1:11" ht="12.75" customHeight="1">
      <c r="A371" s="372" t="s">
        <v>50</v>
      </c>
      <c r="B371" s="372" t="s">
        <v>59</v>
      </c>
      <c r="C371" s="372" t="s">
        <v>684</v>
      </c>
      <c r="D371" s="373">
        <v>923272438</v>
      </c>
      <c r="E371" s="372" t="s">
        <v>870</v>
      </c>
      <c r="F371" s="374">
        <v>2</v>
      </c>
      <c r="G371" s="387">
        <v>20306000</v>
      </c>
      <c r="H371" s="372" t="s">
        <v>598</v>
      </c>
      <c r="I371" s="374">
        <v>2</v>
      </c>
      <c r="J371" s="387">
        <v>20306000</v>
      </c>
      <c r="K371" s="387">
        <v>20306000</v>
      </c>
    </row>
    <row r="372" spans="1:11" ht="12.75" customHeight="1">
      <c r="A372" s="372" t="s">
        <v>50</v>
      </c>
      <c r="B372" s="372" t="s">
        <v>59</v>
      </c>
      <c r="C372" s="372" t="s">
        <v>684</v>
      </c>
      <c r="D372" s="373">
        <v>923272438</v>
      </c>
      <c r="E372" s="372" t="s">
        <v>870</v>
      </c>
      <c r="F372" s="374">
        <v>1</v>
      </c>
      <c r="G372" s="387">
        <v>41800</v>
      </c>
      <c r="H372" s="372" t="s">
        <v>598</v>
      </c>
      <c r="I372" s="374">
        <v>1</v>
      </c>
      <c r="J372" s="387">
        <v>41800</v>
      </c>
      <c r="K372" s="387">
        <v>41800</v>
      </c>
    </row>
    <row r="373" spans="1:11" ht="12.75" customHeight="1">
      <c r="A373" s="372" t="s">
        <v>50</v>
      </c>
      <c r="B373" s="372" t="s">
        <v>59</v>
      </c>
      <c r="C373" s="372" t="s">
        <v>684</v>
      </c>
      <c r="D373" s="373">
        <v>923272440</v>
      </c>
      <c r="E373" s="372" t="s">
        <v>871</v>
      </c>
      <c r="F373" s="374">
        <v>2</v>
      </c>
      <c r="G373" s="387">
        <v>835900</v>
      </c>
      <c r="H373" s="372" t="s">
        <v>692</v>
      </c>
      <c r="I373" s="374">
        <v>2</v>
      </c>
      <c r="J373" s="387">
        <v>835900</v>
      </c>
      <c r="K373" s="387">
        <v>835900</v>
      </c>
    </row>
    <row r="374" spans="1:11" ht="12.75" customHeight="1">
      <c r="A374" s="372" t="s">
        <v>50</v>
      </c>
      <c r="B374" s="372" t="s">
        <v>59</v>
      </c>
      <c r="C374" s="372" t="s">
        <v>684</v>
      </c>
      <c r="D374" s="373">
        <v>923272449</v>
      </c>
      <c r="E374" s="372" t="s">
        <v>874</v>
      </c>
      <c r="F374" s="374">
        <v>1</v>
      </c>
      <c r="G374" s="387">
        <v>7200000</v>
      </c>
      <c r="H374" s="372" t="s">
        <v>605</v>
      </c>
      <c r="I374" s="374">
        <v>1</v>
      </c>
      <c r="J374" s="387">
        <v>7200000</v>
      </c>
      <c r="K374" s="387">
        <v>7200000</v>
      </c>
    </row>
    <row r="375" spans="1:11" ht="12.75" customHeight="1">
      <c r="A375" s="372" t="s">
        <v>50</v>
      </c>
      <c r="B375" s="372" t="s">
        <v>59</v>
      </c>
      <c r="C375" s="372" t="s">
        <v>684</v>
      </c>
      <c r="D375" s="373">
        <v>923272449</v>
      </c>
      <c r="E375" s="372" t="s">
        <v>874</v>
      </c>
      <c r="F375" s="374">
        <v>2</v>
      </c>
      <c r="G375" s="387">
        <v>1500000</v>
      </c>
      <c r="H375" s="372" t="s">
        <v>605</v>
      </c>
      <c r="I375" s="374">
        <v>2</v>
      </c>
      <c r="J375" s="387">
        <v>1500000</v>
      </c>
      <c r="K375" s="387">
        <v>1500000</v>
      </c>
    </row>
    <row r="376" spans="1:11" ht="12.75" customHeight="1">
      <c r="A376" s="372" t="s">
        <v>50</v>
      </c>
      <c r="B376" s="372" t="s">
        <v>59</v>
      </c>
      <c r="C376" s="372" t="s">
        <v>684</v>
      </c>
      <c r="D376" s="373">
        <v>923272460</v>
      </c>
      <c r="E376" s="372" t="s">
        <v>877</v>
      </c>
      <c r="F376" s="374">
        <v>2</v>
      </c>
      <c r="G376" s="387">
        <v>386341200</v>
      </c>
      <c r="H376" s="372" t="s">
        <v>25</v>
      </c>
      <c r="I376" s="374">
        <v>2</v>
      </c>
      <c r="J376" s="387">
        <v>386341200</v>
      </c>
      <c r="K376" s="387">
        <v>386341200</v>
      </c>
    </row>
    <row r="377" spans="1:11" ht="12.75" customHeight="1">
      <c r="A377" s="372" t="s">
        <v>50</v>
      </c>
      <c r="B377" s="372" t="s">
        <v>59</v>
      </c>
      <c r="C377" s="372" t="s">
        <v>684</v>
      </c>
      <c r="D377" s="373">
        <v>923272460</v>
      </c>
      <c r="E377" s="372" t="s">
        <v>877</v>
      </c>
      <c r="F377" s="374">
        <v>1</v>
      </c>
      <c r="G377" s="387">
        <v>25418900</v>
      </c>
      <c r="H377" s="372" t="s">
        <v>25</v>
      </c>
      <c r="I377" s="374">
        <v>1</v>
      </c>
      <c r="J377" s="387">
        <v>25418900</v>
      </c>
      <c r="K377" s="387">
        <v>25418900</v>
      </c>
    </row>
    <row r="378" spans="1:11" ht="12.75" customHeight="1">
      <c r="A378" s="372" t="s">
        <v>50</v>
      </c>
      <c r="B378" s="372" t="s">
        <v>59</v>
      </c>
      <c r="C378" s="372" t="s">
        <v>684</v>
      </c>
      <c r="D378" s="373">
        <v>923272462</v>
      </c>
      <c r="E378" s="372" t="s">
        <v>890</v>
      </c>
      <c r="F378" s="374">
        <v>2</v>
      </c>
      <c r="G378" s="387">
        <v>1254800</v>
      </c>
      <c r="H378" s="372" t="s">
        <v>692</v>
      </c>
      <c r="I378" s="374">
        <v>2</v>
      </c>
      <c r="J378" s="387">
        <v>1254800</v>
      </c>
      <c r="K378" s="387">
        <v>1254800</v>
      </c>
    </row>
    <row r="379" spans="1:11" ht="12.75" customHeight="1">
      <c r="A379" s="372" t="s">
        <v>50</v>
      </c>
      <c r="B379" s="372" t="s">
        <v>59</v>
      </c>
      <c r="C379" s="372" t="s">
        <v>684</v>
      </c>
      <c r="D379" s="373">
        <v>923272486</v>
      </c>
      <c r="E379" s="372" t="s">
        <v>894</v>
      </c>
      <c r="F379" s="374">
        <v>2</v>
      </c>
      <c r="G379" s="387">
        <v>3000000</v>
      </c>
      <c r="H379" s="372" t="s">
        <v>603</v>
      </c>
      <c r="I379" s="374">
        <v>2</v>
      </c>
      <c r="J379" s="387">
        <v>3000000</v>
      </c>
      <c r="K379" s="387">
        <v>3000000</v>
      </c>
    </row>
    <row r="380" spans="1:11" ht="12.75" customHeight="1">
      <c r="A380" s="372" t="s">
        <v>50</v>
      </c>
      <c r="B380" s="372" t="s">
        <v>59</v>
      </c>
      <c r="C380" s="372" t="s">
        <v>684</v>
      </c>
      <c r="D380" s="373">
        <v>923272486</v>
      </c>
      <c r="E380" s="372" t="s">
        <v>894</v>
      </c>
      <c r="F380" s="374">
        <v>1</v>
      </c>
      <c r="G380" s="387">
        <v>1500000</v>
      </c>
      <c r="H380" s="372" t="s">
        <v>603</v>
      </c>
      <c r="I380" s="374">
        <v>1</v>
      </c>
      <c r="J380" s="387">
        <v>1500000</v>
      </c>
      <c r="K380" s="387">
        <v>1500000</v>
      </c>
    </row>
    <row r="381" spans="1:11" ht="12.75" customHeight="1">
      <c r="A381" s="372" t="s">
        <v>50</v>
      </c>
      <c r="B381" s="372" t="s">
        <v>59</v>
      </c>
      <c r="C381" s="372" t="s">
        <v>684</v>
      </c>
      <c r="D381" s="373">
        <v>923272571</v>
      </c>
      <c r="E381" s="372" t="s">
        <v>901</v>
      </c>
      <c r="F381" s="374">
        <v>2</v>
      </c>
      <c r="G381" s="387">
        <v>835422771</v>
      </c>
      <c r="H381" s="372" t="s">
        <v>603</v>
      </c>
      <c r="I381" s="374">
        <v>2</v>
      </c>
      <c r="J381" s="387">
        <v>835422771</v>
      </c>
      <c r="K381" s="387">
        <v>835422771</v>
      </c>
    </row>
    <row r="382" spans="1:11" ht="12.75" customHeight="1">
      <c r="A382" s="372" t="s">
        <v>50</v>
      </c>
      <c r="B382" s="372" t="s">
        <v>59</v>
      </c>
      <c r="C382" s="372" t="s">
        <v>684</v>
      </c>
      <c r="D382" s="373">
        <v>923272571</v>
      </c>
      <c r="E382" s="372" t="s">
        <v>901</v>
      </c>
      <c r="F382" s="374">
        <v>1</v>
      </c>
      <c r="G382" s="387">
        <v>98028524</v>
      </c>
      <c r="H382" s="372" t="s">
        <v>603</v>
      </c>
      <c r="I382" s="374">
        <v>1</v>
      </c>
      <c r="J382" s="387">
        <v>98028524</v>
      </c>
      <c r="K382" s="387">
        <v>98028524</v>
      </c>
    </row>
    <row r="383" spans="1:11" ht="12.75" customHeight="1">
      <c r="A383" s="372" t="s">
        <v>51</v>
      </c>
      <c r="B383" s="372" t="s">
        <v>60</v>
      </c>
      <c r="C383" s="372" t="s">
        <v>684</v>
      </c>
      <c r="D383" s="373">
        <v>10900000</v>
      </c>
      <c r="E383" s="372" t="s">
        <v>907</v>
      </c>
      <c r="F383" s="374">
        <v>2</v>
      </c>
      <c r="G383" s="387">
        <v>9400</v>
      </c>
      <c r="H383" s="372" t="s">
        <v>25</v>
      </c>
      <c r="I383" s="374">
        <v>2</v>
      </c>
      <c r="J383" s="387">
        <v>9400</v>
      </c>
      <c r="K383" s="387">
        <v>9400</v>
      </c>
    </row>
    <row r="384" spans="1:11" ht="12.75" customHeight="1">
      <c r="A384" s="372" t="s">
        <v>51</v>
      </c>
      <c r="B384" s="372" t="s">
        <v>60</v>
      </c>
      <c r="C384" s="372" t="s">
        <v>684</v>
      </c>
      <c r="D384" s="373">
        <v>32100000</v>
      </c>
      <c r="E384" s="372" t="s">
        <v>914</v>
      </c>
      <c r="F384" s="374">
        <v>1</v>
      </c>
      <c r="G384" s="387">
        <v>89085</v>
      </c>
      <c r="H384" s="372" t="s">
        <v>605</v>
      </c>
      <c r="I384" s="374">
        <v>1</v>
      </c>
      <c r="J384" s="387">
        <v>89085</v>
      </c>
      <c r="K384" s="387">
        <v>89085</v>
      </c>
    </row>
    <row r="385" spans="1:11" ht="12.75" customHeight="1">
      <c r="A385" s="372" t="s">
        <v>51</v>
      </c>
      <c r="B385" s="372" t="s">
        <v>60</v>
      </c>
      <c r="C385" s="372" t="s">
        <v>684</v>
      </c>
      <c r="D385" s="373">
        <v>32100000</v>
      </c>
      <c r="E385" s="372" t="s">
        <v>914</v>
      </c>
      <c r="F385" s="374">
        <v>2</v>
      </c>
      <c r="G385" s="387">
        <v>8751</v>
      </c>
      <c r="H385" s="372" t="s">
        <v>605</v>
      </c>
      <c r="I385" s="374">
        <v>2</v>
      </c>
      <c r="J385" s="387">
        <v>8751</v>
      </c>
      <c r="K385" s="387">
        <v>8751</v>
      </c>
    </row>
    <row r="386" spans="1:11" ht="12.75" customHeight="1">
      <c r="A386" s="372" t="s">
        <v>51</v>
      </c>
      <c r="B386" s="372" t="s">
        <v>60</v>
      </c>
      <c r="C386" s="372" t="s">
        <v>684</v>
      </c>
      <c r="D386" s="373">
        <v>41100000</v>
      </c>
      <c r="E386" s="372" t="s">
        <v>749</v>
      </c>
      <c r="F386" s="374">
        <v>1</v>
      </c>
      <c r="G386" s="387">
        <v>11224</v>
      </c>
      <c r="H386" s="372" t="s">
        <v>603</v>
      </c>
      <c r="I386" s="374">
        <v>1</v>
      </c>
      <c r="J386" s="387">
        <v>11224</v>
      </c>
      <c r="K386" s="387">
        <v>11224</v>
      </c>
    </row>
    <row r="387" spans="1:11" ht="12.75" customHeight="1">
      <c r="A387" s="372" t="s">
        <v>51</v>
      </c>
      <c r="B387" s="372" t="s">
        <v>60</v>
      </c>
      <c r="C387" s="372" t="s">
        <v>684</v>
      </c>
      <c r="D387" s="373">
        <v>41100000</v>
      </c>
      <c r="E387" s="372" t="s">
        <v>749</v>
      </c>
      <c r="F387" s="374">
        <v>2</v>
      </c>
      <c r="G387" s="387">
        <v>1075</v>
      </c>
      <c r="H387" s="372" t="s">
        <v>603</v>
      </c>
      <c r="I387" s="374">
        <v>2</v>
      </c>
      <c r="J387" s="387">
        <v>1075</v>
      </c>
      <c r="K387" s="387">
        <v>1075</v>
      </c>
    </row>
    <row r="388" spans="1:11" ht="12.75" customHeight="1">
      <c r="A388" s="372" t="s">
        <v>51</v>
      </c>
      <c r="B388" s="372" t="s">
        <v>60</v>
      </c>
      <c r="C388" s="372" t="s">
        <v>684</v>
      </c>
      <c r="D388" s="373">
        <v>41800000</v>
      </c>
      <c r="E388" s="372" t="s">
        <v>756</v>
      </c>
      <c r="F388" s="374">
        <v>2</v>
      </c>
      <c r="G388" s="387">
        <v>202122</v>
      </c>
      <c r="H388" s="372" t="s">
        <v>638</v>
      </c>
      <c r="I388" s="374">
        <v>2</v>
      </c>
      <c r="J388" s="387">
        <v>202122</v>
      </c>
      <c r="K388" s="387">
        <v>202122</v>
      </c>
    </row>
    <row r="389" spans="1:11" ht="12.75" customHeight="1">
      <c r="A389" s="372" t="s">
        <v>51</v>
      </c>
      <c r="B389" s="372" t="s">
        <v>60</v>
      </c>
      <c r="C389" s="372" t="s">
        <v>684</v>
      </c>
      <c r="D389" s="373">
        <v>41800000</v>
      </c>
      <c r="E389" s="372" t="s">
        <v>756</v>
      </c>
      <c r="F389" s="374">
        <v>1</v>
      </c>
      <c r="G389" s="387">
        <v>1487560</v>
      </c>
      <c r="H389" s="372" t="s">
        <v>638</v>
      </c>
      <c r="I389" s="374">
        <v>1</v>
      </c>
      <c r="J389" s="387">
        <v>1487560</v>
      </c>
      <c r="K389" s="387">
        <v>1487560</v>
      </c>
    </row>
    <row r="390" spans="1:11" ht="12.75" customHeight="1">
      <c r="A390" s="372" t="s">
        <v>51</v>
      </c>
      <c r="B390" s="372" t="s">
        <v>60</v>
      </c>
      <c r="C390" s="372" t="s">
        <v>684</v>
      </c>
      <c r="D390" s="373">
        <v>45200000</v>
      </c>
      <c r="E390" s="372" t="s">
        <v>923</v>
      </c>
      <c r="F390" s="374">
        <v>2</v>
      </c>
      <c r="G390" s="387">
        <v>93965</v>
      </c>
      <c r="H390" s="372" t="s">
        <v>638</v>
      </c>
      <c r="I390" s="374">
        <v>2</v>
      </c>
      <c r="J390" s="387">
        <v>93965</v>
      </c>
      <c r="K390" s="387">
        <v>93965</v>
      </c>
    </row>
    <row r="391" spans="1:11" ht="12.75" customHeight="1">
      <c r="A391" s="372" t="s">
        <v>51</v>
      </c>
      <c r="B391" s="372" t="s">
        <v>60</v>
      </c>
      <c r="C391" s="372" t="s">
        <v>684</v>
      </c>
      <c r="D391" s="373">
        <v>45200000</v>
      </c>
      <c r="E391" s="372" t="s">
        <v>923</v>
      </c>
      <c r="F391" s="374">
        <v>1</v>
      </c>
      <c r="G391" s="387">
        <v>857087</v>
      </c>
      <c r="H391" s="372" t="s">
        <v>638</v>
      </c>
      <c r="I391" s="374">
        <v>1</v>
      </c>
      <c r="J391" s="387">
        <v>857087</v>
      </c>
      <c r="K391" s="387">
        <v>857087</v>
      </c>
    </row>
    <row r="392" spans="1:11" ht="12.75" customHeight="1">
      <c r="A392" s="372" t="s">
        <v>51</v>
      </c>
      <c r="B392" s="372" t="s">
        <v>60</v>
      </c>
      <c r="C392" s="372" t="s">
        <v>684</v>
      </c>
      <c r="D392" s="373">
        <v>69600000</v>
      </c>
      <c r="E392" s="372" t="s">
        <v>777</v>
      </c>
      <c r="F392" s="374">
        <v>2</v>
      </c>
      <c r="G392" s="387">
        <v>3794684</v>
      </c>
      <c r="H392" s="372" t="s">
        <v>638</v>
      </c>
      <c r="I392" s="374">
        <v>2</v>
      </c>
      <c r="J392" s="387">
        <v>3794684</v>
      </c>
      <c r="K392" s="387">
        <v>3794684</v>
      </c>
    </row>
    <row r="393" spans="1:11" ht="12.75" customHeight="1">
      <c r="A393" s="372" t="s">
        <v>51</v>
      </c>
      <c r="B393" s="372" t="s">
        <v>60</v>
      </c>
      <c r="C393" s="372" t="s">
        <v>684</v>
      </c>
      <c r="D393" s="373">
        <v>69600000</v>
      </c>
      <c r="E393" s="372" t="s">
        <v>777</v>
      </c>
      <c r="F393" s="374">
        <v>1</v>
      </c>
      <c r="G393" s="387">
        <v>42962522</v>
      </c>
      <c r="H393" s="372" t="s">
        <v>638</v>
      </c>
      <c r="I393" s="374">
        <v>1</v>
      </c>
      <c r="J393" s="387">
        <v>42962522</v>
      </c>
      <c r="K393" s="387">
        <v>42962522</v>
      </c>
    </row>
    <row r="394" spans="1:11" ht="12.75" customHeight="1">
      <c r="A394" s="372" t="s">
        <v>51</v>
      </c>
      <c r="B394" s="372" t="s">
        <v>60</v>
      </c>
      <c r="C394" s="372" t="s">
        <v>684</v>
      </c>
      <c r="D394" s="373">
        <v>120205000</v>
      </c>
      <c r="E394" s="372" t="s">
        <v>794</v>
      </c>
      <c r="F394" s="374">
        <v>2</v>
      </c>
      <c r="G394" s="387">
        <v>314982561</v>
      </c>
      <c r="H394" s="372" t="s">
        <v>632</v>
      </c>
      <c r="I394" s="374">
        <v>2</v>
      </c>
      <c r="J394" s="387">
        <v>314982561</v>
      </c>
      <c r="K394" s="387">
        <v>314982561</v>
      </c>
    </row>
    <row r="395" spans="1:11" ht="12.75" customHeight="1">
      <c r="A395" s="372" t="s">
        <v>51</v>
      </c>
      <c r="B395" s="372" t="s">
        <v>60</v>
      </c>
      <c r="C395" s="372" t="s">
        <v>684</v>
      </c>
      <c r="D395" s="373">
        <v>120676000</v>
      </c>
      <c r="E395" s="372" t="s">
        <v>925</v>
      </c>
      <c r="F395" s="374">
        <v>2</v>
      </c>
      <c r="G395" s="387">
        <v>586123397</v>
      </c>
      <c r="H395" s="372" t="s">
        <v>616</v>
      </c>
      <c r="I395" s="374">
        <v>2</v>
      </c>
      <c r="J395" s="387">
        <v>586123397</v>
      </c>
      <c r="K395" s="387">
        <v>586123397</v>
      </c>
    </row>
    <row r="396" spans="1:11" ht="12.75" customHeight="1">
      <c r="A396" s="372" t="s">
        <v>51</v>
      </c>
      <c r="B396" s="372" t="s">
        <v>60</v>
      </c>
      <c r="C396" s="372" t="s">
        <v>684</v>
      </c>
      <c r="D396" s="373">
        <v>121708000</v>
      </c>
      <c r="E396" s="372" t="s">
        <v>926</v>
      </c>
      <c r="F396" s="374">
        <v>2</v>
      </c>
      <c r="G396" s="387">
        <v>303767930</v>
      </c>
      <c r="H396" s="372" t="s">
        <v>609</v>
      </c>
      <c r="I396" s="374">
        <v>2</v>
      </c>
      <c r="J396" s="387">
        <v>303767930</v>
      </c>
      <c r="K396" s="387">
        <v>303767930</v>
      </c>
    </row>
    <row r="397" spans="1:11" ht="12.75" customHeight="1">
      <c r="A397" s="372" t="s">
        <v>51</v>
      </c>
      <c r="B397" s="372" t="s">
        <v>60</v>
      </c>
      <c r="C397" s="372" t="s">
        <v>684</v>
      </c>
      <c r="D397" s="373">
        <v>128868000</v>
      </c>
      <c r="E397" s="372" t="s">
        <v>927</v>
      </c>
      <c r="F397" s="374">
        <v>2</v>
      </c>
      <c r="G397" s="387">
        <v>195212750</v>
      </c>
      <c r="H397" s="372" t="s">
        <v>609</v>
      </c>
      <c r="I397" s="374">
        <v>2</v>
      </c>
      <c r="J397" s="387">
        <v>195212750</v>
      </c>
      <c r="K397" s="387">
        <v>195212750</v>
      </c>
    </row>
    <row r="398" spans="1:11" ht="12.75" customHeight="1">
      <c r="A398" s="372" t="s">
        <v>51</v>
      </c>
      <c r="B398" s="372" t="s">
        <v>60</v>
      </c>
      <c r="C398" s="372" t="s">
        <v>684</v>
      </c>
      <c r="D398" s="373">
        <v>163254000</v>
      </c>
      <c r="E398" s="372" t="s">
        <v>928</v>
      </c>
      <c r="F398" s="374">
        <v>1</v>
      </c>
      <c r="G398" s="387">
        <v>19481</v>
      </c>
      <c r="H398" s="372" t="s">
        <v>799</v>
      </c>
      <c r="I398" s="374">
        <v>1</v>
      </c>
      <c r="J398" s="387">
        <v>19481</v>
      </c>
      <c r="K398" s="387">
        <v>19481</v>
      </c>
    </row>
    <row r="399" spans="1:11" ht="12.75" customHeight="1">
      <c r="A399" s="372" t="s">
        <v>51</v>
      </c>
      <c r="B399" s="372" t="s">
        <v>60</v>
      </c>
      <c r="C399" s="372" t="s">
        <v>684</v>
      </c>
      <c r="D399" s="373">
        <v>230105002</v>
      </c>
      <c r="E399" s="372" t="s">
        <v>929</v>
      </c>
      <c r="F399" s="374">
        <v>2</v>
      </c>
      <c r="G399" s="387">
        <v>5447</v>
      </c>
      <c r="H399" s="372" t="s">
        <v>640</v>
      </c>
      <c r="I399" s="374">
        <v>2</v>
      </c>
      <c r="J399" s="387">
        <v>5447</v>
      </c>
      <c r="K399" s="387">
        <v>5447</v>
      </c>
    </row>
    <row r="400" spans="1:11" ht="12.75" customHeight="1">
      <c r="A400" s="372" t="s">
        <v>51</v>
      </c>
      <c r="B400" s="372" t="s">
        <v>60</v>
      </c>
      <c r="C400" s="372" t="s">
        <v>684</v>
      </c>
      <c r="D400" s="373">
        <v>923269810</v>
      </c>
      <c r="E400" s="372" t="s">
        <v>930</v>
      </c>
      <c r="F400" s="374">
        <v>2</v>
      </c>
      <c r="G400" s="387">
        <v>5854</v>
      </c>
      <c r="H400" s="372" t="s">
        <v>673</v>
      </c>
      <c r="I400" s="374">
        <v>2</v>
      </c>
      <c r="J400" s="387">
        <v>5854</v>
      </c>
      <c r="K400" s="387">
        <v>5854</v>
      </c>
    </row>
    <row r="401" spans="1:11" ht="12.75" customHeight="1">
      <c r="A401" s="372" t="s">
        <v>51</v>
      </c>
      <c r="B401" s="372" t="s">
        <v>60</v>
      </c>
      <c r="C401" s="372" t="s">
        <v>684</v>
      </c>
      <c r="D401" s="373">
        <v>923270343</v>
      </c>
      <c r="E401" s="372" t="s">
        <v>838</v>
      </c>
      <c r="F401" s="374">
        <v>1</v>
      </c>
      <c r="G401" s="387">
        <v>14063</v>
      </c>
      <c r="H401" s="372" t="s">
        <v>603</v>
      </c>
      <c r="I401" s="374">
        <v>1</v>
      </c>
      <c r="J401" s="387">
        <v>14063</v>
      </c>
      <c r="K401" s="387">
        <v>14063</v>
      </c>
    </row>
    <row r="402" spans="1:11" ht="12.75" customHeight="1">
      <c r="A402" s="372" t="s">
        <v>51</v>
      </c>
      <c r="B402" s="372" t="s">
        <v>60</v>
      </c>
      <c r="C402" s="372" t="s">
        <v>684</v>
      </c>
      <c r="D402" s="373">
        <v>923270343</v>
      </c>
      <c r="E402" s="372" t="s">
        <v>838</v>
      </c>
      <c r="F402" s="374">
        <v>2</v>
      </c>
      <c r="G402" s="387">
        <v>1182</v>
      </c>
      <c r="H402" s="372" t="s">
        <v>603</v>
      </c>
      <c r="I402" s="374">
        <v>2</v>
      </c>
      <c r="J402" s="387">
        <v>1182</v>
      </c>
      <c r="K402" s="387">
        <v>1182</v>
      </c>
    </row>
    <row r="403" spans="1:11" ht="12.75" customHeight="1">
      <c r="A403" s="372" t="s">
        <v>931</v>
      </c>
      <c r="B403" s="372" t="s">
        <v>932</v>
      </c>
      <c r="C403" s="372" t="s">
        <v>684</v>
      </c>
      <c r="D403" s="373">
        <v>69600000</v>
      </c>
      <c r="E403" s="372" t="s">
        <v>777</v>
      </c>
      <c r="F403" s="374">
        <v>1</v>
      </c>
      <c r="G403" s="387">
        <v>46848448</v>
      </c>
      <c r="H403" s="372" t="s">
        <v>638</v>
      </c>
      <c r="I403" s="374">
        <v>1</v>
      </c>
      <c r="J403" s="387">
        <v>46848448</v>
      </c>
      <c r="K403" s="387">
        <v>46848448</v>
      </c>
    </row>
    <row r="404" spans="1:11" ht="12.75" customHeight="1">
      <c r="A404" s="372" t="s">
        <v>933</v>
      </c>
      <c r="B404" s="372" t="s">
        <v>934</v>
      </c>
      <c r="C404" s="372" t="s">
        <v>684</v>
      </c>
      <c r="D404" s="373">
        <v>44200000</v>
      </c>
      <c r="E404" s="372" t="s">
        <v>690</v>
      </c>
      <c r="F404" s="374">
        <v>1</v>
      </c>
      <c r="G404" s="387">
        <v>3079</v>
      </c>
      <c r="H404" s="372" t="s">
        <v>605</v>
      </c>
      <c r="I404" s="374">
        <v>1</v>
      </c>
      <c r="J404" s="387">
        <v>3079</v>
      </c>
      <c r="K404" s="387">
        <v>3079</v>
      </c>
    </row>
    <row r="405" spans="1:11" ht="12.75" customHeight="1">
      <c r="A405" s="372" t="s">
        <v>933</v>
      </c>
      <c r="B405" s="372" t="s">
        <v>934</v>
      </c>
      <c r="C405" s="372" t="s">
        <v>684</v>
      </c>
      <c r="D405" s="373">
        <v>120205000</v>
      </c>
      <c r="E405" s="372" t="s">
        <v>794</v>
      </c>
      <c r="F405" s="374">
        <v>1</v>
      </c>
      <c r="G405" s="387">
        <v>11504213</v>
      </c>
      <c r="H405" s="372" t="s">
        <v>632</v>
      </c>
      <c r="I405" s="374">
        <v>1</v>
      </c>
      <c r="J405" s="387">
        <v>11504213</v>
      </c>
      <c r="K405" s="387">
        <v>11504213</v>
      </c>
    </row>
    <row r="406" spans="1:11" ht="12.75" customHeight="1">
      <c r="A406" s="372" t="s">
        <v>933</v>
      </c>
      <c r="B406" s="372" t="s">
        <v>934</v>
      </c>
      <c r="C406" s="372" t="s">
        <v>684</v>
      </c>
      <c r="D406" s="373">
        <v>120676000</v>
      </c>
      <c r="E406" s="372" t="s">
        <v>925</v>
      </c>
      <c r="F406" s="374">
        <v>1</v>
      </c>
      <c r="G406" s="387">
        <v>22406032</v>
      </c>
      <c r="H406" s="372" t="s">
        <v>616</v>
      </c>
      <c r="I406" s="374">
        <v>1</v>
      </c>
      <c r="J406" s="387">
        <v>22406032</v>
      </c>
      <c r="K406" s="387">
        <v>22406032</v>
      </c>
    </row>
    <row r="407" spans="1:11" ht="12.75" customHeight="1">
      <c r="A407" s="372" t="s">
        <v>933</v>
      </c>
      <c r="B407" s="372" t="s">
        <v>934</v>
      </c>
      <c r="C407" s="372" t="s">
        <v>684</v>
      </c>
      <c r="D407" s="373">
        <v>121708000</v>
      </c>
      <c r="E407" s="372" t="s">
        <v>926</v>
      </c>
      <c r="F407" s="374">
        <v>1</v>
      </c>
      <c r="G407" s="387">
        <v>11109523</v>
      </c>
      <c r="H407" s="372" t="s">
        <v>609</v>
      </c>
      <c r="I407" s="374">
        <v>1</v>
      </c>
      <c r="J407" s="387">
        <v>11109523</v>
      </c>
      <c r="K407" s="387">
        <v>11109523</v>
      </c>
    </row>
    <row r="408" spans="1:11" ht="12.75" customHeight="1">
      <c r="A408" s="372" t="s">
        <v>933</v>
      </c>
      <c r="B408" s="372" t="s">
        <v>934</v>
      </c>
      <c r="C408" s="372" t="s">
        <v>684</v>
      </c>
      <c r="D408" s="373">
        <v>128868000</v>
      </c>
      <c r="E408" s="372" t="s">
        <v>927</v>
      </c>
      <c r="F408" s="374">
        <v>1</v>
      </c>
      <c r="G408" s="387">
        <v>7129820</v>
      </c>
      <c r="H408" s="372" t="s">
        <v>609</v>
      </c>
      <c r="I408" s="374">
        <v>1</v>
      </c>
      <c r="J408" s="387">
        <v>7129820</v>
      </c>
      <c r="K408" s="387">
        <v>7129820</v>
      </c>
    </row>
    <row r="409" spans="1:11" ht="12.75" customHeight="1">
      <c r="A409" s="372" t="s">
        <v>943</v>
      </c>
      <c r="B409" s="372" t="s">
        <v>945</v>
      </c>
      <c r="C409" s="372" t="s">
        <v>684</v>
      </c>
      <c r="D409" s="373">
        <v>69600000</v>
      </c>
      <c r="E409" s="372" t="s">
        <v>777</v>
      </c>
      <c r="F409" s="374">
        <v>1</v>
      </c>
      <c r="G409" s="387">
        <v>836</v>
      </c>
      <c r="H409" s="372" t="s">
        <v>638</v>
      </c>
      <c r="I409" s="374">
        <v>1</v>
      </c>
      <c r="J409" s="387">
        <v>836</v>
      </c>
      <c r="K409" s="387">
        <v>836</v>
      </c>
    </row>
    <row r="410" spans="1:11" ht="12.75" customHeight="1">
      <c r="A410" s="372" t="s">
        <v>943</v>
      </c>
      <c r="B410" s="372" t="s">
        <v>945</v>
      </c>
      <c r="C410" s="372" t="s">
        <v>684</v>
      </c>
      <c r="D410" s="373">
        <v>923272394</v>
      </c>
      <c r="E410" s="372" t="s">
        <v>865</v>
      </c>
      <c r="F410" s="374">
        <v>1</v>
      </c>
      <c r="G410" s="387">
        <v>46719317</v>
      </c>
      <c r="H410" s="372" t="s">
        <v>25</v>
      </c>
      <c r="I410" s="374">
        <v>1</v>
      </c>
      <c r="J410" s="387">
        <v>46719317</v>
      </c>
      <c r="K410" s="387">
        <v>46719317</v>
      </c>
    </row>
    <row r="411" spans="1:11" ht="12.75" customHeight="1">
      <c r="A411" s="372" t="s">
        <v>946</v>
      </c>
      <c r="B411" s="372" t="s">
        <v>947</v>
      </c>
      <c r="C411" s="372" t="s">
        <v>684</v>
      </c>
      <c r="D411" s="373">
        <v>42200000</v>
      </c>
      <c r="E411" s="372" t="s">
        <v>679</v>
      </c>
      <c r="F411" s="374">
        <v>1</v>
      </c>
      <c r="G411" s="387">
        <v>8761</v>
      </c>
      <c r="H411" s="372" t="s">
        <v>638</v>
      </c>
      <c r="I411" s="374">
        <v>1</v>
      </c>
      <c r="J411" s="387">
        <v>8761</v>
      </c>
      <c r="K411" s="387">
        <v>8761</v>
      </c>
    </row>
    <row r="412" spans="1:11" ht="12.75" customHeight="1">
      <c r="A412" s="372" t="s">
        <v>948</v>
      </c>
      <c r="B412" s="372" t="s">
        <v>934</v>
      </c>
      <c r="C412" s="372" t="s">
        <v>684</v>
      </c>
      <c r="D412" s="373">
        <v>42200000</v>
      </c>
      <c r="E412" s="372" t="s">
        <v>679</v>
      </c>
      <c r="F412" s="374">
        <v>1</v>
      </c>
      <c r="G412" s="387">
        <v>17938509</v>
      </c>
      <c r="H412" s="372" t="s">
        <v>638</v>
      </c>
      <c r="I412" s="374">
        <v>1</v>
      </c>
      <c r="J412" s="387">
        <v>17938509</v>
      </c>
      <c r="K412" s="387">
        <v>17938509</v>
      </c>
    </row>
    <row r="413" spans="1:11" ht="12.75" customHeight="1">
      <c r="A413" s="372" t="s">
        <v>949</v>
      </c>
      <c r="B413" s="372" t="s">
        <v>950</v>
      </c>
      <c r="C413" s="372" t="s">
        <v>684</v>
      </c>
      <c r="D413" s="373">
        <v>923272394</v>
      </c>
      <c r="E413" s="372" t="s">
        <v>865</v>
      </c>
      <c r="F413" s="374">
        <v>2</v>
      </c>
      <c r="G413" s="387">
        <v>47012434149</v>
      </c>
      <c r="H413" s="372" t="s">
        <v>25</v>
      </c>
      <c r="I413" s="374">
        <v>2</v>
      </c>
      <c r="J413" s="387">
        <v>47012434149</v>
      </c>
      <c r="K413" s="387">
        <v>47012434149</v>
      </c>
    </row>
    <row r="414" spans="1:11" ht="12.75" customHeight="1">
      <c r="A414" s="372" t="s">
        <v>951</v>
      </c>
      <c r="B414" s="372" t="s">
        <v>953</v>
      </c>
      <c r="C414" s="372" t="s">
        <v>684</v>
      </c>
      <c r="D414" s="373">
        <v>923272394</v>
      </c>
      <c r="E414" s="372" t="s">
        <v>865</v>
      </c>
      <c r="F414" s="374">
        <v>2</v>
      </c>
      <c r="G414" s="387">
        <v>819846</v>
      </c>
      <c r="H414" s="372" t="s">
        <v>25</v>
      </c>
      <c r="I414" s="374">
        <v>2</v>
      </c>
      <c r="J414" s="387">
        <v>819846</v>
      </c>
      <c r="K414" s="387">
        <v>819846</v>
      </c>
    </row>
    <row r="415" spans="1:11" ht="12.75" customHeight="1">
      <c r="A415" s="372" t="s">
        <v>955</v>
      </c>
      <c r="B415" s="372" t="s">
        <v>956</v>
      </c>
      <c r="C415" s="372" t="s">
        <v>684</v>
      </c>
      <c r="D415" s="373">
        <v>923272394</v>
      </c>
      <c r="E415" s="372" t="s">
        <v>865</v>
      </c>
      <c r="F415" s="374">
        <v>2</v>
      </c>
      <c r="G415" s="387">
        <v>6422956544</v>
      </c>
      <c r="H415" s="372" t="s">
        <v>25</v>
      </c>
      <c r="I415" s="374">
        <v>2</v>
      </c>
      <c r="J415" s="387">
        <v>6422956544</v>
      </c>
      <c r="K415" s="387">
        <v>6422956544</v>
      </c>
    </row>
    <row r="416" spans="1:11" ht="12.75" customHeight="1">
      <c r="A416" s="372" t="s">
        <v>957</v>
      </c>
      <c r="B416" s="372" t="s">
        <v>958</v>
      </c>
      <c r="C416" s="372" t="s">
        <v>684</v>
      </c>
      <c r="D416" s="373">
        <v>923272394</v>
      </c>
      <c r="E416" s="372" t="s">
        <v>865</v>
      </c>
      <c r="F416" s="374">
        <v>2</v>
      </c>
      <c r="G416" s="387">
        <v>46819578</v>
      </c>
      <c r="H416" s="372" t="s">
        <v>25</v>
      </c>
      <c r="I416" s="374">
        <v>2</v>
      </c>
      <c r="J416" s="387">
        <v>46819578</v>
      </c>
      <c r="K416" s="387">
        <v>46819578</v>
      </c>
    </row>
    <row r="417" spans="1:11" ht="12.75" customHeight="1">
      <c r="A417" s="372" t="s">
        <v>960</v>
      </c>
      <c r="B417" s="372" t="s">
        <v>676</v>
      </c>
      <c r="C417" s="372" t="s">
        <v>684</v>
      </c>
      <c r="D417" s="373">
        <v>22100000</v>
      </c>
      <c r="E417" s="372" t="s">
        <v>601</v>
      </c>
      <c r="F417" s="374">
        <v>2</v>
      </c>
      <c r="G417" s="387">
        <v>141723</v>
      </c>
      <c r="H417" s="372" t="s">
        <v>25</v>
      </c>
      <c r="I417" s="374">
        <v>2</v>
      </c>
      <c r="J417" s="387">
        <v>141723</v>
      </c>
      <c r="K417" s="387">
        <v>141723</v>
      </c>
    </row>
    <row r="418" spans="1:11" ht="12.75" customHeight="1">
      <c r="A418" s="372" t="s">
        <v>960</v>
      </c>
      <c r="B418" s="372" t="s">
        <v>676</v>
      </c>
      <c r="C418" s="372" t="s">
        <v>684</v>
      </c>
      <c r="D418" s="373">
        <v>35923000</v>
      </c>
      <c r="E418" s="372" t="s">
        <v>669</v>
      </c>
      <c r="F418" s="374">
        <v>2</v>
      </c>
      <c r="G418" s="387">
        <v>25859006</v>
      </c>
      <c r="H418" s="372" t="s">
        <v>638</v>
      </c>
      <c r="I418" s="374">
        <v>2</v>
      </c>
      <c r="J418" s="387">
        <v>25859006</v>
      </c>
      <c r="K418" s="387">
        <v>25859006</v>
      </c>
    </row>
    <row r="419" spans="1:11" ht="12.75" customHeight="1">
      <c r="A419" s="372" t="s">
        <v>960</v>
      </c>
      <c r="B419" s="372" t="s">
        <v>676</v>
      </c>
      <c r="C419" s="372" t="s">
        <v>684</v>
      </c>
      <c r="D419" s="373">
        <v>37352000</v>
      </c>
      <c r="E419" s="372" t="s">
        <v>964</v>
      </c>
      <c r="F419" s="374">
        <v>2</v>
      </c>
      <c r="G419" s="387">
        <v>161091</v>
      </c>
      <c r="H419" s="372" t="s">
        <v>638</v>
      </c>
      <c r="I419" s="374">
        <v>2</v>
      </c>
      <c r="J419" s="387">
        <v>161091</v>
      </c>
      <c r="K419" s="387">
        <v>161091</v>
      </c>
    </row>
    <row r="420" spans="1:11" ht="12.75" customHeight="1">
      <c r="A420" s="372" t="s">
        <v>960</v>
      </c>
      <c r="B420" s="372" t="s">
        <v>676</v>
      </c>
      <c r="C420" s="372" t="s">
        <v>684</v>
      </c>
      <c r="D420" s="373">
        <v>64200000</v>
      </c>
      <c r="E420" s="372" t="s">
        <v>602</v>
      </c>
      <c r="F420" s="374">
        <v>2</v>
      </c>
      <c r="G420" s="387">
        <v>910442</v>
      </c>
      <c r="H420" s="372" t="s">
        <v>603</v>
      </c>
      <c r="I420" s="374">
        <v>2</v>
      </c>
      <c r="J420" s="387">
        <v>910442</v>
      </c>
      <c r="K420" s="387">
        <v>910442</v>
      </c>
    </row>
    <row r="421" spans="1:11" ht="12.75" customHeight="1">
      <c r="A421" s="372" t="s">
        <v>960</v>
      </c>
      <c r="B421" s="372" t="s">
        <v>676</v>
      </c>
      <c r="C421" s="372" t="s">
        <v>684</v>
      </c>
      <c r="D421" s="373">
        <v>70100000</v>
      </c>
      <c r="E421" s="372" t="s">
        <v>604</v>
      </c>
      <c r="F421" s="374">
        <v>2</v>
      </c>
      <c r="G421" s="387">
        <v>7052760</v>
      </c>
      <c r="H421" s="372" t="s">
        <v>605</v>
      </c>
      <c r="I421" s="374">
        <v>2</v>
      </c>
      <c r="J421" s="387">
        <v>7052760</v>
      </c>
      <c r="K421" s="387">
        <v>7052760</v>
      </c>
    </row>
    <row r="422" spans="1:11" ht="12.75" customHeight="1">
      <c r="A422" s="372" t="s">
        <v>960</v>
      </c>
      <c r="B422" s="372" t="s">
        <v>676</v>
      </c>
      <c r="C422" s="372" t="s">
        <v>684</v>
      </c>
      <c r="D422" s="373">
        <v>110505000</v>
      </c>
      <c r="E422" s="372" t="s">
        <v>982</v>
      </c>
      <c r="F422" s="374">
        <v>2</v>
      </c>
      <c r="G422" s="387">
        <v>79205</v>
      </c>
      <c r="H422" s="372" t="s">
        <v>632</v>
      </c>
      <c r="I422" s="374">
        <v>2</v>
      </c>
      <c r="J422" s="387">
        <v>79205</v>
      </c>
      <c r="K422" s="387">
        <v>79205</v>
      </c>
    </row>
    <row r="423" spans="1:11" ht="12.75" customHeight="1">
      <c r="A423" s="372" t="s">
        <v>960</v>
      </c>
      <c r="B423" s="372" t="s">
        <v>676</v>
      </c>
      <c r="C423" s="372" t="s">
        <v>684</v>
      </c>
      <c r="D423" s="373">
        <v>110808000</v>
      </c>
      <c r="E423" s="372" t="s">
        <v>790</v>
      </c>
      <c r="F423" s="374">
        <v>2</v>
      </c>
      <c r="G423" s="387">
        <v>158793</v>
      </c>
      <c r="H423" s="372" t="s">
        <v>609</v>
      </c>
      <c r="I423" s="374">
        <v>2</v>
      </c>
      <c r="J423" s="387">
        <v>158793</v>
      </c>
      <c r="K423" s="387">
        <v>158793</v>
      </c>
    </row>
    <row r="424" spans="1:11" ht="12.75" customHeight="1">
      <c r="A424" s="372" t="s">
        <v>960</v>
      </c>
      <c r="B424" s="372" t="s">
        <v>676</v>
      </c>
      <c r="C424" s="372" t="s">
        <v>684</v>
      </c>
      <c r="D424" s="373">
        <v>111313000</v>
      </c>
      <c r="E424" s="372" t="s">
        <v>606</v>
      </c>
      <c r="F424" s="374">
        <v>2</v>
      </c>
      <c r="G424" s="387">
        <v>594563</v>
      </c>
      <c r="H424" s="372" t="s">
        <v>607</v>
      </c>
      <c r="I424" s="374">
        <v>2</v>
      </c>
      <c r="J424" s="387">
        <v>594563</v>
      </c>
      <c r="K424" s="387">
        <v>594563</v>
      </c>
    </row>
    <row r="425" spans="1:11" ht="12.75" customHeight="1">
      <c r="A425" s="372" t="s">
        <v>960</v>
      </c>
      <c r="B425" s="372" t="s">
        <v>676</v>
      </c>
      <c r="C425" s="372" t="s">
        <v>684</v>
      </c>
      <c r="D425" s="373">
        <v>111515000</v>
      </c>
      <c r="E425" s="372" t="s">
        <v>991</v>
      </c>
      <c r="F425" s="374">
        <v>2</v>
      </c>
      <c r="G425" s="387">
        <v>269804</v>
      </c>
      <c r="H425" s="372" t="s">
        <v>651</v>
      </c>
      <c r="I425" s="374">
        <v>2</v>
      </c>
      <c r="J425" s="387">
        <v>269804</v>
      </c>
      <c r="K425" s="387">
        <v>269804</v>
      </c>
    </row>
    <row r="426" spans="1:11" ht="12.75" customHeight="1">
      <c r="A426" s="372" t="s">
        <v>960</v>
      </c>
      <c r="B426" s="372" t="s">
        <v>676</v>
      </c>
      <c r="C426" s="372" t="s">
        <v>684</v>
      </c>
      <c r="D426" s="373">
        <v>111717000</v>
      </c>
      <c r="E426" s="372" t="s">
        <v>997</v>
      </c>
      <c r="F426" s="374">
        <v>2</v>
      </c>
      <c r="G426" s="387">
        <v>36050</v>
      </c>
      <c r="H426" s="372" t="s">
        <v>614</v>
      </c>
      <c r="I426" s="374">
        <v>2</v>
      </c>
      <c r="J426" s="387">
        <v>36050</v>
      </c>
      <c r="K426" s="387">
        <v>36050</v>
      </c>
    </row>
    <row r="427" spans="1:11" ht="12.75" customHeight="1">
      <c r="A427" s="372" t="s">
        <v>960</v>
      </c>
      <c r="B427" s="372" t="s">
        <v>676</v>
      </c>
      <c r="C427" s="372" t="s">
        <v>684</v>
      </c>
      <c r="D427" s="373">
        <v>111919000</v>
      </c>
      <c r="E427" s="372" t="s">
        <v>608</v>
      </c>
      <c r="F427" s="374">
        <v>2</v>
      </c>
      <c r="G427" s="387">
        <v>618275</v>
      </c>
      <c r="H427" s="372" t="s">
        <v>609</v>
      </c>
      <c r="I427" s="374">
        <v>2</v>
      </c>
      <c r="J427" s="387">
        <v>618275</v>
      </c>
      <c r="K427" s="387">
        <v>618275</v>
      </c>
    </row>
    <row r="428" spans="1:11" ht="12.75" customHeight="1">
      <c r="A428" s="372" t="s">
        <v>960</v>
      </c>
      <c r="B428" s="372" t="s">
        <v>676</v>
      </c>
      <c r="C428" s="372" t="s">
        <v>684</v>
      </c>
      <c r="D428" s="373">
        <v>112020000</v>
      </c>
      <c r="E428" s="372" t="s">
        <v>610</v>
      </c>
      <c r="F428" s="374">
        <v>2</v>
      </c>
      <c r="G428" s="387">
        <v>203907</v>
      </c>
      <c r="H428" s="372" t="s">
        <v>611</v>
      </c>
      <c r="I428" s="374">
        <v>2</v>
      </c>
      <c r="J428" s="387">
        <v>203907</v>
      </c>
      <c r="K428" s="387">
        <v>203907</v>
      </c>
    </row>
    <row r="429" spans="1:11" ht="12.75" customHeight="1">
      <c r="A429" s="372" t="s">
        <v>960</v>
      </c>
      <c r="B429" s="372" t="s">
        <v>676</v>
      </c>
      <c r="C429" s="372" t="s">
        <v>684</v>
      </c>
      <c r="D429" s="373">
        <v>112323000</v>
      </c>
      <c r="E429" s="372" t="s">
        <v>612</v>
      </c>
      <c r="F429" s="374">
        <v>2</v>
      </c>
      <c r="G429" s="387">
        <v>1244573</v>
      </c>
      <c r="H429" s="372" t="s">
        <v>607</v>
      </c>
      <c r="I429" s="374">
        <v>2</v>
      </c>
      <c r="J429" s="387">
        <v>1244573</v>
      </c>
      <c r="K429" s="387">
        <v>1244573</v>
      </c>
    </row>
    <row r="430" spans="1:11" ht="12.75" customHeight="1">
      <c r="A430" s="372" t="s">
        <v>960</v>
      </c>
      <c r="B430" s="372" t="s">
        <v>676</v>
      </c>
      <c r="C430" s="372" t="s">
        <v>684</v>
      </c>
      <c r="D430" s="373">
        <v>112525000</v>
      </c>
      <c r="E430" s="372" t="s">
        <v>613</v>
      </c>
      <c r="F430" s="374">
        <v>2</v>
      </c>
      <c r="G430" s="387">
        <v>534905</v>
      </c>
      <c r="H430" s="372" t="s">
        <v>614</v>
      </c>
      <c r="I430" s="374">
        <v>2</v>
      </c>
      <c r="J430" s="387">
        <v>534905</v>
      </c>
      <c r="K430" s="387">
        <v>534905</v>
      </c>
    </row>
    <row r="431" spans="1:11" ht="12.75" customHeight="1">
      <c r="A431" s="372" t="s">
        <v>960</v>
      </c>
      <c r="B431" s="372" t="s">
        <v>676</v>
      </c>
      <c r="C431" s="372" t="s">
        <v>684</v>
      </c>
      <c r="D431" s="373">
        <v>112727000</v>
      </c>
      <c r="E431" s="372" t="s">
        <v>645</v>
      </c>
      <c r="F431" s="374">
        <v>2</v>
      </c>
      <c r="G431" s="387">
        <v>896455</v>
      </c>
      <c r="H431" s="372" t="s">
        <v>607</v>
      </c>
      <c r="I431" s="374">
        <v>2</v>
      </c>
      <c r="J431" s="387">
        <v>896455</v>
      </c>
      <c r="K431" s="387">
        <v>896455</v>
      </c>
    </row>
    <row r="432" spans="1:11" ht="12.75" customHeight="1">
      <c r="A432" s="372" t="s">
        <v>960</v>
      </c>
      <c r="B432" s="372" t="s">
        <v>676</v>
      </c>
      <c r="C432" s="372" t="s">
        <v>684</v>
      </c>
      <c r="D432" s="373">
        <v>114141000</v>
      </c>
      <c r="E432" s="372" t="s">
        <v>1020</v>
      </c>
      <c r="F432" s="374">
        <v>2</v>
      </c>
      <c r="G432" s="387">
        <v>14757</v>
      </c>
      <c r="H432" s="372" t="s">
        <v>651</v>
      </c>
      <c r="I432" s="374">
        <v>2</v>
      </c>
      <c r="J432" s="387">
        <v>14757</v>
      </c>
      <c r="K432" s="387">
        <v>14757</v>
      </c>
    </row>
    <row r="433" spans="1:11" ht="12.75" customHeight="1">
      <c r="A433" s="372" t="s">
        <v>960</v>
      </c>
      <c r="B433" s="372" t="s">
        <v>676</v>
      </c>
      <c r="C433" s="372" t="s">
        <v>684</v>
      </c>
      <c r="D433" s="373">
        <v>114747000</v>
      </c>
      <c r="E433" s="372" t="s">
        <v>615</v>
      </c>
      <c r="F433" s="374">
        <v>2</v>
      </c>
      <c r="G433" s="387">
        <v>288557</v>
      </c>
      <c r="H433" s="372" t="s">
        <v>616</v>
      </c>
      <c r="I433" s="374">
        <v>2</v>
      </c>
      <c r="J433" s="387">
        <v>288557</v>
      </c>
      <c r="K433" s="387">
        <v>288557</v>
      </c>
    </row>
    <row r="434" spans="1:11" ht="12.75" customHeight="1">
      <c r="A434" s="372" t="s">
        <v>960</v>
      </c>
      <c r="B434" s="372" t="s">
        <v>676</v>
      </c>
      <c r="C434" s="372" t="s">
        <v>684</v>
      </c>
      <c r="D434" s="373">
        <v>115252000</v>
      </c>
      <c r="E434" s="372" t="s">
        <v>617</v>
      </c>
      <c r="F434" s="374">
        <v>2</v>
      </c>
      <c r="G434" s="387">
        <v>179308</v>
      </c>
      <c r="H434" s="372" t="s">
        <v>618</v>
      </c>
      <c r="I434" s="374">
        <v>2</v>
      </c>
      <c r="J434" s="387">
        <v>179308</v>
      </c>
      <c r="K434" s="387">
        <v>179308</v>
      </c>
    </row>
    <row r="435" spans="1:11" ht="12.75" customHeight="1">
      <c r="A435" s="372" t="s">
        <v>960</v>
      </c>
      <c r="B435" s="372" t="s">
        <v>676</v>
      </c>
      <c r="C435" s="372" t="s">
        <v>684</v>
      </c>
      <c r="D435" s="373">
        <v>115454000</v>
      </c>
      <c r="E435" s="372" t="s">
        <v>1031</v>
      </c>
      <c r="F435" s="374">
        <v>2</v>
      </c>
      <c r="G435" s="387">
        <v>4608</v>
      </c>
      <c r="H435" s="372" t="s">
        <v>618</v>
      </c>
      <c r="I435" s="374">
        <v>2</v>
      </c>
      <c r="J435" s="387">
        <v>4608</v>
      </c>
      <c r="K435" s="387">
        <v>4608</v>
      </c>
    </row>
    <row r="436" spans="1:11" ht="12.75" customHeight="1">
      <c r="A436" s="372" t="s">
        <v>960</v>
      </c>
      <c r="B436" s="372" t="s">
        <v>676</v>
      </c>
      <c r="C436" s="372" t="s">
        <v>684</v>
      </c>
      <c r="D436" s="373">
        <v>116666000</v>
      </c>
      <c r="E436" s="372" t="s">
        <v>1036</v>
      </c>
      <c r="F436" s="374">
        <v>2</v>
      </c>
      <c r="G436" s="387">
        <v>55402</v>
      </c>
      <c r="H436" s="372" t="s">
        <v>618</v>
      </c>
      <c r="I436" s="374">
        <v>2</v>
      </c>
      <c r="J436" s="387">
        <v>55402</v>
      </c>
      <c r="K436" s="387">
        <v>55402</v>
      </c>
    </row>
    <row r="437" spans="1:11" ht="12.75" customHeight="1">
      <c r="A437" s="372" t="s">
        <v>960</v>
      </c>
      <c r="B437" s="372" t="s">
        <v>676</v>
      </c>
      <c r="C437" s="372" t="s">
        <v>684</v>
      </c>
      <c r="D437" s="373">
        <v>116868000</v>
      </c>
      <c r="E437" s="372" t="s">
        <v>619</v>
      </c>
      <c r="F437" s="374">
        <v>2</v>
      </c>
      <c r="G437" s="387">
        <v>821888</v>
      </c>
      <c r="H437" s="372" t="s">
        <v>609</v>
      </c>
      <c r="I437" s="374">
        <v>2</v>
      </c>
      <c r="J437" s="387">
        <v>821888</v>
      </c>
      <c r="K437" s="387">
        <v>821888</v>
      </c>
    </row>
    <row r="438" spans="1:11" ht="12.75" customHeight="1">
      <c r="A438" s="372" t="s">
        <v>960</v>
      </c>
      <c r="B438" s="372" t="s">
        <v>676</v>
      </c>
      <c r="C438" s="372" t="s">
        <v>684</v>
      </c>
      <c r="D438" s="373">
        <v>117070000</v>
      </c>
      <c r="E438" s="372" t="s">
        <v>620</v>
      </c>
      <c r="F438" s="374">
        <v>2</v>
      </c>
      <c r="G438" s="387">
        <v>69103</v>
      </c>
      <c r="H438" s="372" t="s">
        <v>611</v>
      </c>
      <c r="I438" s="374">
        <v>2</v>
      </c>
      <c r="J438" s="387">
        <v>69103</v>
      </c>
      <c r="K438" s="387">
        <v>69103</v>
      </c>
    </row>
    <row r="439" spans="1:11" ht="12.75" customHeight="1">
      <c r="A439" s="372" t="s">
        <v>960</v>
      </c>
      <c r="B439" s="372" t="s">
        <v>676</v>
      </c>
      <c r="C439" s="372" t="s">
        <v>684</v>
      </c>
      <c r="D439" s="373">
        <v>117676000</v>
      </c>
      <c r="E439" s="372" t="s">
        <v>621</v>
      </c>
      <c r="F439" s="374">
        <v>2</v>
      </c>
      <c r="G439" s="387">
        <v>60384</v>
      </c>
      <c r="H439" s="372" t="s">
        <v>616</v>
      </c>
      <c r="I439" s="374">
        <v>2</v>
      </c>
      <c r="J439" s="387">
        <v>60384</v>
      </c>
      <c r="K439" s="387">
        <v>60384</v>
      </c>
    </row>
    <row r="440" spans="1:11" ht="12.75" customHeight="1">
      <c r="A440" s="372" t="s">
        <v>960</v>
      </c>
      <c r="B440" s="372" t="s">
        <v>676</v>
      </c>
      <c r="C440" s="372" t="s">
        <v>684</v>
      </c>
      <c r="D440" s="373">
        <v>118888000</v>
      </c>
      <c r="E440" s="372" t="s">
        <v>622</v>
      </c>
      <c r="F440" s="374">
        <v>2</v>
      </c>
      <c r="G440" s="387">
        <v>73663</v>
      </c>
      <c r="H440" s="372" t="s">
        <v>618</v>
      </c>
      <c r="I440" s="374">
        <v>2</v>
      </c>
      <c r="J440" s="387">
        <v>73663</v>
      </c>
      <c r="K440" s="387">
        <v>73663</v>
      </c>
    </row>
    <row r="441" spans="1:11" ht="12.75" customHeight="1">
      <c r="A441" s="372" t="s">
        <v>960</v>
      </c>
      <c r="B441" s="372" t="s">
        <v>676</v>
      </c>
      <c r="C441" s="372" t="s">
        <v>684</v>
      </c>
      <c r="D441" s="373">
        <v>119797000</v>
      </c>
      <c r="E441" s="372" t="s">
        <v>623</v>
      </c>
      <c r="F441" s="374">
        <v>2</v>
      </c>
      <c r="G441" s="387">
        <v>65322</v>
      </c>
      <c r="H441" s="372" t="s">
        <v>611</v>
      </c>
      <c r="I441" s="374">
        <v>2</v>
      </c>
      <c r="J441" s="387">
        <v>65322</v>
      </c>
      <c r="K441" s="387">
        <v>65322</v>
      </c>
    </row>
    <row r="442" spans="1:11" ht="12.75" customHeight="1">
      <c r="A442" s="372" t="s">
        <v>960</v>
      </c>
      <c r="B442" s="372" t="s">
        <v>676</v>
      </c>
      <c r="C442" s="372" t="s">
        <v>684</v>
      </c>
      <c r="D442" s="373">
        <v>119999000</v>
      </c>
      <c r="E442" s="372" t="s">
        <v>624</v>
      </c>
      <c r="F442" s="374">
        <v>2</v>
      </c>
      <c r="G442" s="387">
        <v>14429</v>
      </c>
      <c r="H442" s="372" t="s">
        <v>611</v>
      </c>
      <c r="I442" s="374">
        <v>2</v>
      </c>
      <c r="J442" s="387">
        <v>14429</v>
      </c>
      <c r="K442" s="387">
        <v>14429</v>
      </c>
    </row>
    <row r="443" spans="1:11" ht="12.75" customHeight="1">
      <c r="A443" s="372" t="s">
        <v>960</v>
      </c>
      <c r="B443" s="372" t="s">
        <v>676</v>
      </c>
      <c r="C443" s="372" t="s">
        <v>684</v>
      </c>
      <c r="D443" s="373">
        <v>151208000</v>
      </c>
      <c r="E443" s="372" t="s">
        <v>637</v>
      </c>
      <c r="F443" s="374">
        <v>2</v>
      </c>
      <c r="G443" s="387">
        <v>112496</v>
      </c>
      <c r="H443" s="372" t="s">
        <v>638</v>
      </c>
      <c r="I443" s="374">
        <v>2</v>
      </c>
      <c r="J443" s="387">
        <v>112496</v>
      </c>
      <c r="K443" s="387">
        <v>112496</v>
      </c>
    </row>
    <row r="444" spans="1:11" ht="12.75" customHeight="1">
      <c r="A444" s="372" t="s">
        <v>960</v>
      </c>
      <c r="B444" s="372" t="s">
        <v>676</v>
      </c>
      <c r="C444" s="372" t="s">
        <v>684</v>
      </c>
      <c r="D444" s="373">
        <v>210013300</v>
      </c>
      <c r="E444" s="372" t="s">
        <v>646</v>
      </c>
      <c r="F444" s="374">
        <v>2</v>
      </c>
      <c r="G444" s="387">
        <v>4938</v>
      </c>
      <c r="H444" s="372" t="s">
        <v>607</v>
      </c>
      <c r="I444" s="374">
        <v>2</v>
      </c>
      <c r="J444" s="387">
        <v>4938</v>
      </c>
      <c r="K444" s="387">
        <v>4938</v>
      </c>
    </row>
    <row r="445" spans="1:11" ht="12.75" customHeight="1">
      <c r="A445" s="372" t="s">
        <v>960</v>
      </c>
      <c r="B445" s="372" t="s">
        <v>676</v>
      </c>
      <c r="C445" s="372" t="s">
        <v>684</v>
      </c>
      <c r="D445" s="373">
        <v>210023300</v>
      </c>
      <c r="E445" s="372" t="s">
        <v>647</v>
      </c>
      <c r="F445" s="374">
        <v>2</v>
      </c>
      <c r="G445" s="387">
        <v>5374</v>
      </c>
      <c r="H445" s="372" t="s">
        <v>607</v>
      </c>
      <c r="I445" s="374">
        <v>2</v>
      </c>
      <c r="J445" s="387">
        <v>5374</v>
      </c>
      <c r="K445" s="387">
        <v>5374</v>
      </c>
    </row>
    <row r="446" spans="1:11" ht="12.75" customHeight="1">
      <c r="A446" s="372" t="s">
        <v>960</v>
      </c>
      <c r="B446" s="372" t="s">
        <v>676</v>
      </c>
      <c r="C446" s="372" t="s">
        <v>684</v>
      </c>
      <c r="D446" s="373">
        <v>210108001</v>
      </c>
      <c r="E446" s="372" t="s">
        <v>626</v>
      </c>
      <c r="F446" s="374">
        <v>2</v>
      </c>
      <c r="G446" s="387">
        <v>5896782</v>
      </c>
      <c r="H446" s="372" t="s">
        <v>609</v>
      </c>
      <c r="I446" s="374">
        <v>2</v>
      </c>
      <c r="J446" s="387">
        <v>5896782</v>
      </c>
      <c r="K446" s="387">
        <v>5896782</v>
      </c>
    </row>
    <row r="447" spans="1:11" ht="12.75" customHeight="1">
      <c r="A447" s="372" t="s">
        <v>960</v>
      </c>
      <c r="B447" s="372" t="s">
        <v>676</v>
      </c>
      <c r="C447" s="372" t="s">
        <v>684</v>
      </c>
      <c r="D447" s="373">
        <v>210176001</v>
      </c>
      <c r="E447" s="372" t="s">
        <v>1111</v>
      </c>
      <c r="F447" s="374">
        <v>2</v>
      </c>
      <c r="G447" s="387">
        <v>10001</v>
      </c>
      <c r="H447" s="372" t="s">
        <v>616</v>
      </c>
      <c r="I447" s="374">
        <v>2</v>
      </c>
      <c r="J447" s="387">
        <v>10001</v>
      </c>
      <c r="K447" s="387">
        <v>10001</v>
      </c>
    </row>
    <row r="448" spans="1:11" ht="12.75" customHeight="1">
      <c r="A448" s="372" t="s">
        <v>960</v>
      </c>
      <c r="B448" s="372" t="s">
        <v>676</v>
      </c>
      <c r="C448" s="372" t="s">
        <v>684</v>
      </c>
      <c r="D448" s="373">
        <v>210347703</v>
      </c>
      <c r="E448" s="372" t="s">
        <v>648</v>
      </c>
      <c r="F448" s="374">
        <v>2</v>
      </c>
      <c r="G448" s="387">
        <v>3489</v>
      </c>
      <c r="H448" s="372" t="s">
        <v>616</v>
      </c>
      <c r="I448" s="374">
        <v>2</v>
      </c>
      <c r="J448" s="387">
        <v>3489</v>
      </c>
      <c r="K448" s="387">
        <v>3489</v>
      </c>
    </row>
    <row r="449" spans="1:11" ht="12.75" customHeight="1">
      <c r="A449" s="372" t="s">
        <v>960</v>
      </c>
      <c r="B449" s="372" t="s">
        <v>676</v>
      </c>
      <c r="C449" s="372" t="s">
        <v>684</v>
      </c>
      <c r="D449" s="373">
        <v>210547605</v>
      </c>
      <c r="E449" s="372" t="s">
        <v>649</v>
      </c>
      <c r="F449" s="374">
        <v>2</v>
      </c>
      <c r="G449" s="387">
        <v>4610</v>
      </c>
      <c r="H449" s="372" t="s">
        <v>616</v>
      </c>
      <c r="I449" s="374">
        <v>2</v>
      </c>
      <c r="J449" s="387">
        <v>4610</v>
      </c>
      <c r="K449" s="387">
        <v>4610</v>
      </c>
    </row>
    <row r="450" spans="1:11" ht="12.75" customHeight="1">
      <c r="A450" s="372" t="s">
        <v>960</v>
      </c>
      <c r="B450" s="372" t="s">
        <v>676</v>
      </c>
      <c r="C450" s="372" t="s">
        <v>684</v>
      </c>
      <c r="D450" s="373">
        <v>210641306</v>
      </c>
      <c r="E450" s="372" t="s">
        <v>650</v>
      </c>
      <c r="F450" s="374">
        <v>2</v>
      </c>
      <c r="G450" s="387">
        <v>3411</v>
      </c>
      <c r="H450" s="372" t="s">
        <v>651</v>
      </c>
      <c r="I450" s="374">
        <v>2</v>
      </c>
      <c r="J450" s="387">
        <v>3411</v>
      </c>
      <c r="K450" s="387">
        <v>3411</v>
      </c>
    </row>
    <row r="451" spans="1:11" ht="12.75" customHeight="1">
      <c r="A451" s="372" t="s">
        <v>960</v>
      </c>
      <c r="B451" s="372" t="s">
        <v>676</v>
      </c>
      <c r="C451" s="372" t="s">
        <v>684</v>
      </c>
      <c r="D451" s="373">
        <v>210870708</v>
      </c>
      <c r="E451" s="372" t="s">
        <v>652</v>
      </c>
      <c r="F451" s="374">
        <v>2</v>
      </c>
      <c r="G451" s="387">
        <v>2875</v>
      </c>
      <c r="H451" s="372" t="s">
        <v>611</v>
      </c>
      <c r="I451" s="374">
        <v>2</v>
      </c>
      <c r="J451" s="387">
        <v>2875</v>
      </c>
      <c r="K451" s="387">
        <v>2875</v>
      </c>
    </row>
    <row r="452" spans="1:11" ht="12.75" customHeight="1">
      <c r="A452" s="372" t="s">
        <v>960</v>
      </c>
      <c r="B452" s="372" t="s">
        <v>676</v>
      </c>
      <c r="C452" s="372" t="s">
        <v>684</v>
      </c>
      <c r="D452" s="373">
        <v>211370713</v>
      </c>
      <c r="E452" s="372" t="s">
        <v>653</v>
      </c>
      <c r="F452" s="374">
        <v>2</v>
      </c>
      <c r="G452" s="387">
        <v>11156</v>
      </c>
      <c r="H452" s="372" t="s">
        <v>611</v>
      </c>
      <c r="I452" s="374">
        <v>2</v>
      </c>
      <c r="J452" s="387">
        <v>11156</v>
      </c>
      <c r="K452" s="387">
        <v>11156</v>
      </c>
    </row>
    <row r="453" spans="1:11" ht="12.75" customHeight="1">
      <c r="A453" s="372" t="s">
        <v>960</v>
      </c>
      <c r="B453" s="372" t="s">
        <v>676</v>
      </c>
      <c r="C453" s="372" t="s">
        <v>684</v>
      </c>
      <c r="D453" s="373">
        <v>211770717</v>
      </c>
      <c r="E453" s="372" t="s">
        <v>654</v>
      </c>
      <c r="F453" s="374">
        <v>2</v>
      </c>
      <c r="G453" s="387">
        <v>2134</v>
      </c>
      <c r="H453" s="372" t="s">
        <v>611</v>
      </c>
      <c r="I453" s="374">
        <v>2</v>
      </c>
      <c r="J453" s="387">
        <v>2134</v>
      </c>
      <c r="K453" s="387">
        <v>2134</v>
      </c>
    </row>
    <row r="454" spans="1:11" ht="12.75" customHeight="1">
      <c r="A454" s="372" t="s">
        <v>960</v>
      </c>
      <c r="B454" s="372" t="s">
        <v>676</v>
      </c>
      <c r="C454" s="372" t="s">
        <v>684</v>
      </c>
      <c r="D454" s="373">
        <v>212499624</v>
      </c>
      <c r="E454" s="372" t="s">
        <v>655</v>
      </c>
      <c r="F454" s="374">
        <v>2</v>
      </c>
      <c r="G454" s="387">
        <v>5426</v>
      </c>
      <c r="H454" s="372" t="s">
        <v>611</v>
      </c>
      <c r="I454" s="374">
        <v>2</v>
      </c>
      <c r="J454" s="387">
        <v>5426</v>
      </c>
      <c r="K454" s="387">
        <v>5426</v>
      </c>
    </row>
    <row r="455" spans="1:11" ht="12.75" customHeight="1">
      <c r="A455" s="372" t="s">
        <v>960</v>
      </c>
      <c r="B455" s="372" t="s">
        <v>676</v>
      </c>
      <c r="C455" s="372" t="s">
        <v>684</v>
      </c>
      <c r="D455" s="373">
        <v>212854128</v>
      </c>
      <c r="E455" s="372" t="s">
        <v>656</v>
      </c>
      <c r="F455" s="374">
        <v>2</v>
      </c>
      <c r="G455" s="387">
        <v>4034</v>
      </c>
      <c r="H455" s="372" t="s">
        <v>618</v>
      </c>
      <c r="I455" s="374">
        <v>2</v>
      </c>
      <c r="J455" s="387">
        <v>4034</v>
      </c>
      <c r="K455" s="387">
        <v>4034</v>
      </c>
    </row>
    <row r="456" spans="1:11" ht="12.75" customHeight="1">
      <c r="A456" s="372" t="s">
        <v>960</v>
      </c>
      <c r="B456" s="372" t="s">
        <v>676</v>
      </c>
      <c r="C456" s="372" t="s">
        <v>684</v>
      </c>
      <c r="D456" s="373">
        <v>212970429</v>
      </c>
      <c r="E456" s="372" t="s">
        <v>1136</v>
      </c>
      <c r="F456" s="374">
        <v>2</v>
      </c>
      <c r="G456" s="387">
        <v>3411</v>
      </c>
      <c r="H456" s="372" t="s">
        <v>611</v>
      </c>
      <c r="I456" s="374">
        <v>2</v>
      </c>
      <c r="J456" s="387">
        <v>3411</v>
      </c>
      <c r="K456" s="387">
        <v>3411</v>
      </c>
    </row>
    <row r="457" spans="1:11" ht="12.75" customHeight="1">
      <c r="A457" s="372" t="s">
        <v>960</v>
      </c>
      <c r="B457" s="372" t="s">
        <v>676</v>
      </c>
      <c r="C457" s="372" t="s">
        <v>684</v>
      </c>
      <c r="D457" s="373">
        <v>213013030</v>
      </c>
      <c r="E457" s="372" t="s">
        <v>657</v>
      </c>
      <c r="F457" s="374">
        <v>2</v>
      </c>
      <c r="G457" s="387">
        <v>5759</v>
      </c>
      <c r="H457" s="372" t="s">
        <v>607</v>
      </c>
      <c r="I457" s="374">
        <v>2</v>
      </c>
      <c r="J457" s="387">
        <v>5759</v>
      </c>
      <c r="K457" s="387">
        <v>5759</v>
      </c>
    </row>
    <row r="458" spans="1:11" ht="12.75" customHeight="1">
      <c r="A458" s="372" t="s">
        <v>960</v>
      </c>
      <c r="B458" s="372" t="s">
        <v>676</v>
      </c>
      <c r="C458" s="372" t="s">
        <v>684</v>
      </c>
      <c r="D458" s="373">
        <v>214013440</v>
      </c>
      <c r="E458" s="372" t="s">
        <v>658</v>
      </c>
      <c r="F458" s="374">
        <v>2</v>
      </c>
      <c r="G458" s="387">
        <v>5759</v>
      </c>
      <c r="H458" s="372" t="s">
        <v>607</v>
      </c>
      <c r="I458" s="374">
        <v>2</v>
      </c>
      <c r="J458" s="387">
        <v>5759</v>
      </c>
      <c r="K458" s="387">
        <v>5759</v>
      </c>
    </row>
    <row r="459" spans="1:11" ht="12.75" customHeight="1">
      <c r="A459" s="372" t="s">
        <v>960</v>
      </c>
      <c r="B459" s="372" t="s">
        <v>676</v>
      </c>
      <c r="C459" s="372" t="s">
        <v>684</v>
      </c>
      <c r="D459" s="373">
        <v>214091540</v>
      </c>
      <c r="E459" s="372" t="s">
        <v>659</v>
      </c>
      <c r="F459" s="374">
        <v>2</v>
      </c>
      <c r="G459" s="387">
        <v>1334</v>
      </c>
      <c r="H459" s="372" t="s">
        <v>611</v>
      </c>
      <c r="I459" s="374">
        <v>2</v>
      </c>
      <c r="J459" s="387">
        <v>1334</v>
      </c>
      <c r="K459" s="387">
        <v>1334</v>
      </c>
    </row>
    <row r="460" spans="1:11" ht="12.75" customHeight="1">
      <c r="A460" s="372" t="s">
        <v>960</v>
      </c>
      <c r="B460" s="372" t="s">
        <v>676</v>
      </c>
      <c r="C460" s="372" t="s">
        <v>684</v>
      </c>
      <c r="D460" s="373">
        <v>214213042</v>
      </c>
      <c r="E460" s="372" t="s">
        <v>660</v>
      </c>
      <c r="F460" s="374">
        <v>2</v>
      </c>
      <c r="G460" s="387">
        <v>4602</v>
      </c>
      <c r="H460" s="372" t="s">
        <v>607</v>
      </c>
      <c r="I460" s="374">
        <v>2</v>
      </c>
      <c r="J460" s="387">
        <v>4602</v>
      </c>
      <c r="K460" s="387">
        <v>4602</v>
      </c>
    </row>
    <row r="461" spans="1:11" ht="12.75" customHeight="1">
      <c r="A461" s="372" t="s">
        <v>960</v>
      </c>
      <c r="B461" s="372" t="s">
        <v>676</v>
      </c>
      <c r="C461" s="372" t="s">
        <v>684</v>
      </c>
      <c r="D461" s="373">
        <v>214319743</v>
      </c>
      <c r="E461" s="372" t="s">
        <v>661</v>
      </c>
      <c r="F461" s="374">
        <v>2</v>
      </c>
      <c r="G461" s="387">
        <v>3587</v>
      </c>
      <c r="H461" s="372" t="s">
        <v>609</v>
      </c>
      <c r="I461" s="374">
        <v>2</v>
      </c>
      <c r="J461" s="387">
        <v>3587</v>
      </c>
      <c r="K461" s="387">
        <v>3587</v>
      </c>
    </row>
    <row r="462" spans="1:11" ht="12.75" customHeight="1">
      <c r="A462" s="372" t="s">
        <v>960</v>
      </c>
      <c r="B462" s="372" t="s">
        <v>676</v>
      </c>
      <c r="C462" s="372" t="s">
        <v>684</v>
      </c>
      <c r="D462" s="373">
        <v>215013650</v>
      </c>
      <c r="E462" s="372" t="s">
        <v>662</v>
      </c>
      <c r="F462" s="374">
        <v>2</v>
      </c>
      <c r="G462" s="387">
        <v>5759</v>
      </c>
      <c r="H462" s="372" t="s">
        <v>607</v>
      </c>
      <c r="I462" s="374">
        <v>2</v>
      </c>
      <c r="J462" s="387">
        <v>5759</v>
      </c>
      <c r="K462" s="387">
        <v>5759</v>
      </c>
    </row>
    <row r="463" spans="1:11" ht="12.75" customHeight="1">
      <c r="A463" s="372" t="s">
        <v>960</v>
      </c>
      <c r="B463" s="372" t="s">
        <v>676</v>
      </c>
      <c r="C463" s="372" t="s">
        <v>684</v>
      </c>
      <c r="D463" s="373">
        <v>215547555</v>
      </c>
      <c r="E463" s="372" t="s">
        <v>1198</v>
      </c>
      <c r="F463" s="374">
        <v>2</v>
      </c>
      <c r="G463" s="387">
        <v>163</v>
      </c>
      <c r="H463" s="372" t="s">
        <v>616</v>
      </c>
      <c r="I463" s="374">
        <v>2</v>
      </c>
      <c r="J463" s="387">
        <v>163</v>
      </c>
      <c r="K463" s="387">
        <v>163</v>
      </c>
    </row>
    <row r="464" spans="1:11" ht="12.75" customHeight="1">
      <c r="A464" s="372" t="s">
        <v>960</v>
      </c>
      <c r="B464" s="372" t="s">
        <v>676</v>
      </c>
      <c r="C464" s="372" t="s">
        <v>684</v>
      </c>
      <c r="D464" s="373">
        <v>215786757</v>
      </c>
      <c r="E464" s="372" t="s">
        <v>663</v>
      </c>
      <c r="F464" s="374">
        <v>2</v>
      </c>
      <c r="G464" s="387">
        <v>4748</v>
      </c>
      <c r="H464" s="372" t="s">
        <v>611</v>
      </c>
      <c r="I464" s="374">
        <v>2</v>
      </c>
      <c r="J464" s="387">
        <v>4748</v>
      </c>
      <c r="K464" s="387">
        <v>4748</v>
      </c>
    </row>
    <row r="465" spans="1:11" ht="12.75" customHeight="1">
      <c r="A465" s="372" t="s">
        <v>960</v>
      </c>
      <c r="B465" s="372" t="s">
        <v>676</v>
      </c>
      <c r="C465" s="372" t="s">
        <v>684</v>
      </c>
      <c r="D465" s="373">
        <v>216008560</v>
      </c>
      <c r="E465" s="372" t="s">
        <v>664</v>
      </c>
      <c r="F465" s="374">
        <v>2</v>
      </c>
      <c r="G465" s="387">
        <v>4901</v>
      </c>
      <c r="H465" s="372" t="s">
        <v>609</v>
      </c>
      <c r="I465" s="374">
        <v>2</v>
      </c>
      <c r="J465" s="387">
        <v>4901</v>
      </c>
      <c r="K465" s="387">
        <v>4901</v>
      </c>
    </row>
    <row r="466" spans="1:11" ht="12.75" customHeight="1">
      <c r="A466" s="372" t="s">
        <v>960</v>
      </c>
      <c r="B466" s="372" t="s">
        <v>676</v>
      </c>
      <c r="C466" s="372" t="s">
        <v>684</v>
      </c>
      <c r="D466" s="373">
        <v>216570265</v>
      </c>
      <c r="E466" s="372" t="s">
        <v>665</v>
      </c>
      <c r="F466" s="374">
        <v>2</v>
      </c>
      <c r="G466" s="387">
        <v>4111</v>
      </c>
      <c r="H466" s="372" t="s">
        <v>611</v>
      </c>
      <c r="I466" s="374">
        <v>2</v>
      </c>
      <c r="J466" s="387">
        <v>4111</v>
      </c>
      <c r="K466" s="387">
        <v>4111</v>
      </c>
    </row>
    <row r="467" spans="1:11" ht="12.75" customHeight="1">
      <c r="A467" s="372" t="s">
        <v>960</v>
      </c>
      <c r="B467" s="372" t="s">
        <v>676</v>
      </c>
      <c r="C467" s="372" t="s">
        <v>684</v>
      </c>
      <c r="D467" s="373">
        <v>216713667</v>
      </c>
      <c r="E467" s="372" t="s">
        <v>666</v>
      </c>
      <c r="F467" s="374">
        <v>2</v>
      </c>
      <c r="G467" s="387">
        <v>5504</v>
      </c>
      <c r="H467" s="372" t="s">
        <v>607</v>
      </c>
      <c r="I467" s="374">
        <v>2</v>
      </c>
      <c r="J467" s="387">
        <v>5504</v>
      </c>
      <c r="K467" s="387">
        <v>5504</v>
      </c>
    </row>
    <row r="468" spans="1:11" ht="12.75" customHeight="1">
      <c r="A468" s="372" t="s">
        <v>960</v>
      </c>
      <c r="B468" s="372" t="s">
        <v>676</v>
      </c>
      <c r="C468" s="372" t="s">
        <v>684</v>
      </c>
      <c r="D468" s="373">
        <v>217520175</v>
      </c>
      <c r="E468" s="372" t="s">
        <v>634</v>
      </c>
      <c r="F468" s="374">
        <v>2</v>
      </c>
      <c r="G468" s="387">
        <v>2095</v>
      </c>
      <c r="H468" s="372" t="s">
        <v>611</v>
      </c>
      <c r="I468" s="374">
        <v>2</v>
      </c>
      <c r="J468" s="387">
        <v>2095</v>
      </c>
      <c r="K468" s="387">
        <v>2095</v>
      </c>
    </row>
    <row r="469" spans="1:11" ht="12.75" customHeight="1">
      <c r="A469" s="372" t="s">
        <v>960</v>
      </c>
      <c r="B469" s="372" t="s">
        <v>676</v>
      </c>
      <c r="C469" s="372" t="s">
        <v>684</v>
      </c>
      <c r="D469" s="373">
        <v>230505001</v>
      </c>
      <c r="E469" s="372" t="s">
        <v>639</v>
      </c>
      <c r="F469" s="374">
        <v>2</v>
      </c>
      <c r="G469" s="387">
        <v>207606489</v>
      </c>
      <c r="H469" s="372" t="s">
        <v>640</v>
      </c>
      <c r="I469" s="374">
        <v>2</v>
      </c>
      <c r="J469" s="387">
        <v>207606489</v>
      </c>
      <c r="K469" s="387">
        <v>207606489</v>
      </c>
    </row>
    <row r="470" spans="1:11" ht="12.75" customHeight="1">
      <c r="A470" s="372" t="s">
        <v>960</v>
      </c>
      <c r="B470" s="372" t="s">
        <v>676</v>
      </c>
      <c r="C470" s="372" t="s">
        <v>684</v>
      </c>
      <c r="D470" s="373">
        <v>231276001</v>
      </c>
      <c r="E470" s="372" t="s">
        <v>670</v>
      </c>
      <c r="F470" s="374">
        <v>2</v>
      </c>
      <c r="G470" s="387">
        <v>27572094</v>
      </c>
      <c r="H470" s="372" t="s">
        <v>671</v>
      </c>
      <c r="I470" s="374">
        <v>2</v>
      </c>
      <c r="J470" s="387">
        <v>27572094</v>
      </c>
      <c r="K470" s="387">
        <v>27572094</v>
      </c>
    </row>
    <row r="471" spans="1:11" ht="12.75" customHeight="1">
      <c r="A471" s="372" t="s">
        <v>960</v>
      </c>
      <c r="B471" s="372" t="s">
        <v>676</v>
      </c>
      <c r="C471" s="372" t="s">
        <v>684</v>
      </c>
      <c r="D471" s="373">
        <v>238054001</v>
      </c>
      <c r="E471" s="372" t="s">
        <v>672</v>
      </c>
      <c r="F471" s="374">
        <v>2</v>
      </c>
      <c r="G471" s="387">
        <v>4589443</v>
      </c>
      <c r="H471" s="372" t="s">
        <v>673</v>
      </c>
      <c r="I471" s="374">
        <v>2</v>
      </c>
      <c r="J471" s="387">
        <v>4589443</v>
      </c>
      <c r="K471" s="387">
        <v>4589443</v>
      </c>
    </row>
    <row r="472" spans="1:11" ht="12.75" customHeight="1">
      <c r="A472" s="372" t="s">
        <v>960</v>
      </c>
      <c r="B472" s="372" t="s">
        <v>676</v>
      </c>
      <c r="C472" s="372" t="s">
        <v>684</v>
      </c>
      <c r="D472" s="373">
        <v>923270866</v>
      </c>
      <c r="E472" s="372" t="s">
        <v>848</v>
      </c>
      <c r="F472" s="374">
        <v>2</v>
      </c>
      <c r="G472" s="387">
        <v>218261</v>
      </c>
      <c r="H472" s="372" t="s">
        <v>638</v>
      </c>
      <c r="I472" s="374">
        <v>2</v>
      </c>
      <c r="J472" s="387">
        <v>218261</v>
      </c>
      <c r="K472" s="387">
        <v>218261</v>
      </c>
    </row>
    <row r="473" spans="1:11" ht="12.75" customHeight="1">
      <c r="A473" s="372" t="s">
        <v>1231</v>
      </c>
      <c r="B473" s="372" t="s">
        <v>1232</v>
      </c>
      <c r="C473" s="372" t="s">
        <v>21</v>
      </c>
      <c r="D473" s="373">
        <v>923272394</v>
      </c>
      <c r="E473" s="372" t="s">
        <v>865</v>
      </c>
      <c r="F473" s="374">
        <v>2</v>
      </c>
      <c r="G473" s="387">
        <v>51510885019</v>
      </c>
      <c r="H473" s="372" t="s">
        <v>25</v>
      </c>
      <c r="I473" s="374">
        <v>2</v>
      </c>
      <c r="J473" s="387">
        <v>51510885019</v>
      </c>
      <c r="K473" s="387">
        <v>51510885019</v>
      </c>
    </row>
    <row r="474" spans="1:11" ht="12.75" customHeight="1">
      <c r="A474" s="372" t="s">
        <v>1239</v>
      </c>
      <c r="B474" s="372" t="s">
        <v>1240</v>
      </c>
      <c r="C474" s="372" t="s">
        <v>21</v>
      </c>
      <c r="D474" s="373">
        <v>11300000</v>
      </c>
      <c r="E474" s="372" t="s">
        <v>693</v>
      </c>
      <c r="F474" s="374">
        <v>2</v>
      </c>
      <c r="G474" s="387">
        <v>23105011</v>
      </c>
      <c r="H474" s="372" t="s">
        <v>598</v>
      </c>
      <c r="I474" s="374">
        <v>2</v>
      </c>
      <c r="J474" s="387">
        <v>23105011</v>
      </c>
      <c r="K474" s="387">
        <v>23105011</v>
      </c>
    </row>
    <row r="475" spans="1:11" ht="12.75" customHeight="1">
      <c r="A475" s="372" t="s">
        <v>1247</v>
      </c>
      <c r="B475" s="372" t="s">
        <v>956</v>
      </c>
      <c r="C475" s="372" t="s">
        <v>21</v>
      </c>
      <c r="D475" s="373">
        <v>923272394</v>
      </c>
      <c r="E475" s="372" t="s">
        <v>865</v>
      </c>
      <c r="F475" s="374">
        <v>2</v>
      </c>
      <c r="G475" s="387">
        <v>6422956544</v>
      </c>
      <c r="H475" s="372" t="s">
        <v>25</v>
      </c>
      <c r="I475" s="374">
        <v>2</v>
      </c>
      <c r="J475" s="387">
        <v>6422956544</v>
      </c>
      <c r="K475" s="387">
        <v>6422956544</v>
      </c>
    </row>
    <row r="476" spans="1:11" ht="12.75" customHeight="1">
      <c r="A476" s="372" t="s">
        <v>1252</v>
      </c>
      <c r="B476" s="372" t="s">
        <v>958</v>
      </c>
      <c r="C476" s="372" t="s">
        <v>21</v>
      </c>
      <c r="D476" s="373">
        <v>14300000</v>
      </c>
      <c r="E476" s="372" t="s">
        <v>643</v>
      </c>
      <c r="F476" s="374">
        <v>2</v>
      </c>
      <c r="G476" s="387">
        <v>48015736</v>
      </c>
      <c r="H476" s="372" t="s">
        <v>25</v>
      </c>
      <c r="I476" s="374">
        <v>2</v>
      </c>
      <c r="J476" s="387">
        <v>48015736</v>
      </c>
      <c r="K476" s="387">
        <v>48015736</v>
      </c>
    </row>
    <row r="477" spans="1:11" ht="12.75" customHeight="1">
      <c r="A477" s="372" t="s">
        <v>1252</v>
      </c>
      <c r="B477" s="372" t="s">
        <v>958</v>
      </c>
      <c r="C477" s="372" t="s">
        <v>21</v>
      </c>
      <c r="D477" s="373">
        <v>23500000</v>
      </c>
      <c r="E477" s="372" t="s">
        <v>644</v>
      </c>
      <c r="F477" s="374">
        <v>2</v>
      </c>
      <c r="G477" s="387">
        <v>6970010</v>
      </c>
      <c r="H477" s="372" t="s">
        <v>25</v>
      </c>
      <c r="I477" s="374">
        <v>2</v>
      </c>
      <c r="J477" s="387">
        <v>6970010</v>
      </c>
      <c r="K477" s="387">
        <v>6970010</v>
      </c>
    </row>
    <row r="478" spans="1:11" ht="12.75" customHeight="1">
      <c r="A478" s="372" t="s">
        <v>1252</v>
      </c>
      <c r="B478" s="372" t="s">
        <v>958</v>
      </c>
      <c r="C478" s="372" t="s">
        <v>21</v>
      </c>
      <c r="D478" s="373">
        <v>112323000</v>
      </c>
      <c r="E478" s="372" t="s">
        <v>612</v>
      </c>
      <c r="F478" s="374">
        <v>2</v>
      </c>
      <c r="G478" s="387">
        <v>33069113</v>
      </c>
      <c r="H478" s="372" t="s">
        <v>607</v>
      </c>
      <c r="I478" s="374">
        <v>2</v>
      </c>
      <c r="J478" s="387">
        <v>33069113</v>
      </c>
      <c r="K478" s="387">
        <v>33069113</v>
      </c>
    </row>
    <row r="479" spans="1:11" ht="12.75" customHeight="1">
      <c r="A479" s="372" t="s">
        <v>1252</v>
      </c>
      <c r="B479" s="372" t="s">
        <v>958</v>
      </c>
      <c r="C479" s="372" t="s">
        <v>21</v>
      </c>
      <c r="D479" s="373">
        <v>117373000</v>
      </c>
      <c r="E479" s="372" t="s">
        <v>687</v>
      </c>
      <c r="F479" s="374">
        <v>2</v>
      </c>
      <c r="G479" s="387">
        <v>9391172</v>
      </c>
      <c r="H479" s="372" t="s">
        <v>607</v>
      </c>
      <c r="I479" s="374">
        <v>2</v>
      </c>
      <c r="J479" s="387">
        <v>9391172</v>
      </c>
      <c r="K479" s="387">
        <v>9391172</v>
      </c>
    </row>
    <row r="480" spans="1:11" ht="12.75" customHeight="1">
      <c r="A480" s="372" t="s">
        <v>1252</v>
      </c>
      <c r="B480" s="372" t="s">
        <v>958</v>
      </c>
      <c r="C480" s="372" t="s">
        <v>21</v>
      </c>
      <c r="D480" s="373">
        <v>121647000</v>
      </c>
      <c r="E480" s="372" t="s">
        <v>1264</v>
      </c>
      <c r="F480" s="374">
        <v>2</v>
      </c>
      <c r="G480" s="387">
        <v>4813475</v>
      </c>
      <c r="H480" s="372" t="s">
        <v>616</v>
      </c>
      <c r="I480" s="374">
        <v>2</v>
      </c>
      <c r="J480" s="387">
        <v>4813475</v>
      </c>
      <c r="K480" s="387">
        <v>4813475</v>
      </c>
    </row>
    <row r="481" spans="1:11" ht="12.75" customHeight="1">
      <c r="A481" s="372" t="s">
        <v>1252</v>
      </c>
      <c r="B481" s="372" t="s">
        <v>958</v>
      </c>
      <c r="C481" s="372" t="s">
        <v>21</v>
      </c>
      <c r="D481" s="373">
        <v>122613000</v>
      </c>
      <c r="E481" s="372" t="s">
        <v>1268</v>
      </c>
      <c r="F481" s="374">
        <v>2</v>
      </c>
      <c r="G481" s="387">
        <v>19812232</v>
      </c>
      <c r="H481" s="372" t="s">
        <v>607</v>
      </c>
      <c r="I481" s="374">
        <v>2</v>
      </c>
      <c r="J481" s="387">
        <v>19812232</v>
      </c>
      <c r="K481" s="387">
        <v>19812232</v>
      </c>
    </row>
    <row r="482" spans="1:11" ht="12.75" customHeight="1">
      <c r="A482" s="372" t="s">
        <v>1252</v>
      </c>
      <c r="B482" s="372" t="s">
        <v>958</v>
      </c>
      <c r="C482" s="372" t="s">
        <v>21</v>
      </c>
      <c r="D482" s="373">
        <v>124552000</v>
      </c>
      <c r="E482" s="372" t="s">
        <v>1269</v>
      </c>
      <c r="F482" s="374">
        <v>2</v>
      </c>
      <c r="G482" s="387">
        <v>9410559</v>
      </c>
      <c r="H482" s="372" t="s">
        <v>618</v>
      </c>
      <c r="I482" s="374">
        <v>2</v>
      </c>
      <c r="J482" s="387">
        <v>9410559</v>
      </c>
      <c r="K482" s="387">
        <v>9410559</v>
      </c>
    </row>
    <row r="483" spans="1:11" ht="12.75" customHeight="1">
      <c r="A483" s="372" t="s">
        <v>1252</v>
      </c>
      <c r="B483" s="372" t="s">
        <v>958</v>
      </c>
      <c r="C483" s="372" t="s">
        <v>21</v>
      </c>
      <c r="D483" s="373">
        <v>210117001</v>
      </c>
      <c r="E483" s="372" t="s">
        <v>1270</v>
      </c>
      <c r="F483" s="374">
        <v>2</v>
      </c>
      <c r="G483" s="387">
        <v>20360000</v>
      </c>
      <c r="H483" s="372" t="s">
        <v>614</v>
      </c>
      <c r="I483" s="374">
        <v>2</v>
      </c>
      <c r="J483" s="387">
        <v>20360000</v>
      </c>
      <c r="K483" s="387">
        <v>20360000</v>
      </c>
    </row>
    <row r="484" spans="1:11" ht="12.75" customHeight="1">
      <c r="A484" s="372" t="s">
        <v>1271</v>
      </c>
      <c r="B484" s="372" t="s">
        <v>947</v>
      </c>
      <c r="C484" s="372" t="s">
        <v>21</v>
      </c>
      <c r="D484" s="373">
        <v>117373000</v>
      </c>
      <c r="E484" s="372" t="s">
        <v>687</v>
      </c>
      <c r="F484" s="374">
        <v>2</v>
      </c>
      <c r="G484" s="387">
        <v>9725515</v>
      </c>
      <c r="H484" s="372" t="s">
        <v>607</v>
      </c>
      <c r="I484" s="374">
        <v>2</v>
      </c>
      <c r="J484" s="387">
        <v>9725515</v>
      </c>
      <c r="K484" s="387">
        <v>9725515</v>
      </c>
    </row>
    <row r="485" spans="1:11" ht="12.75" customHeight="1">
      <c r="A485" s="372" t="s">
        <v>1271</v>
      </c>
      <c r="B485" s="372" t="s">
        <v>947</v>
      </c>
      <c r="C485" s="372" t="s">
        <v>21</v>
      </c>
      <c r="D485" s="373">
        <v>121647000</v>
      </c>
      <c r="E485" s="372" t="s">
        <v>1264</v>
      </c>
      <c r="F485" s="374">
        <v>2</v>
      </c>
      <c r="G485" s="387">
        <v>571377</v>
      </c>
      <c r="H485" s="372" t="s">
        <v>616</v>
      </c>
      <c r="I485" s="374">
        <v>2</v>
      </c>
      <c r="J485" s="387">
        <v>571377</v>
      </c>
      <c r="K485" s="387">
        <v>571377</v>
      </c>
    </row>
    <row r="486" spans="1:11" ht="12.75" customHeight="1">
      <c r="A486" s="372" t="s">
        <v>1271</v>
      </c>
      <c r="B486" s="372" t="s">
        <v>947</v>
      </c>
      <c r="C486" s="372" t="s">
        <v>21</v>
      </c>
      <c r="D486" s="373">
        <v>122613000</v>
      </c>
      <c r="E486" s="372" t="s">
        <v>1268</v>
      </c>
      <c r="F486" s="374">
        <v>2</v>
      </c>
      <c r="G486" s="387">
        <v>1538219</v>
      </c>
      <c r="H486" s="372" t="s">
        <v>607</v>
      </c>
      <c r="I486" s="374">
        <v>2</v>
      </c>
      <c r="J486" s="387">
        <v>1538219</v>
      </c>
      <c r="K486" s="387">
        <v>1538219</v>
      </c>
    </row>
    <row r="487" spans="1:11" ht="12.75" customHeight="1">
      <c r="A487" s="372" t="s">
        <v>1271</v>
      </c>
      <c r="B487" s="372" t="s">
        <v>947</v>
      </c>
      <c r="C487" s="372" t="s">
        <v>21</v>
      </c>
      <c r="D487" s="373">
        <v>124552000</v>
      </c>
      <c r="E487" s="372" t="s">
        <v>1269</v>
      </c>
      <c r="F487" s="374">
        <v>2</v>
      </c>
      <c r="G487" s="387">
        <v>941082</v>
      </c>
      <c r="H487" s="372" t="s">
        <v>618</v>
      </c>
      <c r="I487" s="374">
        <v>2</v>
      </c>
      <c r="J487" s="387">
        <v>941082</v>
      </c>
      <c r="K487" s="387">
        <v>941082</v>
      </c>
    </row>
    <row r="488" spans="1:11" ht="12.75" customHeight="1">
      <c r="A488" s="372" t="s">
        <v>1272</v>
      </c>
      <c r="B488" s="372" t="s">
        <v>934</v>
      </c>
      <c r="C488" s="372" t="s">
        <v>21</v>
      </c>
      <c r="D488" s="373">
        <v>44200000</v>
      </c>
      <c r="E488" s="372" t="s">
        <v>690</v>
      </c>
      <c r="F488" s="374">
        <v>2</v>
      </c>
      <c r="G488" s="387">
        <v>20769</v>
      </c>
      <c r="H488" s="372" t="s">
        <v>605</v>
      </c>
      <c r="I488" s="374">
        <v>2</v>
      </c>
      <c r="J488" s="387">
        <v>20769</v>
      </c>
      <c r="K488" s="387">
        <v>20769</v>
      </c>
    </row>
    <row r="489" spans="1:11" ht="12.75" customHeight="1">
      <c r="A489" s="372" t="s">
        <v>1272</v>
      </c>
      <c r="B489" s="372" t="s">
        <v>934</v>
      </c>
      <c r="C489" s="372" t="s">
        <v>21</v>
      </c>
      <c r="D489" s="373">
        <v>120205000</v>
      </c>
      <c r="E489" s="372" t="s">
        <v>794</v>
      </c>
      <c r="F489" s="374">
        <v>2</v>
      </c>
      <c r="G489" s="387">
        <v>30601482</v>
      </c>
      <c r="H489" s="372" t="s">
        <v>632</v>
      </c>
      <c r="I489" s="374">
        <v>2</v>
      </c>
      <c r="J489" s="387">
        <v>30601482</v>
      </c>
      <c r="K489" s="387">
        <v>30601482</v>
      </c>
    </row>
    <row r="490" spans="1:11" ht="12.75" customHeight="1">
      <c r="A490" s="372" t="s">
        <v>1272</v>
      </c>
      <c r="B490" s="372" t="s">
        <v>934</v>
      </c>
      <c r="C490" s="372" t="s">
        <v>21</v>
      </c>
      <c r="D490" s="373">
        <v>120676000</v>
      </c>
      <c r="E490" s="372" t="s">
        <v>925</v>
      </c>
      <c r="F490" s="374">
        <v>2</v>
      </c>
      <c r="G490" s="387">
        <v>41887590</v>
      </c>
      <c r="H490" s="372" t="s">
        <v>616</v>
      </c>
      <c r="I490" s="374">
        <v>2</v>
      </c>
      <c r="J490" s="387">
        <v>41887590</v>
      </c>
      <c r="K490" s="387">
        <v>41887590</v>
      </c>
    </row>
    <row r="491" spans="1:11" ht="12.75" customHeight="1">
      <c r="A491" s="372" t="s">
        <v>1272</v>
      </c>
      <c r="B491" s="372" t="s">
        <v>934</v>
      </c>
      <c r="C491" s="372" t="s">
        <v>21</v>
      </c>
      <c r="D491" s="373">
        <v>121708000</v>
      </c>
      <c r="E491" s="372" t="s">
        <v>926</v>
      </c>
      <c r="F491" s="374">
        <v>2</v>
      </c>
      <c r="G491" s="387">
        <v>25964200</v>
      </c>
      <c r="H491" s="372" t="s">
        <v>609</v>
      </c>
      <c r="I491" s="374">
        <v>2</v>
      </c>
      <c r="J491" s="387">
        <v>25964200</v>
      </c>
      <c r="K491" s="387">
        <v>25964200</v>
      </c>
    </row>
    <row r="492" spans="1:11" ht="12.75" customHeight="1">
      <c r="A492" s="372" t="s">
        <v>1272</v>
      </c>
      <c r="B492" s="372" t="s">
        <v>934</v>
      </c>
      <c r="C492" s="372" t="s">
        <v>21</v>
      </c>
      <c r="D492" s="373">
        <v>128868000</v>
      </c>
      <c r="E492" s="372" t="s">
        <v>927</v>
      </c>
      <c r="F492" s="374">
        <v>2</v>
      </c>
      <c r="G492" s="387">
        <v>16029775</v>
      </c>
      <c r="H492" s="372" t="s">
        <v>609</v>
      </c>
      <c r="I492" s="374">
        <v>2</v>
      </c>
      <c r="J492" s="387">
        <v>16029775</v>
      </c>
      <c r="K492" s="387">
        <v>16029775</v>
      </c>
    </row>
    <row r="493" spans="1:11" ht="12.75" customHeight="1">
      <c r="A493" s="372" t="s">
        <v>1274</v>
      </c>
      <c r="B493" s="372" t="s">
        <v>947</v>
      </c>
      <c r="C493" s="372" t="s">
        <v>21</v>
      </c>
      <c r="D493" s="373">
        <v>42200000</v>
      </c>
      <c r="E493" s="372" t="s">
        <v>679</v>
      </c>
      <c r="F493" s="374">
        <v>2</v>
      </c>
      <c r="G493" s="387">
        <v>108958</v>
      </c>
      <c r="H493" s="372" t="s">
        <v>638</v>
      </c>
      <c r="I493" s="374">
        <v>2</v>
      </c>
      <c r="J493" s="387">
        <v>108958</v>
      </c>
      <c r="K493" s="387">
        <v>108958</v>
      </c>
    </row>
    <row r="494" spans="1:11" ht="12.75" customHeight="1">
      <c r="A494" s="372" t="s">
        <v>1275</v>
      </c>
      <c r="B494" s="372" t="s">
        <v>934</v>
      </c>
      <c r="C494" s="372" t="s">
        <v>21</v>
      </c>
      <c r="D494" s="373">
        <v>42200000</v>
      </c>
      <c r="E494" s="372" t="s">
        <v>679</v>
      </c>
      <c r="F494" s="374">
        <v>2</v>
      </c>
      <c r="G494" s="387">
        <v>70229447</v>
      </c>
      <c r="H494" s="372" t="s">
        <v>638</v>
      </c>
      <c r="I494" s="374">
        <v>2</v>
      </c>
      <c r="J494" s="387">
        <v>70229447</v>
      </c>
      <c r="K494" s="387">
        <v>70229447</v>
      </c>
    </row>
    <row r="495" spans="1:11" ht="12.75" customHeight="1">
      <c r="A495" s="372" t="s">
        <v>1277</v>
      </c>
      <c r="B495" s="372" t="s">
        <v>1278</v>
      </c>
      <c r="C495" s="372" t="s">
        <v>21</v>
      </c>
      <c r="D495" s="373">
        <v>42200000</v>
      </c>
      <c r="E495" s="372" t="s">
        <v>679</v>
      </c>
      <c r="F495" s="374">
        <v>2</v>
      </c>
      <c r="G495" s="387">
        <v>1197782374</v>
      </c>
      <c r="H495" s="372" t="s">
        <v>638</v>
      </c>
      <c r="I495" s="374">
        <v>2</v>
      </c>
      <c r="J495" s="387">
        <v>1197782374</v>
      </c>
      <c r="K495" s="387">
        <v>1197782374</v>
      </c>
    </row>
    <row r="496" spans="1:11" ht="12.75" customHeight="1">
      <c r="A496" s="509"/>
      <c r="B496" s="510"/>
      <c r="C496" s="510"/>
      <c r="D496" s="510"/>
      <c r="E496" s="510"/>
      <c r="F496" s="510"/>
      <c r="G496" s="510"/>
      <c r="H496" s="510"/>
      <c r="J496" s="1"/>
      <c r="K496" s="1"/>
    </row>
    <row r="497" spans="1:11" ht="12.75" customHeight="1">
      <c r="A497" s="498" t="s">
        <v>26</v>
      </c>
      <c r="B497" s="494"/>
      <c r="C497" s="494"/>
      <c r="D497" s="494"/>
      <c r="E497" s="502" t="s">
        <v>36</v>
      </c>
      <c r="F497" s="494"/>
      <c r="G497" s="494"/>
      <c r="H497" s="494"/>
      <c r="J497" s="1"/>
      <c r="K497" s="1"/>
    </row>
    <row r="498" spans="1:11" ht="12.75" customHeight="1">
      <c r="A498" s="501"/>
      <c r="B498" s="494"/>
      <c r="C498" s="494"/>
      <c r="D498" s="494"/>
      <c r="E498" s="547" t="s">
        <v>1294</v>
      </c>
      <c r="F498" s="494"/>
      <c r="G498" s="494"/>
      <c r="H498" s="494"/>
      <c r="J498" s="1"/>
      <c r="K498" s="1"/>
    </row>
  </sheetData>
  <autoFilter ref="A15:H495"/>
  <mergeCells count="22">
    <mergeCell ref="A1:H1"/>
    <mergeCell ref="A2:H2"/>
    <mergeCell ref="A3:H3"/>
    <mergeCell ref="A4:H4"/>
    <mergeCell ref="A5:H5"/>
    <mergeCell ref="A13:H13"/>
    <mergeCell ref="A14:H14"/>
    <mergeCell ref="A7:D7"/>
    <mergeCell ref="A8:D8"/>
    <mergeCell ref="E9:H9"/>
    <mergeCell ref="E7:H7"/>
    <mergeCell ref="E8:H8"/>
    <mergeCell ref="A9:D9"/>
    <mergeCell ref="A10:H10"/>
    <mergeCell ref="A11:H11"/>
    <mergeCell ref="A12:D12"/>
    <mergeCell ref="E12:H12"/>
    <mergeCell ref="A498:D498"/>
    <mergeCell ref="E498:H498"/>
    <mergeCell ref="A496:H496"/>
    <mergeCell ref="A497:D497"/>
    <mergeCell ref="E497:H49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/>
  </sheetViews>
  <sheetFormatPr baseColWidth="10" defaultColWidth="17.28515625" defaultRowHeight="15" customHeight="1"/>
  <cols>
    <col min="1" max="1" width="3.140625" customWidth="1"/>
    <col min="2" max="2" width="10.7109375" customWidth="1"/>
    <col min="3" max="3" width="49.85546875" customWidth="1"/>
    <col min="4" max="4" width="18" customWidth="1"/>
    <col min="5" max="5" width="10.7109375" customWidth="1"/>
    <col min="6" max="6" width="20" customWidth="1"/>
    <col min="7" max="7" width="16" customWidth="1"/>
    <col min="8" max="8" width="25" customWidth="1"/>
    <col min="9" max="9" width="28.140625" customWidth="1"/>
    <col min="10" max="10" width="34" customWidth="1"/>
    <col min="11" max="12" width="12.7109375" customWidth="1"/>
    <col min="13" max="13" width="16.28515625" customWidth="1"/>
    <col min="14" max="14" width="30.28515625" customWidth="1"/>
  </cols>
  <sheetData>
    <row r="1" spans="1:14" ht="12.75" customHeight="1">
      <c r="A1" s="1"/>
      <c r="C1" s="1"/>
      <c r="D1" s="1"/>
      <c r="F1" s="1"/>
      <c r="G1" s="1"/>
      <c r="H1" s="1"/>
      <c r="I1" s="7"/>
      <c r="J1" s="1"/>
      <c r="K1" s="2"/>
      <c r="L1" s="1"/>
      <c r="M1" s="1"/>
      <c r="N1" s="1"/>
    </row>
    <row r="2" spans="1:14" ht="12.75" customHeight="1">
      <c r="A2" s="1"/>
      <c r="C2" s="1"/>
      <c r="D2" s="1"/>
      <c r="F2" s="1"/>
      <c r="G2" s="1"/>
      <c r="H2" s="1"/>
      <c r="I2" s="7"/>
      <c r="J2" s="1"/>
      <c r="K2" s="2"/>
      <c r="L2" s="1"/>
      <c r="M2" s="1"/>
      <c r="N2" s="1"/>
    </row>
    <row r="3" spans="1:14" ht="12.75" customHeight="1">
      <c r="A3" s="1"/>
      <c r="C3" s="1"/>
      <c r="D3" s="1"/>
      <c r="F3" s="1"/>
      <c r="G3" s="1"/>
      <c r="H3" s="1"/>
      <c r="I3" s="7"/>
      <c r="J3" s="1"/>
      <c r="K3" s="2"/>
      <c r="L3" s="1"/>
      <c r="M3" s="1"/>
      <c r="N3" s="1"/>
    </row>
    <row r="4" spans="1:14" ht="12.75" customHeight="1">
      <c r="A4" s="1"/>
      <c r="C4" s="1"/>
      <c r="D4" s="1"/>
      <c r="F4" s="1"/>
      <c r="G4" s="1"/>
      <c r="H4" s="1"/>
      <c r="I4" s="7"/>
      <c r="J4" s="1"/>
      <c r="K4" s="2"/>
      <c r="L4" s="1"/>
      <c r="M4" s="1"/>
      <c r="N4" s="1"/>
    </row>
    <row r="5" spans="1:14" ht="12.75" customHeight="1">
      <c r="A5" s="1"/>
      <c r="C5" s="1"/>
      <c r="D5" s="1"/>
      <c r="F5" s="1"/>
      <c r="G5" s="1"/>
      <c r="H5" s="1"/>
      <c r="I5" s="7"/>
      <c r="J5" s="1"/>
      <c r="K5" s="2"/>
      <c r="L5" s="1"/>
      <c r="M5" s="1"/>
      <c r="N5" s="1"/>
    </row>
    <row r="6" spans="1:14" ht="12.75" customHeight="1">
      <c r="A6" s="1"/>
      <c r="C6" s="1"/>
      <c r="D6" s="1"/>
      <c r="F6" s="1"/>
      <c r="G6" s="1"/>
      <c r="H6" s="1"/>
      <c r="I6" s="7"/>
      <c r="J6" s="1"/>
      <c r="K6" s="2"/>
      <c r="L6" s="1"/>
      <c r="M6" s="1"/>
      <c r="N6" s="1"/>
    </row>
    <row r="7" spans="1:14" ht="12.75" customHeight="1">
      <c r="A7" s="1"/>
      <c r="C7" s="1"/>
      <c r="D7" s="1"/>
      <c r="F7" s="1"/>
      <c r="G7" s="1"/>
      <c r="H7" s="1"/>
      <c r="I7" s="7"/>
      <c r="J7" s="1"/>
      <c r="K7" s="2"/>
      <c r="L7" s="1"/>
      <c r="M7" s="1"/>
      <c r="N7" s="1"/>
    </row>
    <row r="8" spans="1:14" ht="12.75" customHeight="1">
      <c r="A8" s="1"/>
      <c r="C8" s="1"/>
      <c r="D8" s="1"/>
      <c r="F8" s="1"/>
      <c r="G8" s="1"/>
      <c r="H8" s="1"/>
      <c r="I8" s="7"/>
      <c r="J8" s="1"/>
      <c r="K8" s="2"/>
      <c r="L8" s="1"/>
      <c r="M8" s="1"/>
      <c r="N8" s="1"/>
    </row>
    <row r="9" spans="1:14" ht="12.75" customHeight="1">
      <c r="A9" s="1"/>
      <c r="C9" s="1"/>
      <c r="D9" s="1"/>
      <c r="F9" s="1"/>
      <c r="G9" s="1"/>
      <c r="H9" s="1"/>
      <c r="I9" s="7"/>
      <c r="J9" s="1"/>
      <c r="K9" s="2"/>
      <c r="L9" s="1"/>
      <c r="M9" s="1"/>
      <c r="N9" s="1"/>
    </row>
    <row r="10" spans="1:14" ht="12.75" customHeight="1">
      <c r="A10" s="1"/>
      <c r="C10" s="1"/>
      <c r="D10" s="1"/>
      <c r="F10" s="1"/>
      <c r="G10" s="1"/>
      <c r="H10" s="1"/>
      <c r="I10" s="7"/>
      <c r="J10" s="1"/>
      <c r="K10" s="2"/>
      <c r="L10" s="1"/>
      <c r="M10" s="1"/>
      <c r="N10" s="1"/>
    </row>
    <row r="11" spans="1:14" ht="12.75" customHeight="1">
      <c r="A11" s="1"/>
      <c r="C11" s="1"/>
      <c r="D11" s="1"/>
      <c r="F11" s="1"/>
      <c r="G11" s="1"/>
      <c r="H11" s="1"/>
      <c r="I11" s="7"/>
      <c r="J11" s="1"/>
      <c r="K11" s="2"/>
      <c r="L11" s="1"/>
      <c r="M11" s="1"/>
      <c r="N11" s="1"/>
    </row>
    <row r="12" spans="1:14" ht="12.75" customHeight="1">
      <c r="A12" s="1"/>
      <c r="C12" s="1"/>
      <c r="D12" s="1"/>
      <c r="F12" s="1"/>
      <c r="G12" s="1"/>
      <c r="H12" s="1"/>
      <c r="I12" s="7"/>
      <c r="J12" s="1"/>
      <c r="K12" s="2"/>
      <c r="L12" s="1"/>
      <c r="M12" s="1"/>
      <c r="N12" s="1"/>
    </row>
    <row r="13" spans="1:14" ht="12.75" customHeight="1">
      <c r="A13" s="1"/>
      <c r="C13" s="1"/>
      <c r="D13" s="1"/>
      <c r="F13" s="1"/>
      <c r="G13" s="1"/>
      <c r="H13" s="1"/>
      <c r="I13" s="7"/>
      <c r="J13" s="1"/>
      <c r="K13" s="2"/>
      <c r="L13" s="1"/>
      <c r="M13" s="1"/>
      <c r="N13" s="1"/>
    </row>
    <row r="14" spans="1:14" ht="12.75" customHeight="1">
      <c r="A14" s="1"/>
      <c r="B14" s="493" t="s">
        <v>0</v>
      </c>
      <c r="C14" s="494"/>
      <c r="D14" s="494"/>
      <c r="E14" s="494"/>
      <c r="F14" s="494"/>
      <c r="G14" s="494"/>
      <c r="H14" s="494"/>
      <c r="I14" s="7"/>
      <c r="J14" s="1"/>
      <c r="K14" s="2" t="s">
        <v>1</v>
      </c>
      <c r="L14" s="1"/>
      <c r="M14" s="1"/>
      <c r="N14" s="1"/>
    </row>
    <row r="15" spans="1:14" ht="12.75" customHeight="1">
      <c r="A15" s="1"/>
      <c r="B15" s="495" t="s">
        <v>2</v>
      </c>
      <c r="C15" s="494"/>
      <c r="D15" s="494"/>
      <c r="E15" s="494"/>
      <c r="F15" s="494"/>
      <c r="G15" s="494"/>
      <c r="H15" s="494"/>
      <c r="I15" s="7"/>
      <c r="J15" s="1"/>
      <c r="K15" s="2" t="s">
        <v>3</v>
      </c>
      <c r="L15" s="1"/>
      <c r="M15" s="1"/>
      <c r="N15" s="1"/>
    </row>
    <row r="16" spans="1:14" ht="12.75" customHeight="1">
      <c r="A16" s="1"/>
      <c r="B16" s="496" t="s">
        <v>4</v>
      </c>
      <c r="C16" s="494"/>
      <c r="D16" s="494"/>
      <c r="E16" s="494"/>
      <c r="F16" s="494"/>
      <c r="G16" s="494"/>
      <c r="H16" s="494"/>
      <c r="I16" s="4"/>
      <c r="J16" s="1"/>
      <c r="K16" s="1"/>
      <c r="L16" s="1"/>
      <c r="M16" s="1"/>
      <c r="N16" s="1"/>
    </row>
    <row r="17" spans="1:14" ht="12.75" customHeight="1">
      <c r="A17" s="1"/>
      <c r="B17" s="496" t="s">
        <v>5</v>
      </c>
      <c r="C17" s="494"/>
      <c r="D17" s="494"/>
      <c r="E17" s="494"/>
      <c r="F17" s="494"/>
      <c r="G17" s="494"/>
      <c r="H17" s="494"/>
      <c r="I17" s="4"/>
      <c r="J17" s="1"/>
      <c r="K17" s="1"/>
      <c r="L17" s="1"/>
      <c r="M17" s="1"/>
      <c r="N17" s="1"/>
    </row>
    <row r="18" spans="1:14" ht="12.75" customHeight="1">
      <c r="A18" s="1"/>
      <c r="B18" s="496" t="s">
        <v>6</v>
      </c>
      <c r="C18" s="494"/>
      <c r="D18" s="494"/>
      <c r="E18" s="494"/>
      <c r="F18" s="494"/>
      <c r="G18" s="494"/>
      <c r="H18" s="494"/>
      <c r="I18" s="4"/>
      <c r="J18" s="1"/>
      <c r="K18" s="1"/>
      <c r="L18" s="1"/>
      <c r="M18" s="1"/>
      <c r="N18" s="1"/>
    </row>
    <row r="19" spans="1:14" ht="13.5" customHeight="1">
      <c r="A19" s="1"/>
      <c r="B19" s="3" t="s">
        <v>2</v>
      </c>
      <c r="C19" s="1"/>
      <c r="D19" s="1"/>
      <c r="F19" s="1"/>
      <c r="G19" s="1"/>
      <c r="H19" s="1"/>
      <c r="I19" s="7"/>
      <c r="J19" s="1"/>
      <c r="K19" s="1"/>
      <c r="L19" s="1"/>
      <c r="M19" s="1"/>
      <c r="N19" s="1"/>
    </row>
    <row r="20" spans="1:14" ht="13.5" customHeight="1">
      <c r="A20" s="1"/>
      <c r="B20" s="490" t="s">
        <v>7</v>
      </c>
      <c r="C20" s="491"/>
      <c r="D20" s="491"/>
      <c r="E20" s="492"/>
      <c r="F20" s="497" t="s">
        <v>8</v>
      </c>
      <c r="G20" s="494"/>
      <c r="H20" s="492"/>
      <c r="I20" s="390"/>
      <c r="J20" s="5" t="s">
        <v>8</v>
      </c>
      <c r="K20" s="6"/>
      <c r="L20" s="6"/>
      <c r="M20" s="1"/>
      <c r="N20" s="1"/>
    </row>
    <row r="21" spans="1:14" ht="13.5" customHeight="1">
      <c r="A21" s="1"/>
      <c r="B21" s="490" t="s">
        <v>9</v>
      </c>
      <c r="C21" s="491"/>
      <c r="D21" s="491"/>
      <c r="E21" s="492"/>
      <c r="F21" s="497" t="s">
        <v>5</v>
      </c>
      <c r="G21" s="494"/>
      <c r="H21" s="492"/>
      <c r="I21" s="390"/>
      <c r="J21" s="5" t="s">
        <v>5</v>
      </c>
      <c r="K21" s="6"/>
      <c r="L21" s="6"/>
      <c r="M21" s="1"/>
      <c r="N21" s="1"/>
    </row>
    <row r="22" spans="1:14" ht="13.5" customHeight="1">
      <c r="A22" s="1"/>
      <c r="B22" s="490" t="s">
        <v>10</v>
      </c>
      <c r="C22" s="491"/>
      <c r="D22" s="491"/>
      <c r="E22" s="492"/>
      <c r="F22" s="497" t="s">
        <v>11</v>
      </c>
      <c r="G22" s="494"/>
      <c r="H22" s="492"/>
      <c r="I22" s="390"/>
      <c r="J22" s="5" t="s">
        <v>11</v>
      </c>
      <c r="K22" s="6"/>
      <c r="L22" s="6"/>
      <c r="M22" s="1"/>
      <c r="N22" s="1"/>
    </row>
    <row r="23" spans="1:14" ht="12.75" customHeight="1">
      <c r="A23" s="1"/>
      <c r="B23" s="501"/>
      <c r="C23" s="494"/>
      <c r="D23" s="494"/>
      <c r="E23" s="494"/>
      <c r="F23" s="494"/>
      <c r="G23" s="494"/>
      <c r="H23" s="494"/>
      <c r="I23" s="7"/>
      <c r="J23" s="1"/>
      <c r="K23" s="1"/>
      <c r="L23" s="1"/>
      <c r="M23" s="1"/>
      <c r="N23" s="1"/>
    </row>
    <row r="24" spans="1:14" ht="12.75" customHeight="1">
      <c r="A24" s="1"/>
      <c r="B24" s="504" t="s">
        <v>12</v>
      </c>
      <c r="C24" s="494"/>
      <c r="D24" s="494"/>
      <c r="E24" s="494"/>
      <c r="F24" s="494"/>
      <c r="G24" s="494"/>
      <c r="H24" s="494"/>
      <c r="I24" s="8"/>
      <c r="J24" s="1"/>
      <c r="K24" s="1"/>
      <c r="L24" s="1"/>
      <c r="M24" s="1"/>
      <c r="N24" s="1"/>
    </row>
    <row r="25" spans="1:14" ht="13.5" customHeight="1">
      <c r="A25" s="1"/>
      <c r="B25" s="505"/>
      <c r="C25" s="506"/>
      <c r="D25" s="506"/>
      <c r="E25" s="506"/>
      <c r="F25" s="506"/>
      <c r="G25" s="506"/>
      <c r="H25" s="506"/>
      <c r="I25" s="9"/>
      <c r="J25" s="9"/>
      <c r="K25" s="9"/>
      <c r="L25" s="9"/>
      <c r="M25" s="1"/>
      <c r="N25" s="1"/>
    </row>
    <row r="26" spans="1:14" ht="13.5" customHeight="1">
      <c r="A26" s="1"/>
      <c r="B26" s="507" t="s">
        <v>2</v>
      </c>
      <c r="C26" s="508"/>
      <c r="D26" s="508"/>
      <c r="E26" s="508"/>
      <c r="F26" s="508"/>
      <c r="G26" s="508"/>
      <c r="H26" s="508"/>
      <c r="I26" s="385"/>
      <c r="J26" s="1"/>
      <c r="K26" s="1"/>
      <c r="L26" s="1"/>
      <c r="M26" s="1"/>
      <c r="N26" s="1"/>
    </row>
    <row r="27" spans="1:14" ht="13.5" customHeight="1">
      <c r="A27" s="1"/>
      <c r="B27" s="10" t="s">
        <v>13</v>
      </c>
      <c r="C27" s="10" t="s">
        <v>14</v>
      </c>
      <c r="D27" s="10" t="s">
        <v>15</v>
      </c>
      <c r="E27" s="10" t="s">
        <v>16</v>
      </c>
      <c r="F27" s="10" t="s">
        <v>14</v>
      </c>
      <c r="G27" s="10" t="s">
        <v>17</v>
      </c>
      <c r="H27" s="10" t="s">
        <v>18</v>
      </c>
      <c r="I27" s="10"/>
      <c r="J27" s="10" t="s">
        <v>14</v>
      </c>
      <c r="K27" s="10" t="s">
        <v>17</v>
      </c>
      <c r="L27" s="10" t="s">
        <v>17</v>
      </c>
      <c r="M27" s="1"/>
      <c r="N27" s="1"/>
    </row>
    <row r="28" spans="1:14" ht="13.5" customHeight="1">
      <c r="A28" s="1"/>
      <c r="B28" s="11" t="s">
        <v>19</v>
      </c>
      <c r="C28" s="11" t="s">
        <v>20</v>
      </c>
      <c r="D28" s="11" t="s">
        <v>21</v>
      </c>
      <c r="E28" s="16">
        <v>923272395</v>
      </c>
      <c r="F28" s="11" t="s">
        <v>24</v>
      </c>
      <c r="G28" s="17">
        <v>2737907811</v>
      </c>
      <c r="H28" s="11" t="s">
        <v>25</v>
      </c>
      <c r="I28" s="11"/>
      <c r="J28" s="11" t="s">
        <v>24</v>
      </c>
      <c r="K28" s="17">
        <v>2737907811</v>
      </c>
      <c r="L28" s="17">
        <v>2737907811</v>
      </c>
      <c r="M28" s="1"/>
      <c r="N28" s="1"/>
    </row>
    <row r="29" spans="1:14" ht="12.75" customHeight="1">
      <c r="A29" s="1"/>
      <c r="B29" s="509"/>
      <c r="C29" s="510"/>
      <c r="D29" s="510"/>
      <c r="E29" s="510"/>
      <c r="F29" s="510"/>
      <c r="G29" s="510"/>
      <c r="H29" s="510"/>
      <c r="I29" s="18"/>
      <c r="J29" s="18"/>
      <c r="K29" s="18"/>
      <c r="L29" s="18"/>
      <c r="M29" s="1"/>
      <c r="N29" s="1"/>
    </row>
    <row r="30" spans="1:14" ht="12.75" customHeight="1">
      <c r="A30" s="1"/>
      <c r="B30" s="498" t="s">
        <v>26</v>
      </c>
      <c r="C30" s="494"/>
      <c r="D30" s="494"/>
      <c r="E30" s="494"/>
      <c r="F30" s="502" t="s">
        <v>36</v>
      </c>
      <c r="G30" s="494"/>
      <c r="H30" s="494"/>
      <c r="I30" s="26"/>
      <c r="J30" s="26" t="s">
        <v>36</v>
      </c>
      <c r="K30" s="1"/>
      <c r="L30" s="1"/>
      <c r="M30" s="1"/>
      <c r="N30" s="1"/>
    </row>
    <row r="31" spans="1:14" ht="12.75" customHeight="1">
      <c r="A31" s="1"/>
      <c r="B31" s="501"/>
      <c r="C31" s="494"/>
      <c r="D31" s="494"/>
      <c r="E31" s="494"/>
      <c r="F31" s="503" t="s">
        <v>37</v>
      </c>
      <c r="G31" s="494"/>
      <c r="H31" s="494"/>
      <c r="I31" s="27"/>
      <c r="J31" s="27" t="s">
        <v>37</v>
      </c>
      <c r="K31" s="1"/>
      <c r="L31" s="1"/>
      <c r="M31" s="1"/>
      <c r="N31" s="1"/>
    </row>
    <row r="32" spans="1:14" ht="12.75" customHeight="1">
      <c r="A32" s="1"/>
      <c r="C32" s="1"/>
      <c r="D32" s="1"/>
      <c r="F32" s="1"/>
      <c r="G32" s="1"/>
      <c r="H32" s="1"/>
      <c r="I32" s="7"/>
      <c r="J32" s="1"/>
      <c r="K32" s="1"/>
      <c r="L32" s="1"/>
      <c r="M32" s="1"/>
      <c r="N32" s="1"/>
    </row>
    <row r="33" spans="1:14" ht="12.75" customHeight="1">
      <c r="A33" s="1"/>
      <c r="C33" s="1"/>
      <c r="D33" s="1"/>
      <c r="F33" s="1"/>
      <c r="G33" s="1"/>
      <c r="H33" s="1"/>
      <c r="I33" s="7"/>
      <c r="J33" s="1"/>
      <c r="K33" s="1"/>
      <c r="L33" s="1"/>
      <c r="M33" s="1"/>
      <c r="N33" s="1"/>
    </row>
    <row r="34" spans="1:14" ht="12.75" customHeight="1">
      <c r="A34" s="1"/>
      <c r="C34" s="1"/>
      <c r="D34" s="1"/>
      <c r="F34" s="1"/>
      <c r="G34" s="1"/>
      <c r="H34" s="393" t="s">
        <v>696</v>
      </c>
      <c r="I34" s="548" t="s">
        <v>701</v>
      </c>
      <c r="J34" s="1"/>
      <c r="K34" s="1"/>
      <c r="L34" s="1"/>
      <c r="M34" s="1"/>
      <c r="N34" s="1"/>
    </row>
    <row r="35" spans="1:14" ht="12.75" customHeight="1">
      <c r="A35" s="1"/>
      <c r="B35" s="1" t="s">
        <v>0</v>
      </c>
      <c r="C35" s="1"/>
      <c r="D35" s="1"/>
      <c r="F35" s="1"/>
      <c r="G35" s="39">
        <f>+G28+D48+D49+D83</f>
        <v>3195307311</v>
      </c>
      <c r="H35" s="182" t="s">
        <v>707</v>
      </c>
      <c r="I35" s="491"/>
      <c r="J35" s="1"/>
      <c r="K35" s="39" t="e">
        <f t="shared" ref="K35:L35" si="0">+K28+G48+G49+G83</f>
        <v>#VALUE!</v>
      </c>
      <c r="L35" s="39">
        <f t="shared" si="0"/>
        <v>2737907811</v>
      </c>
      <c r="M35" s="1"/>
      <c r="N35" s="548" t="s">
        <v>701</v>
      </c>
    </row>
    <row r="36" spans="1:14" ht="12.75" customHeight="1">
      <c r="A36" s="1"/>
      <c r="B36" s="1" t="s">
        <v>2</v>
      </c>
      <c r="C36" s="1"/>
      <c r="D36" s="1"/>
      <c r="F36" s="1"/>
      <c r="G36" s="1"/>
      <c r="H36" s="395" t="s">
        <v>714</v>
      </c>
      <c r="I36" s="549" t="s">
        <v>587</v>
      </c>
      <c r="J36" s="1"/>
      <c r="K36" s="1"/>
      <c r="L36" s="1"/>
      <c r="M36" s="182" t="s">
        <v>722</v>
      </c>
      <c r="N36" s="491"/>
    </row>
    <row r="37" spans="1:14" ht="12.75" customHeight="1">
      <c r="A37" s="1"/>
      <c r="B37" s="1" t="s">
        <v>4</v>
      </c>
      <c r="C37" s="1"/>
      <c r="D37" s="1"/>
      <c r="F37" s="1"/>
      <c r="G37" s="39">
        <f>+G35/1000</f>
        <v>3195307.3110000002</v>
      </c>
      <c r="H37" s="395" t="s">
        <v>382</v>
      </c>
      <c r="I37" s="491"/>
      <c r="J37" s="1"/>
      <c r="K37" s="39" t="e">
        <f t="shared" ref="K37:L37" si="1">+K35/1000</f>
        <v>#VALUE!</v>
      </c>
      <c r="L37" s="39">
        <f t="shared" si="1"/>
        <v>2737907.8110000002</v>
      </c>
      <c r="M37" s="395" t="s">
        <v>714</v>
      </c>
      <c r="N37" s="549" t="s">
        <v>587</v>
      </c>
    </row>
    <row r="38" spans="1:14" ht="12.75" customHeight="1">
      <c r="A38" s="1"/>
      <c r="B38" s="1" t="s">
        <v>43</v>
      </c>
      <c r="C38" s="1"/>
      <c r="D38" s="1"/>
      <c r="F38" s="1"/>
      <c r="G38" s="1"/>
      <c r="H38" s="395" t="s">
        <v>730</v>
      </c>
      <c r="I38" s="491"/>
      <c r="J38" s="1"/>
      <c r="K38" s="1"/>
      <c r="L38" s="1"/>
      <c r="M38" s="395" t="s">
        <v>382</v>
      </c>
      <c r="N38" s="491"/>
    </row>
    <row r="39" spans="1:14" ht="12.75" customHeight="1">
      <c r="A39" s="1"/>
      <c r="B39" s="1" t="s">
        <v>6</v>
      </c>
      <c r="C39" s="1"/>
      <c r="D39" s="1"/>
      <c r="F39" s="1"/>
      <c r="G39" s="1"/>
      <c r="H39" s="1"/>
      <c r="I39" s="7"/>
      <c r="J39" s="1"/>
      <c r="K39" s="1"/>
      <c r="L39" s="1"/>
      <c r="M39" s="395" t="s">
        <v>730</v>
      </c>
      <c r="N39" s="491"/>
    </row>
    <row r="40" spans="1:14" ht="12.75" customHeight="1">
      <c r="A40" s="1"/>
      <c r="B40" s="1" t="s">
        <v>2</v>
      </c>
      <c r="C40" s="1"/>
      <c r="D40" s="1"/>
      <c r="F40" s="1"/>
      <c r="G40" s="1"/>
      <c r="H40" s="1"/>
      <c r="I40" s="7"/>
      <c r="J40" s="1"/>
      <c r="K40" s="1"/>
      <c r="L40" s="1"/>
      <c r="M40" s="1"/>
      <c r="N40" s="1"/>
    </row>
    <row r="41" spans="1:14" ht="12.75" customHeight="1">
      <c r="A41" s="1"/>
      <c r="B41" s="1" t="s">
        <v>7</v>
      </c>
      <c r="C41" s="1"/>
      <c r="D41" s="1" t="s">
        <v>8</v>
      </c>
      <c r="F41" s="1"/>
      <c r="G41" s="1"/>
      <c r="H41" s="1"/>
      <c r="I41" s="7"/>
      <c r="J41" s="1"/>
      <c r="K41" s="1"/>
      <c r="L41" s="1"/>
      <c r="M41" s="1"/>
      <c r="N41" s="1"/>
    </row>
    <row r="42" spans="1:14" ht="12.75" customHeight="1">
      <c r="A42" s="1"/>
      <c r="B42" s="1" t="s">
        <v>9</v>
      </c>
      <c r="C42" s="1"/>
      <c r="D42" s="1" t="s">
        <v>43</v>
      </c>
      <c r="F42" s="1"/>
      <c r="G42" s="1"/>
      <c r="H42" s="1"/>
      <c r="I42" s="7"/>
      <c r="J42" s="1"/>
      <c r="K42" s="1"/>
      <c r="L42" s="1"/>
      <c r="M42" s="1"/>
      <c r="N42" s="1"/>
    </row>
    <row r="43" spans="1:14" ht="12.75" customHeight="1">
      <c r="A43" s="1"/>
      <c r="B43" s="1" t="s">
        <v>10</v>
      </c>
      <c r="C43" s="1"/>
      <c r="D43" s="1" t="s">
        <v>44</v>
      </c>
      <c r="F43" s="1"/>
      <c r="G43" s="1"/>
      <c r="H43" s="1"/>
      <c r="I43" s="7"/>
      <c r="J43" s="1"/>
      <c r="K43" s="1"/>
      <c r="L43" s="1"/>
      <c r="M43" s="1"/>
      <c r="N43" s="1"/>
    </row>
    <row r="44" spans="1:14" ht="12.75" customHeight="1">
      <c r="A44" s="1"/>
      <c r="C44" s="1"/>
      <c r="D44" s="1"/>
      <c r="F44" s="1"/>
      <c r="G44" s="1"/>
      <c r="H44" s="1"/>
      <c r="I44" s="7"/>
      <c r="J44" s="1"/>
      <c r="K44" s="1"/>
      <c r="L44" s="1"/>
      <c r="M44" s="1"/>
      <c r="N44" s="1"/>
    </row>
    <row r="45" spans="1:14" ht="12.75" customHeight="1">
      <c r="A45" s="1"/>
      <c r="B45" s="45"/>
      <c r="C45" s="45"/>
      <c r="D45" s="499" t="s">
        <v>1</v>
      </c>
      <c r="E45" s="500"/>
      <c r="F45" s="47" t="s">
        <v>48</v>
      </c>
      <c r="G45" s="1"/>
      <c r="H45" s="1"/>
      <c r="I45" s="7"/>
      <c r="J45" s="47" t="s">
        <v>48</v>
      </c>
      <c r="K45" s="1"/>
      <c r="L45" s="1"/>
      <c r="M45" s="1"/>
      <c r="N45" s="1"/>
    </row>
    <row r="46" spans="1:14" ht="12.75" customHeight="1">
      <c r="A46" s="1"/>
      <c r="B46" s="45"/>
      <c r="C46" s="45"/>
      <c r="D46" s="47" t="s">
        <v>50</v>
      </c>
      <c r="E46" s="47" t="s">
        <v>51</v>
      </c>
      <c r="F46" s="47" t="s">
        <v>50</v>
      </c>
      <c r="G46" s="1"/>
      <c r="H46" s="1"/>
      <c r="I46" s="7"/>
      <c r="J46" s="47" t="s">
        <v>50</v>
      </c>
      <c r="K46" s="1"/>
      <c r="L46" s="1"/>
      <c r="M46" s="1"/>
      <c r="N46" s="1"/>
    </row>
    <row r="47" spans="1:14" ht="51" customHeight="1">
      <c r="A47" s="1"/>
      <c r="B47" s="49" t="s">
        <v>16</v>
      </c>
      <c r="C47" s="49" t="s">
        <v>14</v>
      </c>
      <c r="D47" s="50" t="s">
        <v>59</v>
      </c>
      <c r="E47" s="50" t="s">
        <v>60</v>
      </c>
      <c r="F47" s="50" t="s">
        <v>59</v>
      </c>
      <c r="G47" s="1"/>
      <c r="H47" s="1"/>
      <c r="I47" s="7"/>
      <c r="J47" s="50" t="s">
        <v>59</v>
      </c>
      <c r="K47" s="1"/>
      <c r="L47" s="1"/>
      <c r="M47" s="1"/>
      <c r="N47" s="1"/>
    </row>
    <row r="48" spans="1:14" ht="12.75" customHeight="1">
      <c r="A48" s="1"/>
      <c r="B48" s="45">
        <v>11300000</v>
      </c>
      <c r="C48" s="45" t="s">
        <v>61</v>
      </c>
      <c r="D48" s="51">
        <v>81080900</v>
      </c>
      <c r="E48" s="51"/>
      <c r="F48" s="51">
        <v>286614587</v>
      </c>
      <c r="G48" s="1" t="s">
        <v>62</v>
      </c>
      <c r="H48" s="1"/>
      <c r="I48" s="7"/>
      <c r="J48" s="51">
        <v>286614587</v>
      </c>
      <c r="K48" s="1" t="s">
        <v>62</v>
      </c>
      <c r="L48" s="1" t="s">
        <v>62</v>
      </c>
      <c r="M48" s="1"/>
      <c r="N48" s="1"/>
    </row>
    <row r="49" spans="1:14" ht="12.75" customHeight="1">
      <c r="A49" s="1"/>
      <c r="B49" s="45">
        <v>11500000</v>
      </c>
      <c r="C49" s="45" t="s">
        <v>63</v>
      </c>
      <c r="D49" s="51">
        <v>192900000</v>
      </c>
      <c r="E49" s="51"/>
      <c r="F49" s="51">
        <v>498754352</v>
      </c>
      <c r="G49" s="1" t="s">
        <v>62</v>
      </c>
      <c r="H49" s="1"/>
      <c r="I49" s="7"/>
      <c r="J49" s="51">
        <v>498754352</v>
      </c>
      <c r="K49" s="1" t="s">
        <v>62</v>
      </c>
      <c r="L49" s="1" t="s">
        <v>62</v>
      </c>
      <c r="M49" s="1"/>
      <c r="N49" s="1"/>
    </row>
    <row r="50" spans="1:14" ht="12.75" customHeight="1">
      <c r="A50" s="1"/>
      <c r="B50" s="45">
        <v>14600000</v>
      </c>
      <c r="C50" s="45" t="s">
        <v>64</v>
      </c>
      <c r="D50" s="51">
        <v>1800000</v>
      </c>
      <c r="E50" s="51"/>
      <c r="F50" s="51">
        <v>8000000</v>
      </c>
      <c r="G50" s="1"/>
      <c r="H50" s="1"/>
      <c r="I50" s="7"/>
      <c r="J50" s="51">
        <v>8000000</v>
      </c>
      <c r="K50" s="1"/>
      <c r="L50" s="1"/>
      <c r="M50" s="1"/>
      <c r="N50" s="1"/>
    </row>
    <row r="51" spans="1:14" ht="12.75" customHeight="1">
      <c r="A51" s="1"/>
      <c r="B51" s="45">
        <v>22000000</v>
      </c>
      <c r="C51" s="45" t="s">
        <v>65</v>
      </c>
      <c r="D51" s="51">
        <v>22150400</v>
      </c>
      <c r="E51" s="51"/>
      <c r="F51" s="51">
        <v>459049600</v>
      </c>
      <c r="G51" s="1"/>
      <c r="H51" s="1"/>
      <c r="I51" s="7"/>
      <c r="J51" s="51">
        <v>459049600</v>
      </c>
      <c r="K51" s="1"/>
      <c r="L51" s="1"/>
      <c r="M51" s="1"/>
      <c r="N51" s="1"/>
    </row>
    <row r="52" spans="1:14" ht="12.75" customHeight="1">
      <c r="A52" s="1"/>
      <c r="B52" s="45">
        <v>23900000</v>
      </c>
      <c r="C52" s="45" t="s">
        <v>66</v>
      </c>
      <c r="D52" s="51"/>
      <c r="E52" s="51"/>
      <c r="F52" s="51">
        <v>648719900</v>
      </c>
      <c r="G52" s="1"/>
      <c r="H52" s="1"/>
      <c r="I52" s="7"/>
      <c r="J52" s="51">
        <v>648719900</v>
      </c>
      <c r="K52" s="1"/>
      <c r="L52" s="1"/>
      <c r="M52" s="1"/>
      <c r="N52" s="1"/>
    </row>
    <row r="53" spans="1:14" ht="12.75" customHeight="1">
      <c r="A53" s="1"/>
      <c r="B53" s="45">
        <v>26800000</v>
      </c>
      <c r="C53" s="45" t="s">
        <v>67</v>
      </c>
      <c r="D53" s="51">
        <v>344267300</v>
      </c>
      <c r="E53" s="51"/>
      <c r="F53" s="51">
        <v>1645219300</v>
      </c>
      <c r="G53" s="1"/>
      <c r="H53" s="1"/>
      <c r="I53" s="7"/>
      <c r="J53" s="51">
        <v>1645219300</v>
      </c>
      <c r="K53" s="1"/>
      <c r="L53" s="1"/>
      <c r="M53" s="1"/>
      <c r="N53" s="1"/>
    </row>
    <row r="54" spans="1:14" ht="12.75" customHeight="1">
      <c r="A54" s="1"/>
      <c r="B54" s="45">
        <v>26900000</v>
      </c>
      <c r="C54" s="45" t="s">
        <v>68</v>
      </c>
      <c r="D54" s="51">
        <v>152154100</v>
      </c>
      <c r="E54" s="51"/>
      <c r="F54" s="51">
        <v>153460100</v>
      </c>
      <c r="G54" s="1"/>
      <c r="H54" s="1"/>
      <c r="I54" s="7"/>
      <c r="J54" s="51">
        <v>153460100</v>
      </c>
      <c r="K54" s="1"/>
      <c r="L54" s="1"/>
      <c r="M54" s="1"/>
      <c r="N54" s="1"/>
    </row>
    <row r="55" spans="1:14" ht="12.75" customHeight="1">
      <c r="A55" s="1"/>
      <c r="B55" s="45">
        <v>31400000</v>
      </c>
      <c r="C55" s="45" t="s">
        <v>69</v>
      </c>
      <c r="D55" s="51">
        <v>2000000</v>
      </c>
      <c r="E55" s="51"/>
      <c r="F55" s="51">
        <v>50075000</v>
      </c>
      <c r="G55" s="1"/>
      <c r="H55" s="1"/>
      <c r="I55" s="7"/>
      <c r="J55" s="51">
        <v>50075000</v>
      </c>
      <c r="K55" s="1"/>
      <c r="L55" s="1"/>
      <c r="M55" s="1"/>
      <c r="N55" s="1"/>
    </row>
    <row r="56" spans="1:14" ht="12.75" customHeight="1">
      <c r="A56" s="1"/>
      <c r="B56" s="45">
        <v>40600000</v>
      </c>
      <c r="C56" s="45" t="s">
        <v>70</v>
      </c>
      <c r="D56" s="51">
        <v>11413200</v>
      </c>
      <c r="E56" s="51"/>
      <c r="F56" s="51">
        <v>88218100</v>
      </c>
      <c r="G56" s="1"/>
      <c r="H56" s="1"/>
      <c r="I56" s="7"/>
      <c r="J56" s="51">
        <v>88218100</v>
      </c>
      <c r="K56" s="1"/>
      <c r="L56" s="1"/>
      <c r="M56" s="1"/>
      <c r="N56" s="1"/>
    </row>
    <row r="57" spans="1:14" ht="12.75" customHeight="1">
      <c r="A57" s="1"/>
      <c r="B57" s="45">
        <v>40700000</v>
      </c>
      <c r="C57" s="45" t="s">
        <v>71</v>
      </c>
      <c r="D57" s="51"/>
      <c r="E57" s="51"/>
      <c r="F57" s="51">
        <v>67255900</v>
      </c>
      <c r="G57" s="1"/>
      <c r="H57" s="1"/>
      <c r="I57" s="7"/>
      <c r="J57" s="51">
        <v>67255900</v>
      </c>
      <c r="K57" s="1"/>
      <c r="L57" s="1"/>
      <c r="M57" s="1"/>
      <c r="N57" s="1"/>
    </row>
    <row r="58" spans="1:14" ht="12.75" customHeight="1">
      <c r="A58" s="1"/>
      <c r="B58" s="45">
        <v>40800000</v>
      </c>
      <c r="C58" s="45" t="s">
        <v>72</v>
      </c>
      <c r="D58" s="51">
        <v>116630100</v>
      </c>
      <c r="E58" s="51"/>
      <c r="F58" s="51">
        <v>4286861081</v>
      </c>
      <c r="G58" s="1"/>
      <c r="H58" s="1"/>
      <c r="I58" s="7"/>
      <c r="J58" s="51">
        <v>4286861081</v>
      </c>
      <c r="K58" s="1"/>
      <c r="L58" s="1"/>
      <c r="M58" s="1"/>
      <c r="N58" s="1"/>
    </row>
    <row r="59" spans="1:14" ht="12.75" customHeight="1">
      <c r="A59" s="1"/>
      <c r="B59" s="45">
        <v>41100000</v>
      </c>
      <c r="C59" s="45" t="s">
        <v>73</v>
      </c>
      <c r="D59" s="51">
        <v>55900000</v>
      </c>
      <c r="E59" s="51">
        <v>12118</v>
      </c>
      <c r="F59" s="51">
        <v>1757934668</v>
      </c>
      <c r="G59" s="1"/>
      <c r="H59" s="1"/>
      <c r="I59" s="7"/>
      <c r="J59" s="51">
        <v>1757934668</v>
      </c>
      <c r="K59" s="1"/>
      <c r="L59" s="1"/>
      <c r="M59" s="1"/>
      <c r="N59" s="1"/>
    </row>
    <row r="60" spans="1:14" ht="12.75" customHeight="1">
      <c r="A60" s="1"/>
      <c r="B60" s="45">
        <v>41200000</v>
      </c>
      <c r="C60" s="45" t="s">
        <v>74</v>
      </c>
      <c r="D60" s="51">
        <v>13500000</v>
      </c>
      <c r="E60" s="51"/>
      <c r="F60" s="51">
        <v>609546200</v>
      </c>
      <c r="G60" s="1"/>
      <c r="H60" s="1"/>
      <c r="I60" s="7"/>
      <c r="J60" s="51">
        <v>609546200</v>
      </c>
      <c r="K60" s="1"/>
      <c r="L60" s="1"/>
      <c r="M60" s="1"/>
      <c r="N60" s="1"/>
    </row>
    <row r="61" spans="1:14" ht="12.75" customHeight="1">
      <c r="A61" s="1"/>
      <c r="B61" s="45">
        <v>41300000</v>
      </c>
      <c r="C61" s="45" t="s">
        <v>75</v>
      </c>
      <c r="D61" s="51">
        <v>82927300</v>
      </c>
      <c r="E61" s="51"/>
      <c r="F61" s="51">
        <v>446858928</v>
      </c>
      <c r="G61" s="1"/>
      <c r="H61" s="1"/>
      <c r="I61" s="7"/>
      <c r="J61" s="51">
        <v>446858928</v>
      </c>
      <c r="K61" s="1"/>
      <c r="L61" s="1"/>
      <c r="M61" s="1"/>
      <c r="N61" s="1"/>
    </row>
    <row r="62" spans="1:14" ht="12.75" customHeight="1">
      <c r="A62" s="1"/>
      <c r="B62" s="45">
        <v>41800000</v>
      </c>
      <c r="C62" s="45" t="s">
        <v>76</v>
      </c>
      <c r="D62" s="51">
        <v>7000000</v>
      </c>
      <c r="E62" s="51">
        <v>1971256</v>
      </c>
      <c r="F62" s="51">
        <v>247000000</v>
      </c>
      <c r="G62" s="1"/>
      <c r="H62" s="1"/>
      <c r="I62" s="7"/>
      <c r="J62" s="51">
        <v>247000000</v>
      </c>
      <c r="K62" s="1"/>
      <c r="L62" s="1"/>
      <c r="M62" s="1"/>
      <c r="N62" s="1"/>
    </row>
    <row r="63" spans="1:14" ht="12.75" customHeight="1">
      <c r="A63" s="1"/>
      <c r="B63" s="45">
        <v>42200000</v>
      </c>
      <c r="C63" s="45" t="s">
        <v>77</v>
      </c>
      <c r="D63" s="51">
        <v>494430500</v>
      </c>
      <c r="E63" s="51"/>
      <c r="F63" s="51">
        <v>479304413</v>
      </c>
      <c r="G63" s="1"/>
      <c r="H63" s="1"/>
      <c r="I63" s="7"/>
      <c r="J63" s="51">
        <v>479304413</v>
      </c>
      <c r="K63" s="1"/>
      <c r="L63" s="1"/>
      <c r="M63" s="1"/>
      <c r="N63" s="1"/>
    </row>
    <row r="64" spans="1:14" ht="12.75" customHeight="1">
      <c r="A64" s="1"/>
      <c r="B64" s="45">
        <v>43400000</v>
      </c>
      <c r="C64" s="45" t="s">
        <v>78</v>
      </c>
      <c r="D64" s="51">
        <v>165407000</v>
      </c>
      <c r="E64" s="51"/>
      <c r="F64" s="51">
        <v>491984057</v>
      </c>
      <c r="G64" s="1"/>
      <c r="H64" s="1"/>
      <c r="I64" s="7"/>
      <c r="J64" s="51">
        <v>491984057</v>
      </c>
      <c r="K64" s="1"/>
      <c r="L64" s="1"/>
      <c r="M64" s="1"/>
      <c r="N64" s="1"/>
    </row>
    <row r="65" spans="1:14" ht="12.75" customHeight="1">
      <c r="A65" s="1"/>
      <c r="B65" s="45">
        <v>44300000</v>
      </c>
      <c r="C65" s="45" t="s">
        <v>79</v>
      </c>
      <c r="D65" s="51">
        <v>388552700</v>
      </c>
      <c r="E65" s="51"/>
      <c r="F65" s="51">
        <v>1341745923</v>
      </c>
      <c r="G65" s="1"/>
      <c r="H65" s="1"/>
      <c r="I65" s="7"/>
      <c r="J65" s="51">
        <v>1341745923</v>
      </c>
      <c r="K65" s="1"/>
      <c r="L65" s="1"/>
      <c r="M65" s="1"/>
      <c r="N65" s="1"/>
    </row>
    <row r="66" spans="1:14" ht="12.75" customHeight="1">
      <c r="A66" s="1"/>
      <c r="B66" s="45">
        <v>44400000</v>
      </c>
      <c r="C66" s="45" t="s">
        <v>80</v>
      </c>
      <c r="D66" s="51">
        <v>53500000</v>
      </c>
      <c r="E66" s="51"/>
      <c r="F66" s="51">
        <v>222891910</v>
      </c>
      <c r="G66" s="1"/>
      <c r="H66" s="1"/>
      <c r="I66" s="7"/>
      <c r="J66" s="51">
        <v>222891910</v>
      </c>
      <c r="K66" s="1"/>
      <c r="L66" s="1"/>
      <c r="M66" s="1"/>
      <c r="N66" s="1"/>
    </row>
    <row r="67" spans="1:14" ht="12.75" customHeight="1">
      <c r="A67" s="1"/>
      <c r="B67" s="45">
        <v>44500000</v>
      </c>
      <c r="C67" s="45" t="s">
        <v>81</v>
      </c>
      <c r="D67" s="51">
        <v>172727800</v>
      </c>
      <c r="E67" s="51"/>
      <c r="F67" s="51"/>
      <c r="G67" s="1"/>
      <c r="H67" s="1"/>
      <c r="I67" s="7"/>
      <c r="J67" s="51"/>
      <c r="K67" s="1"/>
      <c r="L67" s="1"/>
      <c r="M67" s="1"/>
      <c r="N67" s="1"/>
    </row>
    <row r="68" spans="1:14" ht="12.75" customHeight="1">
      <c r="A68" s="1"/>
      <c r="B68" s="45">
        <v>44600000</v>
      </c>
      <c r="C68" s="45" t="s">
        <v>82</v>
      </c>
      <c r="D68" s="51">
        <v>13500000</v>
      </c>
      <c r="E68" s="51"/>
      <c r="F68" s="51">
        <v>54503100</v>
      </c>
      <c r="G68" s="1"/>
      <c r="H68" s="1"/>
      <c r="I68" s="7"/>
      <c r="J68" s="51">
        <v>54503100</v>
      </c>
      <c r="K68" s="1"/>
      <c r="L68" s="1"/>
      <c r="M68" s="1"/>
      <c r="N68" s="1"/>
    </row>
    <row r="69" spans="1:14" ht="12.75" customHeight="1">
      <c r="A69" s="1"/>
      <c r="B69" s="45">
        <v>44800000</v>
      </c>
      <c r="C69" s="45" t="s">
        <v>83</v>
      </c>
      <c r="D69" s="51">
        <v>31626900</v>
      </c>
      <c r="E69" s="51"/>
      <c r="F69" s="51">
        <v>1550996716</v>
      </c>
      <c r="G69" s="1"/>
      <c r="H69" s="1"/>
      <c r="I69" s="7"/>
      <c r="J69" s="51">
        <v>1550996716</v>
      </c>
      <c r="K69" s="1"/>
      <c r="L69" s="1"/>
      <c r="M69" s="1"/>
      <c r="N69" s="1"/>
    </row>
    <row r="70" spans="1:14" ht="12.75" customHeight="1">
      <c r="A70" s="1"/>
      <c r="B70" s="45">
        <v>45200000</v>
      </c>
      <c r="C70" s="45" t="s">
        <v>84</v>
      </c>
      <c r="D70" s="51"/>
      <c r="E70" s="51">
        <v>410717</v>
      </c>
      <c r="F70" s="51"/>
      <c r="G70" s="1"/>
      <c r="H70" s="1"/>
      <c r="I70" s="7"/>
      <c r="J70" s="51"/>
      <c r="K70" s="1"/>
      <c r="L70" s="1"/>
      <c r="M70" s="1"/>
      <c r="N70" s="1"/>
    </row>
    <row r="71" spans="1:14" ht="12.75" customHeight="1">
      <c r="A71" s="1"/>
      <c r="B71" s="45">
        <v>45600000</v>
      </c>
      <c r="C71" s="45" t="s">
        <v>85</v>
      </c>
      <c r="D71" s="51">
        <v>2000000</v>
      </c>
      <c r="E71" s="51"/>
      <c r="F71" s="51">
        <v>3000000</v>
      </c>
      <c r="G71" s="1"/>
      <c r="H71" s="1"/>
      <c r="I71" s="7"/>
      <c r="J71" s="51">
        <v>3000000</v>
      </c>
      <c r="K71" s="1"/>
      <c r="L71" s="1"/>
      <c r="M71" s="1"/>
      <c r="N71" s="1"/>
    </row>
    <row r="72" spans="1:14" ht="12.75" customHeight="1">
      <c r="A72" s="1"/>
      <c r="B72" s="45">
        <v>62900000</v>
      </c>
      <c r="C72" s="45" t="s">
        <v>86</v>
      </c>
      <c r="D72" s="51">
        <v>6739100</v>
      </c>
      <c r="E72" s="51"/>
      <c r="F72" s="51">
        <v>157453200</v>
      </c>
      <c r="G72" s="1"/>
      <c r="H72" s="1"/>
      <c r="I72" s="7"/>
      <c r="J72" s="51">
        <v>157453200</v>
      </c>
      <c r="K72" s="1"/>
      <c r="L72" s="1"/>
      <c r="M72" s="1"/>
      <c r="N72" s="1"/>
    </row>
    <row r="73" spans="1:14" ht="12.75" customHeight="1">
      <c r="A73" s="1"/>
      <c r="B73" s="45">
        <v>64200000</v>
      </c>
      <c r="C73" s="45" t="s">
        <v>87</v>
      </c>
      <c r="D73" s="51">
        <v>49780000</v>
      </c>
      <c r="E73" s="51"/>
      <c r="F73" s="51">
        <v>13800000</v>
      </c>
      <c r="G73" s="1"/>
      <c r="H73" s="1"/>
      <c r="I73" s="7"/>
      <c r="J73" s="51">
        <v>13800000</v>
      </c>
      <c r="K73" s="1"/>
      <c r="L73" s="1"/>
      <c r="M73" s="1"/>
      <c r="N73" s="1"/>
    </row>
    <row r="74" spans="1:14" ht="12.75" customHeight="1">
      <c r="A74" s="1"/>
      <c r="B74" s="45">
        <v>69600000</v>
      </c>
      <c r="C74" s="45" t="s">
        <v>88</v>
      </c>
      <c r="D74" s="51">
        <v>1531000000</v>
      </c>
      <c r="E74" s="51">
        <v>36561678</v>
      </c>
      <c r="F74" s="51">
        <v>6223261928</v>
      </c>
      <c r="G74" s="1"/>
      <c r="H74" s="1"/>
      <c r="I74" s="7"/>
      <c r="J74" s="51">
        <v>6223261928</v>
      </c>
      <c r="K74" s="1"/>
      <c r="L74" s="1"/>
      <c r="M74" s="1"/>
      <c r="N74" s="1"/>
    </row>
    <row r="75" spans="1:14" ht="12.75" customHeight="1">
      <c r="A75" s="1"/>
      <c r="B75" s="45">
        <v>70100000</v>
      </c>
      <c r="C75" s="45" t="s">
        <v>89</v>
      </c>
      <c r="D75" s="51">
        <v>77789000</v>
      </c>
      <c r="E75" s="51"/>
      <c r="F75" s="51">
        <v>767227200</v>
      </c>
      <c r="G75" s="1"/>
      <c r="H75" s="1"/>
      <c r="I75" s="7"/>
      <c r="J75" s="51">
        <v>767227200</v>
      </c>
      <c r="K75" s="1"/>
      <c r="L75" s="1"/>
      <c r="M75" s="1"/>
      <c r="N75" s="1"/>
    </row>
    <row r="76" spans="1:14" ht="12.75" customHeight="1">
      <c r="A76" s="1"/>
      <c r="B76" s="45">
        <v>72100000</v>
      </c>
      <c r="C76" s="45" t="s">
        <v>90</v>
      </c>
      <c r="D76" s="51">
        <v>2091000</v>
      </c>
      <c r="E76" s="51"/>
      <c r="F76" s="51">
        <v>39427400</v>
      </c>
      <c r="G76" s="1"/>
      <c r="H76" s="1"/>
      <c r="I76" s="7"/>
      <c r="J76" s="51">
        <v>39427400</v>
      </c>
      <c r="K76" s="1"/>
      <c r="L76" s="1"/>
      <c r="M76" s="1"/>
      <c r="N76" s="1"/>
    </row>
    <row r="77" spans="1:14" ht="12.75" customHeight="1">
      <c r="A77" s="1"/>
      <c r="B77" s="45">
        <v>80600000</v>
      </c>
      <c r="C77" s="45" t="s">
        <v>91</v>
      </c>
      <c r="D77" s="51">
        <v>700000</v>
      </c>
      <c r="E77" s="51"/>
      <c r="F77" s="51">
        <v>500000</v>
      </c>
      <c r="G77" s="1"/>
      <c r="H77" s="1"/>
      <c r="I77" s="7"/>
      <c r="J77" s="51">
        <v>500000</v>
      </c>
      <c r="K77" s="1"/>
      <c r="L77" s="1"/>
      <c r="M77" s="1"/>
      <c r="N77" s="1"/>
    </row>
    <row r="78" spans="1:14" ht="12.75" customHeight="1">
      <c r="A78" s="1"/>
      <c r="B78" s="45">
        <v>95100000</v>
      </c>
      <c r="C78" s="45" t="s">
        <v>92</v>
      </c>
      <c r="D78" s="51">
        <v>500000</v>
      </c>
      <c r="E78" s="51"/>
      <c r="F78" s="51">
        <v>81062631</v>
      </c>
      <c r="G78" s="1"/>
      <c r="H78" s="1"/>
      <c r="I78" s="7"/>
      <c r="J78" s="51">
        <v>81062631</v>
      </c>
      <c r="K78" s="1"/>
      <c r="L78" s="1"/>
      <c r="M78" s="1"/>
      <c r="N78" s="1"/>
    </row>
    <row r="79" spans="1:14" ht="12.75" customHeight="1">
      <c r="A79" s="1"/>
      <c r="B79" s="45">
        <v>170105000</v>
      </c>
      <c r="C79" s="45" t="s">
        <v>93</v>
      </c>
      <c r="D79" s="51">
        <v>31926900</v>
      </c>
      <c r="E79" s="51"/>
      <c r="F79" s="51">
        <v>121747900</v>
      </c>
      <c r="G79" s="1"/>
      <c r="H79" s="1"/>
      <c r="I79" s="7"/>
      <c r="J79" s="51">
        <v>121747900</v>
      </c>
      <c r="K79" s="1"/>
      <c r="L79" s="1"/>
      <c r="M79" s="1"/>
      <c r="N79" s="1"/>
    </row>
    <row r="80" spans="1:14" ht="12.75" customHeight="1">
      <c r="A80" s="1"/>
      <c r="B80" s="45">
        <v>174168000</v>
      </c>
      <c r="C80" s="45" t="s">
        <v>94</v>
      </c>
      <c r="D80" s="51">
        <v>7022500</v>
      </c>
      <c r="E80" s="51"/>
      <c r="F80" s="51">
        <v>11963926</v>
      </c>
      <c r="G80" s="1"/>
      <c r="H80" s="1"/>
      <c r="I80" s="7"/>
      <c r="J80" s="51">
        <v>11963926</v>
      </c>
      <c r="K80" s="1"/>
      <c r="L80" s="1"/>
      <c r="M80" s="1"/>
      <c r="N80" s="1"/>
    </row>
    <row r="81" spans="1:14" ht="12.75" customHeight="1">
      <c r="A81" s="1"/>
      <c r="B81" s="45">
        <v>923270343</v>
      </c>
      <c r="C81" s="45" t="s">
        <v>95</v>
      </c>
      <c r="D81" s="51">
        <v>178300000</v>
      </c>
      <c r="E81" s="51"/>
      <c r="F81" s="51">
        <v>40000000</v>
      </c>
      <c r="G81" s="1"/>
      <c r="H81" s="1"/>
      <c r="I81" s="7"/>
      <c r="J81" s="51">
        <v>40000000</v>
      </c>
      <c r="K81" s="1"/>
      <c r="L81" s="1"/>
      <c r="M81" s="1"/>
      <c r="N81" s="1"/>
    </row>
    <row r="82" spans="1:14" ht="12.75" customHeight="1">
      <c r="A82" s="1"/>
      <c r="B82" s="45">
        <v>923272105</v>
      </c>
      <c r="C82" s="45" t="s">
        <v>96</v>
      </c>
      <c r="D82" s="51">
        <v>424350000</v>
      </c>
      <c r="E82" s="51"/>
      <c r="F82" s="51">
        <v>1828073314</v>
      </c>
      <c r="G82" s="1"/>
      <c r="H82" s="1"/>
      <c r="I82" s="7"/>
      <c r="J82" s="51">
        <v>1828073314</v>
      </c>
      <c r="K82" s="1"/>
      <c r="L82" s="1"/>
      <c r="M82" s="1"/>
      <c r="N82" s="1"/>
    </row>
    <row r="83" spans="1:14" ht="12.75" customHeight="1">
      <c r="A83" s="1"/>
      <c r="B83" s="45">
        <v>923272394</v>
      </c>
      <c r="C83" s="45" t="s">
        <v>97</v>
      </c>
      <c r="D83" s="51">
        <v>183418600</v>
      </c>
      <c r="E83" s="51"/>
      <c r="F83" s="51">
        <v>1156935986</v>
      </c>
      <c r="G83" s="1" t="s">
        <v>62</v>
      </c>
      <c r="H83" s="1"/>
      <c r="I83" s="7"/>
      <c r="J83" s="51">
        <v>1156935986</v>
      </c>
      <c r="K83" s="1" t="s">
        <v>62</v>
      </c>
      <c r="L83" s="1" t="s">
        <v>62</v>
      </c>
      <c r="M83" s="1"/>
      <c r="N83" s="1"/>
    </row>
    <row r="84" spans="1:14" ht="12.75" customHeight="1">
      <c r="A84" s="1"/>
      <c r="C84" s="1"/>
      <c r="D84" s="1"/>
      <c r="F84" s="1"/>
      <c r="G84" s="1"/>
      <c r="H84" s="1"/>
      <c r="I84" s="7"/>
      <c r="J84" s="1"/>
      <c r="K84" s="1"/>
      <c r="L84" s="1"/>
      <c r="M84" s="1"/>
      <c r="N84" s="1"/>
    </row>
    <row r="85" spans="1:14" ht="12.75" customHeight="1">
      <c r="A85" s="1"/>
      <c r="C85" s="1"/>
      <c r="D85" s="1"/>
      <c r="F85" s="1"/>
      <c r="G85" s="1"/>
      <c r="H85" s="1"/>
      <c r="I85" s="7"/>
      <c r="J85" s="1"/>
      <c r="K85" s="1"/>
      <c r="L85" s="1"/>
      <c r="M85" s="1"/>
      <c r="N85" s="1"/>
    </row>
    <row r="86" spans="1:14" ht="12.75" customHeight="1">
      <c r="A86" s="1"/>
      <c r="C86" s="1"/>
      <c r="D86" s="15">
        <f t="shared" ref="D86:F86" si="2">SUM(D48:D83)</f>
        <v>4899085300</v>
      </c>
      <c r="E86" s="15">
        <f t="shared" si="2"/>
        <v>38955769</v>
      </c>
      <c r="F86" s="15">
        <f t="shared" si="2"/>
        <v>25839447320</v>
      </c>
      <c r="G86" s="1"/>
      <c r="H86" s="1"/>
      <c r="I86" s="7"/>
      <c r="J86" s="15">
        <f>SUM(J48:J83)</f>
        <v>25839447320</v>
      </c>
      <c r="K86" s="1"/>
      <c r="L86" s="1"/>
      <c r="M86" s="1"/>
      <c r="N86" s="1"/>
    </row>
    <row r="87" spans="1:14" ht="12.75" customHeight="1">
      <c r="A87" s="1"/>
      <c r="C87" s="1"/>
      <c r="D87" s="1"/>
      <c r="F87" s="1"/>
      <c r="G87" s="1"/>
      <c r="H87" s="1"/>
      <c r="I87" s="7"/>
      <c r="J87" s="1"/>
      <c r="K87" s="1"/>
      <c r="L87" s="1"/>
      <c r="M87" s="1"/>
      <c r="N87" s="1"/>
    </row>
  </sheetData>
  <mergeCells count="25">
    <mergeCell ref="B23:H23"/>
    <mergeCell ref="D45:E45"/>
    <mergeCell ref="B30:E30"/>
    <mergeCell ref="B24:H24"/>
    <mergeCell ref="B25:H25"/>
    <mergeCell ref="B26:H26"/>
    <mergeCell ref="B29:H29"/>
    <mergeCell ref="B31:E31"/>
    <mergeCell ref="F31:H31"/>
    <mergeCell ref="F30:H30"/>
    <mergeCell ref="I34:I35"/>
    <mergeCell ref="I36:I38"/>
    <mergeCell ref="N35:N36"/>
    <mergeCell ref="N37:N39"/>
    <mergeCell ref="B21:E21"/>
    <mergeCell ref="F21:H21"/>
    <mergeCell ref="B22:E22"/>
    <mergeCell ref="F22:H22"/>
    <mergeCell ref="F20:H20"/>
    <mergeCell ref="B20:E20"/>
    <mergeCell ref="B15:H15"/>
    <mergeCell ref="B17:H17"/>
    <mergeCell ref="B16:H16"/>
    <mergeCell ref="B18:H18"/>
    <mergeCell ref="B14:H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1934"/>
  <sheetViews>
    <sheetView workbookViewId="0">
      <pane ySplit="18" topLeftCell="A19" activePane="bottomLeft" state="frozen"/>
      <selection pane="bottomLeft" activeCell="B20" sqref="B20"/>
    </sheetView>
  </sheetViews>
  <sheetFormatPr baseColWidth="10" defaultColWidth="17.28515625" defaultRowHeight="15" customHeight="1"/>
  <cols>
    <col min="1" max="1" width="16.28515625" customWidth="1"/>
    <col min="2" max="2" width="72.5703125" customWidth="1"/>
    <col min="3" max="3" width="18.85546875" hidden="1" customWidth="1"/>
    <col min="4" max="6" width="20.140625" hidden="1" customWidth="1"/>
    <col min="7" max="7" width="15" hidden="1" customWidth="1"/>
    <col min="8" max="8" width="17.5703125" hidden="1" customWidth="1"/>
    <col min="9" max="9" width="20.140625" hidden="1" customWidth="1"/>
    <col min="10" max="10" width="0.7109375" hidden="1" customWidth="1"/>
    <col min="11" max="11" width="17.5703125" hidden="1" customWidth="1"/>
    <col min="12" max="13" width="15" hidden="1" customWidth="1"/>
    <col min="14" max="14" width="17.5703125" hidden="1" customWidth="1"/>
    <col min="15" max="15" width="8.7109375" hidden="1" customWidth="1"/>
    <col min="16" max="16" width="0.85546875" hidden="1" customWidth="1"/>
    <col min="17" max="20" width="8.7109375" hidden="1" customWidth="1"/>
    <col min="21" max="22" width="18.85546875" hidden="1" customWidth="1"/>
    <col min="23" max="30" width="8.7109375" hidden="1" customWidth="1"/>
    <col min="31" max="31" width="18.85546875" customWidth="1"/>
    <col min="32" max="34" width="20.140625" customWidth="1"/>
    <col min="35" max="35" width="17" customWidth="1"/>
  </cols>
  <sheetData>
    <row r="1" spans="1:35" ht="12.75" customHeight="1">
      <c r="A1" s="560" t="s">
        <v>0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00"/>
      <c r="AI1" s="45"/>
    </row>
    <row r="2" spans="1:35" ht="12.75" customHeight="1">
      <c r="A2" s="556" t="s">
        <v>2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00"/>
      <c r="AI2" s="45"/>
    </row>
    <row r="3" spans="1:35" ht="12.75" customHeight="1">
      <c r="A3" s="557" t="s">
        <v>710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00"/>
      <c r="AI3" s="45"/>
    </row>
    <row r="4" spans="1:35" ht="12.75" customHeight="1">
      <c r="A4" s="557" t="s">
        <v>713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  <c r="AH4" s="500"/>
      <c r="AI4" s="45"/>
    </row>
    <row r="5" spans="1:35" ht="12.75" customHeight="1">
      <c r="A5" s="557" t="s">
        <v>580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51"/>
      <c r="Y5" s="551"/>
      <c r="Z5" s="551"/>
      <c r="AA5" s="551"/>
      <c r="AB5" s="551"/>
      <c r="AC5" s="551"/>
      <c r="AD5" s="551"/>
      <c r="AE5" s="551"/>
      <c r="AF5" s="551"/>
      <c r="AG5" s="551"/>
      <c r="AH5" s="500"/>
      <c r="AI5" s="45"/>
    </row>
    <row r="6" spans="1:35" ht="12.75" customHeight="1">
      <c r="A6" s="558" t="s">
        <v>2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00"/>
      <c r="AI6" s="45"/>
    </row>
    <row r="7" spans="1:35" ht="12.75" customHeight="1">
      <c r="A7" s="550" t="s">
        <v>717</v>
      </c>
      <c r="B7" s="551"/>
      <c r="C7" s="551"/>
      <c r="D7" s="551"/>
      <c r="E7" s="551"/>
      <c r="F7" s="551"/>
      <c r="G7" s="551"/>
      <c r="H7" s="551"/>
      <c r="I7" s="500"/>
      <c r="J7" s="554" t="s">
        <v>733</v>
      </c>
      <c r="K7" s="551"/>
      <c r="L7" s="551"/>
      <c r="M7" s="551"/>
      <c r="N7" s="551"/>
      <c r="O7" s="551"/>
      <c r="P7" s="551"/>
      <c r="Q7" s="551"/>
      <c r="R7" s="500"/>
      <c r="S7" s="550" t="s">
        <v>739</v>
      </c>
      <c r="T7" s="551"/>
      <c r="U7" s="551"/>
      <c r="V7" s="551"/>
      <c r="W7" s="551"/>
      <c r="X7" s="551"/>
      <c r="Y7" s="551"/>
      <c r="Z7" s="500"/>
      <c r="AA7" s="559">
        <v>42080</v>
      </c>
      <c r="AB7" s="551"/>
      <c r="AC7" s="551"/>
      <c r="AD7" s="551"/>
      <c r="AE7" s="551"/>
      <c r="AF7" s="551"/>
      <c r="AG7" s="551"/>
      <c r="AH7" s="500"/>
      <c r="AI7" s="45"/>
    </row>
    <row r="8" spans="1:35" ht="12.75" customHeight="1">
      <c r="A8" s="550" t="s">
        <v>747</v>
      </c>
      <c r="B8" s="551"/>
      <c r="C8" s="551"/>
      <c r="D8" s="551"/>
      <c r="E8" s="551"/>
      <c r="F8" s="551"/>
      <c r="G8" s="551"/>
      <c r="H8" s="551"/>
      <c r="I8" s="500"/>
      <c r="J8" s="559">
        <v>41913</v>
      </c>
      <c r="K8" s="551"/>
      <c r="L8" s="551"/>
      <c r="M8" s="551"/>
      <c r="N8" s="551"/>
      <c r="O8" s="551"/>
      <c r="P8" s="551"/>
      <c r="Q8" s="551"/>
      <c r="R8" s="500"/>
      <c r="S8" s="550" t="s">
        <v>752</v>
      </c>
      <c r="T8" s="551"/>
      <c r="U8" s="551"/>
      <c r="V8" s="551"/>
      <c r="W8" s="551"/>
      <c r="X8" s="551"/>
      <c r="Y8" s="551"/>
      <c r="Z8" s="500"/>
      <c r="AA8" s="567">
        <v>666</v>
      </c>
      <c r="AB8" s="551"/>
      <c r="AC8" s="551"/>
      <c r="AD8" s="551"/>
      <c r="AE8" s="551"/>
      <c r="AF8" s="551"/>
      <c r="AG8" s="551"/>
      <c r="AH8" s="500"/>
      <c r="AI8" s="45"/>
    </row>
    <row r="9" spans="1:35" ht="12.75" customHeight="1">
      <c r="A9" s="550" t="s">
        <v>755</v>
      </c>
      <c r="B9" s="551"/>
      <c r="C9" s="551"/>
      <c r="D9" s="551"/>
      <c r="E9" s="551"/>
      <c r="F9" s="551"/>
      <c r="G9" s="551"/>
      <c r="H9" s="551"/>
      <c r="I9" s="500"/>
      <c r="J9" s="567">
        <v>2633</v>
      </c>
      <c r="K9" s="551"/>
      <c r="L9" s="551"/>
      <c r="M9" s="551"/>
      <c r="N9" s="551"/>
      <c r="O9" s="551"/>
      <c r="P9" s="551"/>
      <c r="Q9" s="551"/>
      <c r="R9" s="500"/>
      <c r="S9" s="550" t="s">
        <v>759</v>
      </c>
      <c r="T9" s="551"/>
      <c r="U9" s="551"/>
      <c r="V9" s="551"/>
      <c r="W9" s="551"/>
      <c r="X9" s="551"/>
      <c r="Y9" s="551"/>
      <c r="Z9" s="500"/>
      <c r="AA9" s="45"/>
      <c r="AB9" s="45"/>
      <c r="AC9" s="45"/>
      <c r="AD9" s="45"/>
      <c r="AE9" s="45"/>
      <c r="AF9" s="45"/>
      <c r="AG9" s="45"/>
      <c r="AH9" s="45"/>
      <c r="AI9" s="45"/>
    </row>
    <row r="10" spans="1:35" ht="12.75" customHeight="1">
      <c r="A10" s="550" t="s">
        <v>762</v>
      </c>
      <c r="B10" s="551"/>
      <c r="C10" s="551"/>
      <c r="D10" s="551"/>
      <c r="E10" s="551"/>
      <c r="F10" s="551"/>
      <c r="G10" s="551"/>
      <c r="H10" s="551"/>
      <c r="I10" s="500"/>
      <c r="J10" s="554" t="s">
        <v>764</v>
      </c>
      <c r="K10" s="551"/>
      <c r="L10" s="551"/>
      <c r="M10" s="551"/>
      <c r="N10" s="551"/>
      <c r="O10" s="551"/>
      <c r="P10" s="551"/>
      <c r="Q10" s="551"/>
      <c r="R10" s="500"/>
      <c r="S10" s="552"/>
      <c r="T10" s="551"/>
      <c r="U10" s="551"/>
      <c r="V10" s="551"/>
      <c r="W10" s="551"/>
      <c r="X10" s="551"/>
      <c r="Y10" s="551"/>
      <c r="Z10" s="500"/>
      <c r="AA10" s="552"/>
      <c r="AB10" s="551"/>
      <c r="AC10" s="551"/>
      <c r="AD10" s="551"/>
      <c r="AE10" s="551"/>
      <c r="AF10" s="551"/>
      <c r="AG10" s="551"/>
      <c r="AH10" s="500"/>
      <c r="AI10" s="45"/>
    </row>
    <row r="11" spans="1:35" ht="12.75" customHeight="1">
      <c r="A11" s="550" t="s">
        <v>769</v>
      </c>
      <c r="B11" s="551"/>
      <c r="C11" s="551"/>
      <c r="D11" s="551"/>
      <c r="E11" s="551"/>
      <c r="F11" s="551"/>
      <c r="G11" s="551"/>
      <c r="H11" s="551"/>
      <c r="I11" s="500"/>
      <c r="J11" s="554" t="s">
        <v>770</v>
      </c>
      <c r="K11" s="551"/>
      <c r="L11" s="551"/>
      <c r="M11" s="551"/>
      <c r="N11" s="551"/>
      <c r="O11" s="551"/>
      <c r="P11" s="551"/>
      <c r="Q11" s="551"/>
      <c r="R11" s="500"/>
      <c r="S11" s="550" t="s">
        <v>772</v>
      </c>
      <c r="T11" s="551"/>
      <c r="U11" s="551"/>
      <c r="V11" s="551"/>
      <c r="W11" s="551"/>
      <c r="X11" s="551"/>
      <c r="Y11" s="551"/>
      <c r="Z11" s="500"/>
      <c r="AA11" s="568">
        <v>100</v>
      </c>
      <c r="AB11" s="551"/>
      <c r="AC11" s="551"/>
      <c r="AD11" s="551"/>
      <c r="AE11" s="551"/>
      <c r="AF11" s="551"/>
      <c r="AG11" s="551"/>
      <c r="AH11" s="500"/>
      <c r="AI11" s="45"/>
    </row>
    <row r="12" spans="1:35" ht="12.75" customHeight="1">
      <c r="A12" s="553" t="s">
        <v>778</v>
      </c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1"/>
      <c r="AF12" s="551"/>
      <c r="AG12" s="551"/>
      <c r="AH12" s="500"/>
      <c r="AI12" s="45"/>
    </row>
    <row r="13" spans="1:35" ht="12.75" customHeight="1">
      <c r="A13" s="552"/>
      <c r="B13" s="551"/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1"/>
      <c r="AD13" s="551"/>
      <c r="AE13" s="551"/>
      <c r="AF13" s="551"/>
      <c r="AG13" s="551"/>
      <c r="AH13" s="500"/>
      <c r="AI13" s="45"/>
    </row>
    <row r="14" spans="1:35" ht="12.75" customHeight="1">
      <c r="A14" s="552"/>
      <c r="B14" s="551"/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1"/>
      <c r="X14" s="551"/>
      <c r="Y14" s="551"/>
      <c r="Z14" s="551"/>
      <c r="AA14" s="551"/>
      <c r="AB14" s="551"/>
      <c r="AC14" s="551"/>
      <c r="AD14" s="551"/>
      <c r="AE14" s="551"/>
      <c r="AF14" s="551"/>
      <c r="AG14" s="551"/>
      <c r="AH14" s="500"/>
      <c r="AI14" s="45"/>
    </row>
    <row r="15" spans="1:35" ht="12.75" customHeight="1">
      <c r="A15" s="436"/>
      <c r="B15" s="436"/>
      <c r="C15" s="561"/>
      <c r="D15" s="551"/>
      <c r="E15" s="551"/>
      <c r="F15" s="500"/>
      <c r="G15" s="555" t="s">
        <v>1135</v>
      </c>
      <c r="H15" s="551"/>
      <c r="I15" s="551"/>
      <c r="J15" s="551"/>
      <c r="K15" s="551"/>
      <c r="L15" s="551"/>
      <c r="M15" s="551"/>
      <c r="N15" s="500"/>
      <c r="O15" s="561"/>
      <c r="P15" s="551"/>
      <c r="Q15" s="551"/>
      <c r="R15" s="500"/>
      <c r="S15" s="561"/>
      <c r="T15" s="551"/>
      <c r="U15" s="551"/>
      <c r="V15" s="500"/>
      <c r="W15" s="561"/>
      <c r="X15" s="551"/>
      <c r="Y15" s="551"/>
      <c r="Z15" s="500"/>
      <c r="AA15" s="561"/>
      <c r="AB15" s="551"/>
      <c r="AC15" s="551"/>
      <c r="AD15" s="500"/>
      <c r="AE15" s="561"/>
      <c r="AF15" s="551"/>
      <c r="AG15" s="551"/>
      <c r="AH15" s="500"/>
      <c r="AI15" s="45"/>
    </row>
    <row r="16" spans="1:35" ht="12.75" customHeight="1">
      <c r="A16" s="386" t="s">
        <v>791</v>
      </c>
      <c r="B16" s="386" t="s">
        <v>792</v>
      </c>
      <c r="C16" s="555" t="s">
        <v>1169</v>
      </c>
      <c r="D16" s="551"/>
      <c r="E16" s="551"/>
      <c r="F16" s="500"/>
      <c r="G16" s="555" t="s">
        <v>1174</v>
      </c>
      <c r="H16" s="551"/>
      <c r="I16" s="551"/>
      <c r="J16" s="500"/>
      <c r="K16" s="555" t="s">
        <v>1178</v>
      </c>
      <c r="L16" s="551"/>
      <c r="M16" s="551"/>
      <c r="N16" s="500"/>
      <c r="O16" s="555" t="s">
        <v>1185</v>
      </c>
      <c r="P16" s="551"/>
      <c r="Q16" s="551"/>
      <c r="R16" s="500"/>
      <c r="S16" s="555" t="s">
        <v>1190</v>
      </c>
      <c r="T16" s="551"/>
      <c r="U16" s="551"/>
      <c r="V16" s="500"/>
      <c r="W16" s="555" t="s">
        <v>1193</v>
      </c>
      <c r="X16" s="551"/>
      <c r="Y16" s="551"/>
      <c r="Z16" s="500"/>
      <c r="AA16" s="555" t="s">
        <v>1201</v>
      </c>
      <c r="AB16" s="551"/>
      <c r="AC16" s="551"/>
      <c r="AD16" s="500"/>
      <c r="AE16" s="555" t="s">
        <v>793</v>
      </c>
      <c r="AF16" s="551"/>
      <c r="AG16" s="551"/>
      <c r="AH16" s="500"/>
      <c r="AI16" s="45"/>
    </row>
    <row r="17" spans="1:35" ht="12.75" customHeight="1">
      <c r="A17" s="436"/>
      <c r="B17" s="436"/>
      <c r="C17" s="555" t="s">
        <v>812</v>
      </c>
      <c r="D17" s="500"/>
      <c r="E17" s="555" t="s">
        <v>816</v>
      </c>
      <c r="F17" s="500"/>
      <c r="G17" s="555" t="s">
        <v>812</v>
      </c>
      <c r="H17" s="500"/>
      <c r="I17" s="555" t="s">
        <v>816</v>
      </c>
      <c r="J17" s="500"/>
      <c r="K17" s="555" t="s">
        <v>812</v>
      </c>
      <c r="L17" s="500"/>
      <c r="M17" s="555" t="s">
        <v>816</v>
      </c>
      <c r="N17" s="500"/>
      <c r="O17" s="555" t="s">
        <v>812</v>
      </c>
      <c r="P17" s="500"/>
      <c r="Q17" s="555" t="s">
        <v>816</v>
      </c>
      <c r="R17" s="500"/>
      <c r="S17" s="555" t="s">
        <v>812</v>
      </c>
      <c r="T17" s="500"/>
      <c r="U17" s="555" t="s">
        <v>816</v>
      </c>
      <c r="V17" s="500"/>
      <c r="W17" s="555" t="s">
        <v>812</v>
      </c>
      <c r="X17" s="500"/>
      <c r="Y17" s="555" t="s">
        <v>816</v>
      </c>
      <c r="Z17" s="500"/>
      <c r="AA17" s="555" t="s">
        <v>812</v>
      </c>
      <c r="AB17" s="500"/>
      <c r="AC17" s="555" t="s">
        <v>816</v>
      </c>
      <c r="AD17" s="500"/>
      <c r="AE17" s="555" t="s">
        <v>812</v>
      </c>
      <c r="AF17" s="500"/>
      <c r="AG17" s="555" t="s">
        <v>816</v>
      </c>
      <c r="AH17" s="500"/>
      <c r="AI17" s="439" t="s">
        <v>1273</v>
      </c>
    </row>
    <row r="18" spans="1:35" ht="12.75" customHeight="1">
      <c r="A18" s="436"/>
      <c r="B18" s="436"/>
      <c r="C18" s="386" t="s">
        <v>1291</v>
      </c>
      <c r="D18" s="386" t="s">
        <v>1293</v>
      </c>
      <c r="E18" s="386" t="s">
        <v>1291</v>
      </c>
      <c r="F18" s="386" t="s">
        <v>1293</v>
      </c>
      <c r="G18" s="386" t="s">
        <v>1291</v>
      </c>
      <c r="H18" s="386" t="s">
        <v>1293</v>
      </c>
      <c r="I18" s="386" t="s">
        <v>1291</v>
      </c>
      <c r="J18" s="386" t="s">
        <v>1293</v>
      </c>
      <c r="K18" s="386" t="s">
        <v>1291</v>
      </c>
      <c r="L18" s="386" t="s">
        <v>1293</v>
      </c>
      <c r="M18" s="386" t="s">
        <v>1291</v>
      </c>
      <c r="N18" s="386" t="s">
        <v>1293</v>
      </c>
      <c r="O18" s="386" t="s">
        <v>1291</v>
      </c>
      <c r="P18" s="386" t="s">
        <v>1293</v>
      </c>
      <c r="Q18" s="386" t="s">
        <v>1291</v>
      </c>
      <c r="R18" s="386" t="s">
        <v>1293</v>
      </c>
      <c r="S18" s="386" t="s">
        <v>1291</v>
      </c>
      <c r="T18" s="386" t="s">
        <v>1293</v>
      </c>
      <c r="U18" s="386" t="s">
        <v>1291</v>
      </c>
      <c r="V18" s="386" t="s">
        <v>1293</v>
      </c>
      <c r="W18" s="386" t="s">
        <v>1291</v>
      </c>
      <c r="X18" s="386" t="s">
        <v>1293</v>
      </c>
      <c r="Y18" s="386" t="s">
        <v>1291</v>
      </c>
      <c r="Z18" s="386" t="s">
        <v>1293</v>
      </c>
      <c r="AA18" s="386" t="s">
        <v>1291</v>
      </c>
      <c r="AB18" s="386" t="s">
        <v>1293</v>
      </c>
      <c r="AC18" s="386" t="s">
        <v>1291</v>
      </c>
      <c r="AD18" s="386" t="s">
        <v>1293</v>
      </c>
      <c r="AE18" s="386" t="s">
        <v>1291</v>
      </c>
      <c r="AF18" s="386" t="s">
        <v>1293</v>
      </c>
      <c r="AG18" s="386" t="s">
        <v>1291</v>
      </c>
      <c r="AH18" s="386" t="s">
        <v>1293</v>
      </c>
      <c r="AI18" s="45"/>
    </row>
    <row r="19" spans="1:35" ht="12.75" customHeight="1">
      <c r="A19" s="440" t="s">
        <v>824</v>
      </c>
      <c r="B19" s="440" t="s">
        <v>825</v>
      </c>
      <c r="C19" s="441">
        <v>72658373076</v>
      </c>
      <c r="D19" s="45"/>
      <c r="E19" s="441">
        <v>212998191893</v>
      </c>
      <c r="F19" s="45"/>
      <c r="G19" s="45"/>
      <c r="H19" s="441">
        <v>2813346655</v>
      </c>
      <c r="I19" s="45"/>
      <c r="J19" s="441">
        <v>11939464</v>
      </c>
      <c r="K19" s="45"/>
      <c r="L19" s="441">
        <v>372617054</v>
      </c>
      <c r="M19" s="441">
        <v>237791148</v>
      </c>
      <c r="N19" s="441">
        <v>8111727509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41">
        <v>69472409367</v>
      </c>
      <c r="AF19" s="45"/>
      <c r="AG19" s="441">
        <v>205112316068</v>
      </c>
      <c r="AH19" s="45"/>
      <c r="AI19" s="442">
        <f t="shared" ref="AI19:AI644" si="0">AE19+AG19</f>
        <v>274584725435</v>
      </c>
    </row>
    <row r="20" spans="1:35" ht="12.75" customHeight="1">
      <c r="A20" s="443" t="s">
        <v>830</v>
      </c>
      <c r="B20" s="443" t="s">
        <v>832</v>
      </c>
      <c r="C20" s="444">
        <v>23984186055</v>
      </c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4">
        <v>23984186055</v>
      </c>
      <c r="AF20" s="445"/>
      <c r="AG20" s="445"/>
      <c r="AH20" s="445"/>
      <c r="AI20" s="442">
        <f t="shared" si="0"/>
        <v>23984186055</v>
      </c>
    </row>
    <row r="21" spans="1:35" ht="12.75" customHeight="1">
      <c r="A21" s="440" t="s">
        <v>833</v>
      </c>
      <c r="B21" s="440" t="s">
        <v>834</v>
      </c>
      <c r="C21" s="441">
        <v>474896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41">
        <v>474896</v>
      </c>
      <c r="AF21" s="45"/>
      <c r="AG21" s="45"/>
      <c r="AH21" s="45"/>
      <c r="AI21" s="442">
        <f t="shared" si="0"/>
        <v>474896</v>
      </c>
    </row>
    <row r="22" spans="1:35" ht="12.75" customHeight="1">
      <c r="A22" s="446" t="s">
        <v>835</v>
      </c>
      <c r="B22" s="446" t="s">
        <v>836</v>
      </c>
      <c r="C22" s="448">
        <v>471886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48">
        <v>471886</v>
      </c>
      <c r="AF22" s="45"/>
      <c r="AG22" s="45"/>
      <c r="AH22" s="45"/>
      <c r="AI22" s="442">
        <f t="shared" si="0"/>
        <v>471886</v>
      </c>
    </row>
    <row r="23" spans="1:35" ht="12.75" customHeight="1">
      <c r="A23" s="446" t="s">
        <v>837</v>
      </c>
      <c r="B23" s="446" t="s">
        <v>839</v>
      </c>
      <c r="C23" s="448">
        <v>3010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48">
        <v>3010</v>
      </c>
      <c r="AF23" s="45"/>
      <c r="AG23" s="45"/>
      <c r="AH23" s="45"/>
      <c r="AI23" s="442">
        <f t="shared" si="0"/>
        <v>3010</v>
      </c>
    </row>
    <row r="24" spans="1:35" ht="12.75" customHeight="1">
      <c r="A24" s="440" t="s">
        <v>840</v>
      </c>
      <c r="B24" s="440" t="s">
        <v>841</v>
      </c>
      <c r="C24" s="441">
        <v>21836122332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41">
        <v>21836122332</v>
      </c>
      <c r="AF24" s="45"/>
      <c r="AG24" s="45"/>
      <c r="AH24" s="45"/>
      <c r="AI24" s="442">
        <f t="shared" si="0"/>
        <v>21836122332</v>
      </c>
    </row>
    <row r="25" spans="1:35" ht="12.75" customHeight="1">
      <c r="A25" s="446" t="s">
        <v>842</v>
      </c>
      <c r="B25" s="446" t="s">
        <v>843</v>
      </c>
      <c r="C25" s="448">
        <v>731251501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48">
        <v>731251501</v>
      </c>
      <c r="AF25" s="45"/>
      <c r="AG25" s="45"/>
      <c r="AH25" s="45"/>
      <c r="AI25" s="442">
        <f t="shared" si="0"/>
        <v>731251501</v>
      </c>
    </row>
    <row r="26" spans="1:35" ht="12.75" customHeight="1">
      <c r="A26" s="446" t="s">
        <v>844</v>
      </c>
      <c r="B26" s="446" t="s">
        <v>845</v>
      </c>
      <c r="C26" s="448">
        <v>799086984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48">
        <v>799086984</v>
      </c>
      <c r="AF26" s="45"/>
      <c r="AG26" s="45"/>
      <c r="AH26" s="45"/>
      <c r="AI26" s="442">
        <f t="shared" si="0"/>
        <v>799086984</v>
      </c>
    </row>
    <row r="27" spans="1:35" ht="12.75" customHeight="1">
      <c r="A27" s="446" t="s">
        <v>846</v>
      </c>
      <c r="B27" s="446" t="s">
        <v>847</v>
      </c>
      <c r="C27" s="448">
        <v>2157791481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48">
        <v>2157791481</v>
      </c>
      <c r="AF27" s="45"/>
      <c r="AG27" s="45"/>
      <c r="AH27" s="45"/>
      <c r="AI27" s="442">
        <f t="shared" si="0"/>
        <v>2157791481</v>
      </c>
    </row>
    <row r="28" spans="1:35" ht="12.75" customHeight="1">
      <c r="A28" s="446" t="s">
        <v>849</v>
      </c>
      <c r="B28" s="446" t="s">
        <v>850</v>
      </c>
      <c r="C28" s="448">
        <v>18121994278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48">
        <v>18121994278</v>
      </c>
      <c r="AF28" s="45"/>
      <c r="AG28" s="45"/>
      <c r="AH28" s="45"/>
      <c r="AI28" s="442">
        <f t="shared" si="0"/>
        <v>18121994278</v>
      </c>
    </row>
    <row r="29" spans="1:35" ht="12.75" customHeight="1">
      <c r="A29" s="446" t="s">
        <v>1499</v>
      </c>
      <c r="B29" s="446" t="s">
        <v>1502</v>
      </c>
      <c r="C29" s="448">
        <v>25998088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48">
        <v>25998088</v>
      </c>
      <c r="AF29" s="45"/>
      <c r="AG29" s="45"/>
      <c r="AH29" s="45"/>
      <c r="AI29" s="442">
        <f t="shared" si="0"/>
        <v>25998088</v>
      </c>
    </row>
    <row r="30" spans="1:35" ht="12.75" customHeight="1">
      <c r="A30" s="440" t="s">
        <v>851</v>
      </c>
      <c r="B30" s="440" t="s">
        <v>852</v>
      </c>
      <c r="C30" s="441">
        <v>1656000000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41">
        <v>1656000000</v>
      </c>
      <c r="AF30" s="45"/>
      <c r="AG30" s="45"/>
      <c r="AH30" s="45"/>
      <c r="AI30" s="442">
        <f t="shared" si="0"/>
        <v>1656000000</v>
      </c>
    </row>
    <row r="31" spans="1:35" ht="12.75" customHeight="1">
      <c r="A31" s="446" t="s">
        <v>854</v>
      </c>
      <c r="B31" s="446" t="s">
        <v>855</v>
      </c>
      <c r="C31" s="448">
        <v>1656000000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48">
        <v>1656000000</v>
      </c>
      <c r="AF31" s="45"/>
      <c r="AG31" s="45"/>
      <c r="AH31" s="45"/>
      <c r="AI31" s="442">
        <f t="shared" si="0"/>
        <v>1656000000</v>
      </c>
    </row>
    <row r="32" spans="1:35" ht="12.75" customHeight="1">
      <c r="A32" s="440" t="s">
        <v>856</v>
      </c>
      <c r="B32" s="440" t="s">
        <v>857</v>
      </c>
      <c r="C32" s="441">
        <v>491588827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41">
        <v>491588827</v>
      </c>
      <c r="AF32" s="45"/>
      <c r="AG32" s="45"/>
      <c r="AH32" s="45"/>
      <c r="AI32" s="442">
        <f t="shared" si="0"/>
        <v>491588827</v>
      </c>
    </row>
    <row r="33" spans="1:35" ht="12.75" customHeight="1">
      <c r="A33" s="446" t="s">
        <v>1538</v>
      </c>
      <c r="B33" s="446" t="s">
        <v>843</v>
      </c>
      <c r="C33" s="448">
        <v>22188393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48">
        <v>22188393</v>
      </c>
      <c r="AF33" s="45"/>
      <c r="AG33" s="45"/>
      <c r="AH33" s="45"/>
      <c r="AI33" s="442">
        <f t="shared" si="0"/>
        <v>22188393</v>
      </c>
    </row>
    <row r="34" spans="1:35" ht="12.75" customHeight="1">
      <c r="A34" s="446" t="s">
        <v>858</v>
      </c>
      <c r="B34" s="446" t="s">
        <v>859</v>
      </c>
      <c r="C34" s="448">
        <v>469400428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48">
        <v>469400428</v>
      </c>
      <c r="AF34" s="45"/>
      <c r="AG34" s="45"/>
      <c r="AH34" s="45"/>
      <c r="AI34" s="442">
        <f t="shared" si="0"/>
        <v>469400428</v>
      </c>
    </row>
    <row r="35" spans="1:35" ht="12.75" customHeight="1">
      <c r="A35" s="446" t="s">
        <v>861</v>
      </c>
      <c r="B35" s="446" t="s">
        <v>862</v>
      </c>
      <c r="C35" s="448">
        <v>6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48">
        <v>6</v>
      </c>
      <c r="AF35" s="45"/>
      <c r="AG35" s="45"/>
      <c r="AH35" s="45"/>
      <c r="AI35" s="442">
        <f t="shared" si="0"/>
        <v>6</v>
      </c>
    </row>
    <row r="36" spans="1:35" ht="12.75" customHeight="1">
      <c r="A36" s="440" t="s">
        <v>863</v>
      </c>
      <c r="B36" s="440" t="s">
        <v>866</v>
      </c>
      <c r="C36" s="441">
        <v>8355002246</v>
      </c>
      <c r="D36" s="45"/>
      <c r="E36" s="441">
        <v>82091006345</v>
      </c>
      <c r="F36" s="45"/>
      <c r="G36" s="45"/>
      <c r="H36" s="441">
        <v>1262800347</v>
      </c>
      <c r="I36" s="45"/>
      <c r="J36" s="441">
        <v>8112930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41">
        <v>7092201899</v>
      </c>
      <c r="AF36" s="45"/>
      <c r="AG36" s="441">
        <v>82082893415</v>
      </c>
      <c r="AH36" s="45"/>
      <c r="AI36" s="442">
        <f t="shared" si="0"/>
        <v>89175095314</v>
      </c>
    </row>
    <row r="37" spans="1:35" ht="12.75" customHeight="1">
      <c r="A37" s="440" t="s">
        <v>872</v>
      </c>
      <c r="B37" s="440" t="s">
        <v>873</v>
      </c>
      <c r="C37" s="441">
        <v>7112163429</v>
      </c>
      <c r="D37" s="45"/>
      <c r="E37" s="45"/>
      <c r="F37" s="45"/>
      <c r="G37" s="45"/>
      <c r="H37" s="441">
        <v>806010730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41">
        <v>6306152699</v>
      </c>
      <c r="AF37" s="45"/>
      <c r="AG37" s="45"/>
      <c r="AH37" s="45"/>
      <c r="AI37" s="442">
        <f t="shared" si="0"/>
        <v>6306152699</v>
      </c>
    </row>
    <row r="38" spans="1:35" ht="12.75" customHeight="1">
      <c r="A38" s="446" t="s">
        <v>19</v>
      </c>
      <c r="B38" s="446" t="s">
        <v>20</v>
      </c>
      <c r="C38" s="448">
        <v>5489932595</v>
      </c>
      <c r="D38" s="45"/>
      <c r="E38" s="45"/>
      <c r="F38" s="45"/>
      <c r="G38" s="45"/>
      <c r="H38" s="448">
        <v>696636954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48">
        <v>4793295641</v>
      </c>
      <c r="AF38" s="45"/>
      <c r="AG38" s="45"/>
      <c r="AH38" s="45"/>
      <c r="AI38" s="442">
        <f t="shared" si="0"/>
        <v>4793295641</v>
      </c>
    </row>
    <row r="39" spans="1:35" ht="12.75" customHeight="1">
      <c r="A39" s="446" t="s">
        <v>875</v>
      </c>
      <c r="B39" s="446" t="s">
        <v>876</v>
      </c>
      <c r="C39" s="448">
        <v>1303316495</v>
      </c>
      <c r="D39" s="45"/>
      <c r="E39" s="45"/>
      <c r="F39" s="45"/>
      <c r="G39" s="45"/>
      <c r="H39" s="448">
        <v>8599790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48">
        <v>1294716705</v>
      </c>
      <c r="AF39" s="45"/>
      <c r="AG39" s="45"/>
      <c r="AH39" s="45"/>
      <c r="AI39" s="442">
        <f t="shared" si="0"/>
        <v>1294716705</v>
      </c>
    </row>
    <row r="40" spans="1:35" ht="12.75" customHeight="1">
      <c r="A40" s="446" t="s">
        <v>878</v>
      </c>
      <c r="B40" s="446" t="s">
        <v>879</v>
      </c>
      <c r="C40" s="448">
        <v>35716685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48">
        <v>35716685</v>
      </c>
      <c r="AF40" s="45"/>
      <c r="AG40" s="45"/>
      <c r="AH40" s="45"/>
      <c r="AI40" s="442">
        <f t="shared" si="0"/>
        <v>35716685</v>
      </c>
    </row>
    <row r="41" spans="1:35" ht="12.75" customHeight="1">
      <c r="A41" s="446" t="s">
        <v>1607</v>
      </c>
      <c r="B41" s="446" t="s">
        <v>898</v>
      </c>
      <c r="C41" s="448">
        <v>100773986</v>
      </c>
      <c r="D41" s="45"/>
      <c r="E41" s="45"/>
      <c r="F41" s="45"/>
      <c r="G41" s="45"/>
      <c r="H41" s="448">
        <v>100773986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42">
        <f t="shared" si="0"/>
        <v>0</v>
      </c>
    </row>
    <row r="42" spans="1:35" ht="12.75" customHeight="1">
      <c r="A42" s="446" t="s">
        <v>880</v>
      </c>
      <c r="B42" s="446" t="s">
        <v>881</v>
      </c>
      <c r="C42" s="448">
        <v>182370967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48">
        <v>182370967</v>
      </c>
      <c r="AF42" s="45"/>
      <c r="AG42" s="45"/>
      <c r="AH42" s="45"/>
      <c r="AI42" s="442">
        <f t="shared" si="0"/>
        <v>182370967</v>
      </c>
    </row>
    <row r="43" spans="1:35" ht="12.75" customHeight="1">
      <c r="A43" s="446" t="s">
        <v>882</v>
      </c>
      <c r="B43" s="446" t="s">
        <v>883</v>
      </c>
      <c r="C43" s="448">
        <v>52701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48">
        <v>52701</v>
      </c>
      <c r="AF43" s="45"/>
      <c r="AG43" s="45"/>
      <c r="AH43" s="45"/>
      <c r="AI43" s="442">
        <f t="shared" si="0"/>
        <v>52701</v>
      </c>
    </row>
    <row r="44" spans="1:35" ht="12.75" customHeight="1">
      <c r="A44" s="440" t="s">
        <v>884</v>
      </c>
      <c r="B44" s="440" t="s">
        <v>885</v>
      </c>
      <c r="C44" s="441">
        <v>2427171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41">
        <v>2427171</v>
      </c>
      <c r="AF44" s="45"/>
      <c r="AG44" s="45"/>
      <c r="AH44" s="45"/>
      <c r="AI44" s="442">
        <f t="shared" si="0"/>
        <v>2427171</v>
      </c>
    </row>
    <row r="45" spans="1:35" ht="12.75" customHeight="1">
      <c r="A45" s="446" t="s">
        <v>886</v>
      </c>
      <c r="B45" s="446" t="s">
        <v>887</v>
      </c>
      <c r="C45" s="448">
        <v>2427171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48">
        <v>2427171</v>
      </c>
      <c r="AF45" s="45"/>
      <c r="AG45" s="45"/>
      <c r="AH45" s="45"/>
      <c r="AI45" s="442">
        <f t="shared" si="0"/>
        <v>2427171</v>
      </c>
    </row>
    <row r="46" spans="1:35" ht="12.75" customHeight="1">
      <c r="A46" s="440" t="s">
        <v>891</v>
      </c>
      <c r="B46" s="440" t="s">
        <v>892</v>
      </c>
      <c r="C46" s="441">
        <v>456789617</v>
      </c>
      <c r="D46" s="45"/>
      <c r="E46" s="441">
        <v>69897845</v>
      </c>
      <c r="F46" s="45"/>
      <c r="G46" s="45"/>
      <c r="H46" s="441">
        <v>456789617</v>
      </c>
      <c r="I46" s="45"/>
      <c r="J46" s="441">
        <v>8112930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41">
        <v>61784915</v>
      </c>
      <c r="AH46" s="45"/>
      <c r="AI46" s="442">
        <f t="shared" si="0"/>
        <v>61784915</v>
      </c>
    </row>
    <row r="47" spans="1:35" ht="12.75" customHeight="1">
      <c r="A47" s="446" t="s">
        <v>895</v>
      </c>
      <c r="B47" s="446" t="s">
        <v>896</v>
      </c>
      <c r="C47" s="448">
        <v>456789617</v>
      </c>
      <c r="D47" s="45"/>
      <c r="E47" s="448">
        <v>69888445</v>
      </c>
      <c r="F47" s="45"/>
      <c r="G47" s="45"/>
      <c r="H47" s="448">
        <v>456789617</v>
      </c>
      <c r="I47" s="45"/>
      <c r="J47" s="448">
        <v>8103530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48">
        <v>61784915</v>
      </c>
      <c r="AH47" s="45"/>
      <c r="AI47" s="442">
        <f t="shared" si="0"/>
        <v>61784915</v>
      </c>
    </row>
    <row r="48" spans="1:35" ht="12.75" customHeight="1">
      <c r="A48" s="446" t="s">
        <v>897</v>
      </c>
      <c r="B48" s="446" t="s">
        <v>898</v>
      </c>
      <c r="C48" s="45"/>
      <c r="D48" s="45"/>
      <c r="E48" s="448">
        <v>9400</v>
      </c>
      <c r="F48" s="45"/>
      <c r="G48" s="45"/>
      <c r="H48" s="45"/>
      <c r="I48" s="45"/>
      <c r="J48" s="448">
        <v>9400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42">
        <f t="shared" si="0"/>
        <v>0</v>
      </c>
    </row>
    <row r="49" spans="1:35" ht="12.75" customHeight="1">
      <c r="A49" s="440" t="s">
        <v>899</v>
      </c>
      <c r="B49" s="440" t="s">
        <v>900</v>
      </c>
      <c r="C49" s="441">
        <v>5168922</v>
      </c>
      <c r="D49" s="45"/>
      <c r="E49" s="441">
        <v>6207570291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41">
        <v>5168922</v>
      </c>
      <c r="AF49" s="45"/>
      <c r="AG49" s="441">
        <v>6207570291</v>
      </c>
      <c r="AH49" s="45"/>
      <c r="AI49" s="442">
        <f t="shared" si="0"/>
        <v>6212739213</v>
      </c>
    </row>
    <row r="50" spans="1:35" ht="12.75" customHeight="1">
      <c r="A50" s="446" t="s">
        <v>902</v>
      </c>
      <c r="B50" s="446" t="s">
        <v>903</v>
      </c>
      <c r="C50" s="45"/>
      <c r="D50" s="45"/>
      <c r="E50" s="448">
        <v>2776404686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48">
        <v>2776404686</v>
      </c>
      <c r="AH50" s="45"/>
      <c r="AI50" s="442">
        <f t="shared" si="0"/>
        <v>2776404686</v>
      </c>
    </row>
    <row r="51" spans="1:35" ht="12.75" customHeight="1">
      <c r="A51" s="446" t="s">
        <v>904</v>
      </c>
      <c r="B51" s="446" t="s">
        <v>905</v>
      </c>
      <c r="C51" s="45"/>
      <c r="D51" s="45"/>
      <c r="E51" s="448">
        <v>840596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48">
        <v>840596</v>
      </c>
      <c r="AH51" s="45"/>
      <c r="AI51" s="442">
        <f t="shared" si="0"/>
        <v>840596</v>
      </c>
    </row>
    <row r="52" spans="1:35" ht="12.75" customHeight="1">
      <c r="A52" s="446" t="s">
        <v>906</v>
      </c>
      <c r="B52" s="446" t="s">
        <v>908</v>
      </c>
      <c r="C52" s="448">
        <v>3942</v>
      </c>
      <c r="D52" s="45"/>
      <c r="E52" s="448">
        <v>1275897889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48">
        <v>3942</v>
      </c>
      <c r="AF52" s="45"/>
      <c r="AG52" s="448">
        <v>1275897889</v>
      </c>
      <c r="AH52" s="45"/>
      <c r="AI52" s="442">
        <f t="shared" si="0"/>
        <v>1275901831</v>
      </c>
    </row>
    <row r="53" spans="1:35" ht="12.75" customHeight="1">
      <c r="A53" s="446" t="s">
        <v>909</v>
      </c>
      <c r="B53" s="446" t="s">
        <v>910</v>
      </c>
      <c r="C53" s="448">
        <v>5164980</v>
      </c>
      <c r="D53" s="45"/>
      <c r="E53" s="448">
        <v>1026587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48">
        <v>5164980</v>
      </c>
      <c r="AF53" s="45"/>
      <c r="AG53" s="448">
        <v>1026587</v>
      </c>
      <c r="AH53" s="45"/>
      <c r="AI53" s="442">
        <f t="shared" si="0"/>
        <v>6191567</v>
      </c>
    </row>
    <row r="54" spans="1:35" ht="12.75" customHeight="1">
      <c r="A54" s="446" t="s">
        <v>911</v>
      </c>
      <c r="B54" s="446" t="s">
        <v>912</v>
      </c>
      <c r="C54" s="45"/>
      <c r="D54" s="45"/>
      <c r="E54" s="448">
        <v>2114625438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48">
        <v>2114625438</v>
      </c>
      <c r="AH54" s="45"/>
      <c r="AI54" s="442">
        <f t="shared" si="0"/>
        <v>2114625438</v>
      </c>
    </row>
    <row r="55" spans="1:35" ht="12.75" customHeight="1">
      <c r="A55" s="446" t="s">
        <v>913</v>
      </c>
      <c r="B55" s="446" t="s">
        <v>915</v>
      </c>
      <c r="C55" s="45"/>
      <c r="D55" s="45"/>
      <c r="E55" s="448">
        <v>38775095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48">
        <v>38775095</v>
      </c>
      <c r="AH55" s="45"/>
      <c r="AI55" s="442">
        <f t="shared" si="0"/>
        <v>38775095</v>
      </c>
    </row>
    <row r="56" spans="1:35" ht="12.75" customHeight="1">
      <c r="A56" s="440" t="s">
        <v>916</v>
      </c>
      <c r="B56" s="440" t="s">
        <v>917</v>
      </c>
      <c r="C56" s="45"/>
      <c r="D56" s="45"/>
      <c r="E56" s="441">
        <v>77393013856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41">
        <v>77393013856</v>
      </c>
      <c r="AH56" s="45"/>
      <c r="AI56" s="442">
        <f t="shared" si="0"/>
        <v>77393013856</v>
      </c>
    </row>
    <row r="57" spans="1:35" ht="12.75" customHeight="1">
      <c r="A57" s="446" t="s">
        <v>918</v>
      </c>
      <c r="B57" s="446" t="s">
        <v>910</v>
      </c>
      <c r="C57" s="45"/>
      <c r="D57" s="45"/>
      <c r="E57" s="448">
        <v>611711059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48">
        <v>611711059</v>
      </c>
      <c r="AH57" s="45"/>
      <c r="AI57" s="442">
        <f t="shared" si="0"/>
        <v>611711059</v>
      </c>
    </row>
    <row r="58" spans="1:35" ht="12.75" customHeight="1">
      <c r="A58" s="446" t="s">
        <v>919</v>
      </c>
      <c r="B58" s="446" t="s">
        <v>912</v>
      </c>
      <c r="C58" s="45"/>
      <c r="D58" s="45"/>
      <c r="E58" s="448">
        <v>76324316791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48">
        <v>76324316791</v>
      </c>
      <c r="AH58" s="45"/>
      <c r="AI58" s="442">
        <f t="shared" si="0"/>
        <v>76324316791</v>
      </c>
    </row>
    <row r="59" spans="1:35" ht="12.75" customHeight="1">
      <c r="A59" s="446" t="s">
        <v>920</v>
      </c>
      <c r="B59" s="446" t="s">
        <v>915</v>
      </c>
      <c r="C59" s="45"/>
      <c r="D59" s="45"/>
      <c r="E59" s="448">
        <v>373279286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48">
        <v>373279286</v>
      </c>
      <c r="AH59" s="45"/>
      <c r="AI59" s="442">
        <f t="shared" si="0"/>
        <v>373279286</v>
      </c>
    </row>
    <row r="60" spans="1:35" ht="12.75" customHeight="1">
      <c r="A60" s="446" t="s">
        <v>921</v>
      </c>
      <c r="B60" s="446" t="s">
        <v>908</v>
      </c>
      <c r="C60" s="45"/>
      <c r="D60" s="45"/>
      <c r="E60" s="448">
        <v>83706720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48">
        <v>83706720</v>
      </c>
      <c r="AH60" s="45"/>
      <c r="AI60" s="442">
        <f t="shared" si="0"/>
        <v>83706720</v>
      </c>
    </row>
    <row r="61" spans="1:35" ht="12.75" customHeight="1">
      <c r="A61" s="569" t="s">
        <v>922</v>
      </c>
      <c r="B61" s="570" t="s">
        <v>924</v>
      </c>
      <c r="C61" s="566">
        <v>778453107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566">
        <v>778453107</v>
      </c>
      <c r="AF61" s="45"/>
      <c r="AG61" s="45"/>
      <c r="AH61" s="45"/>
      <c r="AI61" s="442">
        <f t="shared" si="0"/>
        <v>778453107</v>
      </c>
    </row>
    <row r="62" spans="1:35" ht="12.75" customHeight="1">
      <c r="A62" s="565"/>
      <c r="B62" s="565"/>
      <c r="C62" s="56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565"/>
      <c r="AF62" s="45"/>
      <c r="AG62" s="45"/>
      <c r="AH62" s="45"/>
      <c r="AI62" s="442">
        <f t="shared" si="0"/>
        <v>0</v>
      </c>
    </row>
    <row r="63" spans="1:35" ht="12.75" customHeight="1">
      <c r="A63" s="446" t="s">
        <v>935</v>
      </c>
      <c r="B63" s="446" t="s">
        <v>936</v>
      </c>
      <c r="C63" s="448">
        <v>778453107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48">
        <v>778453107</v>
      </c>
      <c r="AF63" s="45"/>
      <c r="AG63" s="45"/>
      <c r="AH63" s="45"/>
      <c r="AI63" s="442">
        <f t="shared" si="0"/>
        <v>778453107</v>
      </c>
    </row>
    <row r="64" spans="1:35" ht="12.75" customHeight="1">
      <c r="A64" s="440" t="s">
        <v>937</v>
      </c>
      <c r="B64" s="440" t="s">
        <v>938</v>
      </c>
      <c r="C64" s="45"/>
      <c r="D64" s="45"/>
      <c r="E64" s="441">
        <v>116062260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41">
        <v>116062260</v>
      </c>
      <c r="AH64" s="45"/>
      <c r="AI64" s="442">
        <f t="shared" si="0"/>
        <v>116062260</v>
      </c>
    </row>
    <row r="65" spans="1:35" ht="12.75" customHeight="1">
      <c r="A65" s="446" t="s">
        <v>939</v>
      </c>
      <c r="B65" s="446" t="s">
        <v>910</v>
      </c>
      <c r="C65" s="45"/>
      <c r="D65" s="45"/>
      <c r="E65" s="448">
        <v>58138739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48">
        <v>58138739</v>
      </c>
      <c r="AH65" s="45"/>
      <c r="AI65" s="442">
        <f t="shared" si="0"/>
        <v>58138739</v>
      </c>
    </row>
    <row r="66" spans="1:35" ht="12.75" customHeight="1">
      <c r="A66" s="446" t="s">
        <v>940</v>
      </c>
      <c r="B66" s="446" t="s">
        <v>912</v>
      </c>
      <c r="C66" s="45"/>
      <c r="D66" s="45"/>
      <c r="E66" s="448">
        <v>53194345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48">
        <v>53194345</v>
      </c>
      <c r="AH66" s="45"/>
      <c r="AI66" s="442">
        <f t="shared" si="0"/>
        <v>53194345</v>
      </c>
    </row>
    <row r="67" spans="1:35" ht="12.75" customHeight="1">
      <c r="A67" s="446" t="s">
        <v>941</v>
      </c>
      <c r="B67" s="446" t="s">
        <v>908</v>
      </c>
      <c r="C67" s="45"/>
      <c r="D67" s="45"/>
      <c r="E67" s="448">
        <v>4729176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48">
        <v>4729176</v>
      </c>
      <c r="AH67" s="45"/>
      <c r="AI67" s="442">
        <f t="shared" si="0"/>
        <v>4729176</v>
      </c>
    </row>
    <row r="68" spans="1:35" ht="12.75" customHeight="1">
      <c r="A68" s="440" t="s">
        <v>942</v>
      </c>
      <c r="B68" s="440" t="s">
        <v>944</v>
      </c>
      <c r="C68" s="45"/>
      <c r="D68" s="45"/>
      <c r="E68" s="45"/>
      <c r="F68" s="441">
        <v>1695537907</v>
      </c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41">
        <v>1695537907</v>
      </c>
      <c r="AI68" s="442">
        <f t="shared" si="0"/>
        <v>0</v>
      </c>
    </row>
    <row r="69" spans="1:35" ht="12.75" customHeight="1">
      <c r="A69" s="446" t="s">
        <v>959</v>
      </c>
      <c r="B69" s="446" t="s">
        <v>900</v>
      </c>
      <c r="C69" s="45"/>
      <c r="D69" s="45"/>
      <c r="E69" s="45"/>
      <c r="F69" s="448">
        <v>931524903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48">
        <v>931524903</v>
      </c>
      <c r="AI69" s="442">
        <f t="shared" si="0"/>
        <v>0</v>
      </c>
    </row>
    <row r="70" spans="1:35" ht="12.75" customHeight="1">
      <c r="A70" s="446" t="s">
        <v>961</v>
      </c>
      <c r="B70" s="446" t="s">
        <v>917</v>
      </c>
      <c r="C70" s="45"/>
      <c r="D70" s="45"/>
      <c r="E70" s="45"/>
      <c r="F70" s="448">
        <v>659642565</v>
      </c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48">
        <v>659642565</v>
      </c>
      <c r="AI70" s="442">
        <f t="shared" si="0"/>
        <v>0</v>
      </c>
    </row>
    <row r="71" spans="1:35" ht="12.75" customHeight="1">
      <c r="A71" s="446" t="s">
        <v>962</v>
      </c>
      <c r="B71" s="446" t="s">
        <v>938</v>
      </c>
      <c r="C71" s="45"/>
      <c r="D71" s="45"/>
      <c r="E71" s="45"/>
      <c r="F71" s="448">
        <v>104370439</v>
      </c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48">
        <v>104370439</v>
      </c>
      <c r="AI71" s="442">
        <f t="shared" si="0"/>
        <v>0</v>
      </c>
    </row>
    <row r="72" spans="1:35" ht="12.75" customHeight="1">
      <c r="A72" s="440" t="s">
        <v>963</v>
      </c>
      <c r="B72" s="440" t="s">
        <v>965</v>
      </c>
      <c r="C72" s="441">
        <v>8941280419</v>
      </c>
      <c r="D72" s="45"/>
      <c r="E72" s="45"/>
      <c r="F72" s="45"/>
      <c r="G72" s="45"/>
      <c r="H72" s="441">
        <v>1109865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41">
        <v>8940170554</v>
      </c>
      <c r="AF72" s="45"/>
      <c r="AG72" s="45"/>
      <c r="AH72" s="45"/>
      <c r="AI72" s="442">
        <f t="shared" si="0"/>
        <v>8940170554</v>
      </c>
    </row>
    <row r="73" spans="1:35" ht="12.75" customHeight="1">
      <c r="A73" s="440" t="s">
        <v>966</v>
      </c>
      <c r="B73" s="440" t="s">
        <v>967</v>
      </c>
      <c r="C73" s="441">
        <v>3378166970</v>
      </c>
      <c r="D73" s="45"/>
      <c r="E73" s="45"/>
      <c r="F73" s="45"/>
      <c r="G73" s="45"/>
      <c r="H73" s="441">
        <v>1109865</v>
      </c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41">
        <v>3377057105</v>
      </c>
      <c r="AF73" s="45"/>
      <c r="AG73" s="45"/>
      <c r="AH73" s="45"/>
      <c r="AI73" s="442">
        <f t="shared" si="0"/>
        <v>3377057105</v>
      </c>
    </row>
    <row r="74" spans="1:35" ht="12.75" customHeight="1">
      <c r="A74" s="446" t="s">
        <v>968</v>
      </c>
      <c r="B74" s="446" t="s">
        <v>969</v>
      </c>
      <c r="C74" s="448">
        <v>456061342</v>
      </c>
      <c r="D74" s="45"/>
      <c r="E74" s="45"/>
      <c r="F74" s="45"/>
      <c r="G74" s="45"/>
      <c r="H74" s="448">
        <v>1109865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48">
        <v>454951477</v>
      </c>
      <c r="AF74" s="45"/>
      <c r="AG74" s="45"/>
      <c r="AH74" s="45"/>
      <c r="AI74" s="442">
        <f t="shared" si="0"/>
        <v>454951477</v>
      </c>
    </row>
    <row r="75" spans="1:35" ht="12.75" customHeight="1">
      <c r="A75" s="446" t="s">
        <v>970</v>
      </c>
      <c r="B75" s="446" t="s">
        <v>971</v>
      </c>
      <c r="C75" s="448">
        <v>59924599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48">
        <v>59924599</v>
      </c>
      <c r="AF75" s="45"/>
      <c r="AG75" s="45"/>
      <c r="AH75" s="45"/>
      <c r="AI75" s="442">
        <f t="shared" si="0"/>
        <v>59924599</v>
      </c>
    </row>
    <row r="76" spans="1:35" ht="12.75" customHeight="1">
      <c r="A76" s="446" t="s">
        <v>972</v>
      </c>
      <c r="B76" s="446" t="s">
        <v>973</v>
      </c>
      <c r="C76" s="448">
        <v>2167084233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48">
        <v>2167084233</v>
      </c>
      <c r="AF76" s="45"/>
      <c r="AG76" s="45"/>
      <c r="AH76" s="45"/>
      <c r="AI76" s="442">
        <f t="shared" si="0"/>
        <v>2167084233</v>
      </c>
    </row>
    <row r="77" spans="1:35" ht="12.75" customHeight="1">
      <c r="A77" s="446" t="s">
        <v>974</v>
      </c>
      <c r="B77" s="446" t="s">
        <v>975</v>
      </c>
      <c r="C77" s="448">
        <v>413708917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48">
        <v>413708917</v>
      </c>
      <c r="AF77" s="45"/>
      <c r="AG77" s="45"/>
      <c r="AH77" s="45"/>
      <c r="AI77" s="442">
        <f t="shared" si="0"/>
        <v>413708917</v>
      </c>
    </row>
    <row r="78" spans="1:35" ht="12.75" customHeight="1">
      <c r="A78" s="446" t="s">
        <v>976</v>
      </c>
      <c r="B78" s="446" t="s">
        <v>977</v>
      </c>
      <c r="C78" s="448">
        <v>1931588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48">
        <v>1931588</v>
      </c>
      <c r="AF78" s="45"/>
      <c r="AG78" s="45"/>
      <c r="AH78" s="45"/>
      <c r="AI78" s="442">
        <f t="shared" si="0"/>
        <v>1931588</v>
      </c>
    </row>
    <row r="79" spans="1:35" ht="12.75" customHeight="1">
      <c r="A79" s="446" t="s">
        <v>978</v>
      </c>
      <c r="B79" s="446" t="s">
        <v>979</v>
      </c>
      <c r="C79" s="448">
        <v>455102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48">
        <v>455102</v>
      </c>
      <c r="AF79" s="45"/>
      <c r="AG79" s="45"/>
      <c r="AH79" s="45"/>
      <c r="AI79" s="442">
        <f t="shared" si="0"/>
        <v>455102</v>
      </c>
    </row>
    <row r="80" spans="1:35" ht="12.75" customHeight="1">
      <c r="A80" s="446" t="s">
        <v>983</v>
      </c>
      <c r="B80" s="446" t="s">
        <v>984</v>
      </c>
      <c r="C80" s="448">
        <v>37584097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48">
        <v>37584097</v>
      </c>
      <c r="AF80" s="45"/>
      <c r="AG80" s="45"/>
      <c r="AH80" s="45"/>
      <c r="AI80" s="442">
        <f t="shared" si="0"/>
        <v>37584097</v>
      </c>
    </row>
    <row r="81" spans="1:35" ht="12.75" customHeight="1">
      <c r="A81" s="446" t="s">
        <v>985</v>
      </c>
      <c r="B81" s="446" t="s">
        <v>986</v>
      </c>
      <c r="C81" s="448">
        <v>17133069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48">
        <v>17133069</v>
      </c>
      <c r="AF81" s="45"/>
      <c r="AG81" s="45"/>
      <c r="AH81" s="45"/>
      <c r="AI81" s="442">
        <f t="shared" si="0"/>
        <v>17133069</v>
      </c>
    </row>
    <row r="82" spans="1:35" ht="12.75" customHeight="1">
      <c r="A82" s="446" t="s">
        <v>1912</v>
      </c>
      <c r="B82" s="446" t="s">
        <v>1913</v>
      </c>
      <c r="C82" s="448">
        <v>102085808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48">
        <v>102085808</v>
      </c>
      <c r="AF82" s="45"/>
      <c r="AG82" s="45"/>
      <c r="AH82" s="45"/>
      <c r="AI82" s="442">
        <f t="shared" si="0"/>
        <v>102085808</v>
      </c>
    </row>
    <row r="83" spans="1:35" ht="12.75" customHeight="1">
      <c r="A83" s="446" t="s">
        <v>987</v>
      </c>
      <c r="B83" s="446" t="s">
        <v>988</v>
      </c>
      <c r="C83" s="448">
        <v>78904706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48">
        <v>78904706</v>
      </c>
      <c r="AF83" s="45"/>
      <c r="AG83" s="45"/>
      <c r="AH83" s="45"/>
      <c r="AI83" s="442">
        <f t="shared" si="0"/>
        <v>78904706</v>
      </c>
    </row>
    <row r="84" spans="1:35" ht="12.75" customHeight="1">
      <c r="A84" s="446" t="s">
        <v>989</v>
      </c>
      <c r="B84" s="446" t="s">
        <v>990</v>
      </c>
      <c r="C84" s="448">
        <v>460136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48">
        <v>460136</v>
      </c>
      <c r="AF84" s="45"/>
      <c r="AG84" s="45"/>
      <c r="AH84" s="45"/>
      <c r="AI84" s="442">
        <f t="shared" si="0"/>
        <v>460136</v>
      </c>
    </row>
    <row r="85" spans="1:35" ht="12.75" customHeight="1">
      <c r="A85" s="446" t="s">
        <v>1934</v>
      </c>
      <c r="B85" s="446" t="s">
        <v>1936</v>
      </c>
      <c r="C85" s="448">
        <v>42822075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48">
        <v>42822075</v>
      </c>
      <c r="AF85" s="45"/>
      <c r="AG85" s="45"/>
      <c r="AH85" s="45"/>
      <c r="AI85" s="442">
        <f t="shared" si="0"/>
        <v>42822075</v>
      </c>
    </row>
    <row r="86" spans="1:35" ht="12.75" customHeight="1">
      <c r="A86" s="446" t="s">
        <v>992</v>
      </c>
      <c r="B86" s="446" t="s">
        <v>993</v>
      </c>
      <c r="C86" s="448">
        <v>11298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48">
        <v>11298</v>
      </c>
      <c r="AF86" s="45"/>
      <c r="AG86" s="45"/>
      <c r="AH86" s="45"/>
      <c r="AI86" s="442">
        <f t="shared" si="0"/>
        <v>11298</v>
      </c>
    </row>
    <row r="87" spans="1:35" ht="12.75" customHeight="1">
      <c r="A87" s="440" t="s">
        <v>994</v>
      </c>
      <c r="B87" s="440" t="s">
        <v>995</v>
      </c>
      <c r="C87" s="441">
        <v>5563113449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41">
        <v>5563113449</v>
      </c>
      <c r="AF87" s="45"/>
      <c r="AG87" s="45"/>
      <c r="AH87" s="45"/>
      <c r="AI87" s="442">
        <f t="shared" si="0"/>
        <v>5563113449</v>
      </c>
    </row>
    <row r="88" spans="1:35" ht="12.75" customHeight="1">
      <c r="A88" s="446" t="s">
        <v>996</v>
      </c>
      <c r="B88" s="446" t="s">
        <v>969</v>
      </c>
      <c r="C88" s="448">
        <v>2706408170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48">
        <v>2706408170</v>
      </c>
      <c r="AF88" s="45"/>
      <c r="AG88" s="45"/>
      <c r="AH88" s="45"/>
      <c r="AI88" s="442">
        <f t="shared" si="0"/>
        <v>2706408170</v>
      </c>
    </row>
    <row r="89" spans="1:35" ht="12.75" customHeight="1">
      <c r="A89" s="446" t="s">
        <v>998</v>
      </c>
      <c r="B89" s="446" t="s">
        <v>971</v>
      </c>
      <c r="C89" s="448">
        <v>28073748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48">
        <v>28073748</v>
      </c>
      <c r="AF89" s="45"/>
      <c r="AG89" s="45"/>
      <c r="AH89" s="45"/>
      <c r="AI89" s="442">
        <f t="shared" si="0"/>
        <v>28073748</v>
      </c>
    </row>
    <row r="90" spans="1:35" ht="12.75" customHeight="1">
      <c r="A90" s="446" t="s">
        <v>999</v>
      </c>
      <c r="B90" s="446" t="s">
        <v>973</v>
      </c>
      <c r="C90" s="448">
        <v>1467809226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48">
        <v>1467809226</v>
      </c>
      <c r="AF90" s="45"/>
      <c r="AG90" s="45"/>
      <c r="AH90" s="45"/>
      <c r="AI90" s="442">
        <f t="shared" si="0"/>
        <v>1467809226</v>
      </c>
    </row>
    <row r="91" spans="1:35" ht="12.75" customHeight="1">
      <c r="A91" s="446" t="s">
        <v>1000</v>
      </c>
      <c r="B91" s="446" t="s">
        <v>975</v>
      </c>
      <c r="C91" s="448">
        <v>609406165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48">
        <v>609406165</v>
      </c>
      <c r="AF91" s="45"/>
      <c r="AG91" s="45"/>
      <c r="AH91" s="45"/>
      <c r="AI91" s="442">
        <f t="shared" si="0"/>
        <v>609406165</v>
      </c>
    </row>
    <row r="92" spans="1:35" ht="12.75" customHeight="1">
      <c r="A92" s="446" t="s">
        <v>1001</v>
      </c>
      <c r="B92" s="446" t="s">
        <v>979</v>
      </c>
      <c r="C92" s="448">
        <v>24040797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48">
        <v>24040797</v>
      </c>
      <c r="AF92" s="45"/>
      <c r="AG92" s="45"/>
      <c r="AH92" s="45"/>
      <c r="AI92" s="442">
        <f t="shared" si="0"/>
        <v>24040797</v>
      </c>
    </row>
    <row r="93" spans="1:35" ht="12.75" customHeight="1">
      <c r="A93" s="446" t="s">
        <v>1002</v>
      </c>
      <c r="B93" s="446" t="s">
        <v>981</v>
      </c>
      <c r="C93" s="448">
        <v>8932697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48">
        <v>8932697</v>
      </c>
      <c r="AF93" s="45"/>
      <c r="AG93" s="45"/>
      <c r="AH93" s="45"/>
      <c r="AI93" s="442">
        <f t="shared" si="0"/>
        <v>8932697</v>
      </c>
    </row>
    <row r="94" spans="1:35" ht="12.75" customHeight="1">
      <c r="A94" s="446" t="s">
        <v>1003</v>
      </c>
      <c r="B94" s="446" t="s">
        <v>984</v>
      </c>
      <c r="C94" s="448">
        <v>619287876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48">
        <v>619287876</v>
      </c>
      <c r="AF94" s="45"/>
      <c r="AG94" s="45"/>
      <c r="AH94" s="45"/>
      <c r="AI94" s="442">
        <f t="shared" si="0"/>
        <v>619287876</v>
      </c>
    </row>
    <row r="95" spans="1:35" ht="12.75" customHeight="1">
      <c r="A95" s="446" t="s">
        <v>2020</v>
      </c>
      <c r="B95" s="446" t="s">
        <v>1936</v>
      </c>
      <c r="C95" s="448">
        <v>26891263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48">
        <v>26891263</v>
      </c>
      <c r="AF95" s="45"/>
      <c r="AG95" s="45"/>
      <c r="AH95" s="45"/>
      <c r="AI95" s="442">
        <f t="shared" si="0"/>
        <v>26891263</v>
      </c>
    </row>
    <row r="96" spans="1:35" ht="12.75" customHeight="1">
      <c r="A96" s="446" t="s">
        <v>2030</v>
      </c>
      <c r="B96" s="446" t="s">
        <v>988</v>
      </c>
      <c r="C96" s="448">
        <v>72161937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48">
        <v>72161937</v>
      </c>
      <c r="AF96" s="45"/>
      <c r="AG96" s="45"/>
      <c r="AH96" s="45"/>
      <c r="AI96" s="442">
        <f t="shared" si="0"/>
        <v>72161937</v>
      </c>
    </row>
    <row r="97" spans="1:35" ht="12.75" customHeight="1">
      <c r="A97" s="446" t="s">
        <v>2038</v>
      </c>
      <c r="B97" s="446" t="s">
        <v>990</v>
      </c>
      <c r="C97" s="448">
        <v>101570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48">
        <v>101570</v>
      </c>
      <c r="AF97" s="45"/>
      <c r="AG97" s="45"/>
      <c r="AH97" s="45"/>
      <c r="AI97" s="442">
        <f t="shared" si="0"/>
        <v>101570</v>
      </c>
    </row>
    <row r="98" spans="1:35" ht="12.75" customHeight="1">
      <c r="A98" s="440" t="s">
        <v>1004</v>
      </c>
      <c r="B98" s="440" t="s">
        <v>1005</v>
      </c>
      <c r="C98" s="441">
        <v>27908042014</v>
      </c>
      <c r="D98" s="45"/>
      <c r="E98" s="441">
        <v>30320096673</v>
      </c>
      <c r="F98" s="45"/>
      <c r="G98" s="45"/>
      <c r="H98" s="441">
        <v>1547825570</v>
      </c>
      <c r="I98" s="45"/>
      <c r="J98" s="441">
        <v>3826534</v>
      </c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41">
        <v>26360216444</v>
      </c>
      <c r="AF98" s="45"/>
      <c r="AG98" s="441">
        <v>30316270139</v>
      </c>
      <c r="AH98" s="45"/>
      <c r="AI98" s="442">
        <f t="shared" si="0"/>
        <v>56676486583</v>
      </c>
    </row>
    <row r="99" spans="1:35" ht="12.75" customHeight="1">
      <c r="A99" s="440" t="s">
        <v>1006</v>
      </c>
      <c r="B99" s="440" t="s">
        <v>1007</v>
      </c>
      <c r="C99" s="441">
        <v>15738042313</v>
      </c>
      <c r="D99" s="45"/>
      <c r="E99" s="441">
        <v>19969021962</v>
      </c>
      <c r="F99" s="45"/>
      <c r="G99" s="45"/>
      <c r="H99" s="441">
        <v>447459</v>
      </c>
      <c r="I99" s="45"/>
      <c r="J99" s="441">
        <v>18631</v>
      </c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41">
        <v>15737594854</v>
      </c>
      <c r="AF99" s="45"/>
      <c r="AG99" s="441">
        <v>19969003331</v>
      </c>
      <c r="AH99" s="45"/>
      <c r="AI99" s="442">
        <f t="shared" si="0"/>
        <v>35706598185</v>
      </c>
    </row>
    <row r="100" spans="1:35" ht="12.75" customHeight="1">
      <c r="A100" s="446" t="s">
        <v>1008</v>
      </c>
      <c r="B100" s="446" t="s">
        <v>1009</v>
      </c>
      <c r="C100" s="448">
        <v>1214554</v>
      </c>
      <c r="D100" s="45"/>
      <c r="E100" s="448">
        <v>90332</v>
      </c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48">
        <v>1214554</v>
      </c>
      <c r="AF100" s="45"/>
      <c r="AG100" s="448">
        <v>90332</v>
      </c>
      <c r="AH100" s="45"/>
      <c r="AI100" s="442">
        <f t="shared" si="0"/>
        <v>1304886</v>
      </c>
    </row>
    <row r="101" spans="1:35" ht="12.75" customHeight="1">
      <c r="A101" s="446" t="s">
        <v>1010</v>
      </c>
      <c r="B101" s="446" t="s">
        <v>1011</v>
      </c>
      <c r="C101" s="448">
        <v>4422422551</v>
      </c>
      <c r="D101" s="45"/>
      <c r="E101" s="448">
        <v>10952974957</v>
      </c>
      <c r="F101" s="45"/>
      <c r="G101" s="45"/>
      <c r="H101" s="45"/>
      <c r="I101" s="45"/>
      <c r="J101" s="448">
        <v>18631</v>
      </c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48">
        <v>4422422551</v>
      </c>
      <c r="AF101" s="45"/>
      <c r="AG101" s="448">
        <v>10952956326</v>
      </c>
      <c r="AH101" s="45"/>
      <c r="AI101" s="442">
        <f t="shared" si="0"/>
        <v>15375378877</v>
      </c>
    </row>
    <row r="102" spans="1:35" ht="12.75" customHeight="1">
      <c r="A102" s="446" t="s">
        <v>1012</v>
      </c>
      <c r="B102" s="446" t="s">
        <v>1013</v>
      </c>
      <c r="C102" s="448">
        <v>68844128</v>
      </c>
      <c r="D102" s="45"/>
      <c r="E102" s="448">
        <v>9015731756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48">
        <v>68844128</v>
      </c>
      <c r="AF102" s="45"/>
      <c r="AG102" s="448">
        <v>9015731756</v>
      </c>
      <c r="AH102" s="45"/>
      <c r="AI102" s="442">
        <f t="shared" si="0"/>
        <v>9084575884</v>
      </c>
    </row>
    <row r="103" spans="1:35" ht="12.75" customHeight="1">
      <c r="A103" s="446" t="s">
        <v>1014</v>
      </c>
      <c r="B103" s="446" t="s">
        <v>1015</v>
      </c>
      <c r="C103" s="448">
        <v>10499871871</v>
      </c>
      <c r="D103" s="45"/>
      <c r="E103" s="448">
        <v>224909</v>
      </c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48">
        <v>10499871871</v>
      </c>
      <c r="AF103" s="45"/>
      <c r="AG103" s="448">
        <v>224909</v>
      </c>
      <c r="AH103" s="45"/>
      <c r="AI103" s="442">
        <f t="shared" si="0"/>
        <v>10500096780</v>
      </c>
    </row>
    <row r="104" spans="1:35" ht="12.75" customHeight="1">
      <c r="A104" s="446" t="s">
        <v>1016</v>
      </c>
      <c r="B104" s="446" t="s">
        <v>1017</v>
      </c>
      <c r="C104" s="448">
        <v>34788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48">
        <v>34788</v>
      </c>
      <c r="AF104" s="45"/>
      <c r="AG104" s="45"/>
      <c r="AH104" s="45"/>
      <c r="AI104" s="442">
        <f t="shared" si="0"/>
        <v>34788</v>
      </c>
    </row>
    <row r="105" spans="1:35" ht="12.75" customHeight="1">
      <c r="A105" s="446" t="s">
        <v>1018</v>
      </c>
      <c r="B105" s="446" t="s">
        <v>1019</v>
      </c>
      <c r="C105" s="448">
        <v>13069971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48">
        <v>13069971</v>
      </c>
      <c r="AF105" s="45"/>
      <c r="AG105" s="45"/>
      <c r="AH105" s="45"/>
      <c r="AI105" s="442">
        <f t="shared" si="0"/>
        <v>13069971</v>
      </c>
    </row>
    <row r="106" spans="1:35" ht="12.75" customHeight="1">
      <c r="A106" s="446" t="s">
        <v>1021</v>
      </c>
      <c r="B106" s="446" t="s">
        <v>1022</v>
      </c>
      <c r="C106" s="448">
        <v>2734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48">
        <v>2734</v>
      </c>
      <c r="AF106" s="45"/>
      <c r="AG106" s="45"/>
      <c r="AH106" s="45"/>
      <c r="AI106" s="442">
        <f t="shared" si="0"/>
        <v>2734</v>
      </c>
    </row>
    <row r="107" spans="1:35" ht="12.75" customHeight="1">
      <c r="A107" s="446" t="s">
        <v>1023</v>
      </c>
      <c r="B107" s="446" t="s">
        <v>1024</v>
      </c>
      <c r="C107" s="448">
        <v>930364</v>
      </c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48">
        <v>930364</v>
      </c>
      <c r="AF107" s="45"/>
      <c r="AG107" s="45"/>
      <c r="AH107" s="45"/>
      <c r="AI107" s="442">
        <f t="shared" si="0"/>
        <v>930364</v>
      </c>
    </row>
    <row r="108" spans="1:35" ht="12.75" customHeight="1">
      <c r="A108" s="446" t="s">
        <v>1025</v>
      </c>
      <c r="B108" s="446" t="s">
        <v>1026</v>
      </c>
      <c r="C108" s="448">
        <v>26548859</v>
      </c>
      <c r="D108" s="45"/>
      <c r="E108" s="45"/>
      <c r="F108" s="45"/>
      <c r="G108" s="45"/>
      <c r="H108" s="448">
        <v>447459</v>
      </c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48">
        <v>26101400</v>
      </c>
      <c r="AF108" s="45"/>
      <c r="AG108" s="45"/>
      <c r="AH108" s="45"/>
      <c r="AI108" s="442">
        <f t="shared" si="0"/>
        <v>26101400</v>
      </c>
    </row>
    <row r="109" spans="1:35" ht="12.75" customHeight="1">
      <c r="A109" s="446" t="s">
        <v>1027</v>
      </c>
      <c r="B109" s="446" t="s">
        <v>1028</v>
      </c>
      <c r="C109" s="448">
        <v>3556178</v>
      </c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48">
        <v>3556178</v>
      </c>
      <c r="AF109" s="45"/>
      <c r="AG109" s="45"/>
      <c r="AH109" s="45"/>
      <c r="AI109" s="442">
        <f t="shared" si="0"/>
        <v>3556178</v>
      </c>
    </row>
    <row r="110" spans="1:35" ht="12.75" customHeight="1">
      <c r="A110" s="446" t="s">
        <v>1029</v>
      </c>
      <c r="B110" s="446" t="s">
        <v>1030</v>
      </c>
      <c r="C110" s="448">
        <v>6228188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48">
        <v>6228188</v>
      </c>
      <c r="AF110" s="45"/>
      <c r="AG110" s="45"/>
      <c r="AH110" s="45"/>
      <c r="AI110" s="442">
        <f t="shared" si="0"/>
        <v>6228188</v>
      </c>
    </row>
    <row r="111" spans="1:35" ht="12.75" customHeight="1">
      <c r="A111" s="446" t="s">
        <v>1032</v>
      </c>
      <c r="B111" s="446" t="s">
        <v>1033</v>
      </c>
      <c r="C111" s="448">
        <v>762051</v>
      </c>
      <c r="D111" s="45"/>
      <c r="E111" s="448">
        <v>8</v>
      </c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48">
        <v>762051</v>
      </c>
      <c r="AF111" s="45"/>
      <c r="AG111" s="448">
        <v>8</v>
      </c>
      <c r="AH111" s="45"/>
      <c r="AI111" s="442">
        <f t="shared" si="0"/>
        <v>762059</v>
      </c>
    </row>
    <row r="112" spans="1:35" ht="12.75" customHeight="1">
      <c r="A112" s="446" t="s">
        <v>1034</v>
      </c>
      <c r="B112" s="446" t="s">
        <v>1035</v>
      </c>
      <c r="C112" s="448">
        <v>738767</v>
      </c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48">
        <v>738767</v>
      </c>
      <c r="AF112" s="45"/>
      <c r="AG112" s="45"/>
      <c r="AH112" s="45"/>
      <c r="AI112" s="442">
        <f t="shared" si="0"/>
        <v>738767</v>
      </c>
    </row>
    <row r="113" spans="1:35" ht="12.75" customHeight="1">
      <c r="A113" s="446" t="s">
        <v>1037</v>
      </c>
      <c r="B113" s="446" t="s">
        <v>1038</v>
      </c>
      <c r="C113" s="448">
        <v>3387381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48">
        <v>3387381</v>
      </c>
      <c r="AF113" s="45"/>
      <c r="AG113" s="45"/>
      <c r="AH113" s="45"/>
      <c r="AI113" s="442">
        <f t="shared" si="0"/>
        <v>3387381</v>
      </c>
    </row>
    <row r="114" spans="1:35" ht="12.75" customHeight="1">
      <c r="A114" s="446" t="s">
        <v>1039</v>
      </c>
      <c r="B114" s="446" t="s">
        <v>1040</v>
      </c>
      <c r="C114" s="448">
        <v>18221102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48">
        <v>18221102</v>
      </c>
      <c r="AF114" s="45"/>
      <c r="AG114" s="45"/>
      <c r="AH114" s="45"/>
      <c r="AI114" s="442">
        <f t="shared" si="0"/>
        <v>18221102</v>
      </c>
    </row>
    <row r="115" spans="1:35" ht="12.75" customHeight="1">
      <c r="A115" s="446" t="s">
        <v>1041</v>
      </c>
      <c r="B115" s="446" t="s">
        <v>1042</v>
      </c>
      <c r="C115" s="448">
        <v>77691</v>
      </c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48">
        <v>77691</v>
      </c>
      <c r="AF115" s="45"/>
      <c r="AG115" s="45"/>
      <c r="AH115" s="45"/>
      <c r="AI115" s="442">
        <f t="shared" si="0"/>
        <v>77691</v>
      </c>
    </row>
    <row r="116" spans="1:35" ht="12.75" customHeight="1">
      <c r="A116" s="446" t="s">
        <v>1043</v>
      </c>
      <c r="B116" s="446" t="s">
        <v>1044</v>
      </c>
      <c r="C116" s="448">
        <v>2230657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48">
        <v>2230657</v>
      </c>
      <c r="AF116" s="45"/>
      <c r="AG116" s="45"/>
      <c r="AH116" s="45"/>
      <c r="AI116" s="442">
        <f t="shared" si="0"/>
        <v>2230657</v>
      </c>
    </row>
    <row r="117" spans="1:35" ht="12.75" customHeight="1">
      <c r="A117" s="446" t="s">
        <v>1045</v>
      </c>
      <c r="B117" s="446" t="s">
        <v>1046</v>
      </c>
      <c r="C117" s="448">
        <v>26878767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48">
        <v>26878767</v>
      </c>
      <c r="AF117" s="45"/>
      <c r="AG117" s="45"/>
      <c r="AH117" s="45"/>
      <c r="AI117" s="442">
        <f t="shared" si="0"/>
        <v>26878767</v>
      </c>
    </row>
    <row r="118" spans="1:35" ht="12.75" customHeight="1">
      <c r="A118" s="446" t="s">
        <v>1047</v>
      </c>
      <c r="B118" s="446" t="s">
        <v>1048</v>
      </c>
      <c r="C118" s="448">
        <v>609866958</v>
      </c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48">
        <v>609866958</v>
      </c>
      <c r="AF118" s="45"/>
      <c r="AG118" s="45"/>
      <c r="AH118" s="45"/>
      <c r="AI118" s="442">
        <f t="shared" si="0"/>
        <v>609866958</v>
      </c>
    </row>
    <row r="119" spans="1:35" ht="12.75" customHeight="1">
      <c r="A119" s="446" t="s">
        <v>1049</v>
      </c>
      <c r="B119" s="446" t="s">
        <v>1050</v>
      </c>
      <c r="C119" s="448">
        <v>33154753</v>
      </c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48">
        <v>33154753</v>
      </c>
      <c r="AF119" s="45"/>
      <c r="AG119" s="45"/>
      <c r="AH119" s="45"/>
      <c r="AI119" s="442">
        <f t="shared" si="0"/>
        <v>33154753</v>
      </c>
    </row>
    <row r="120" spans="1:35" ht="12.75" customHeight="1">
      <c r="A120" s="440" t="s">
        <v>1051</v>
      </c>
      <c r="B120" s="440" t="s">
        <v>1052</v>
      </c>
      <c r="C120" s="441">
        <v>7958652</v>
      </c>
      <c r="D120" s="45"/>
      <c r="E120" s="45"/>
      <c r="F120" s="45"/>
      <c r="G120" s="45"/>
      <c r="H120" s="441">
        <v>84</v>
      </c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41">
        <v>7958568</v>
      </c>
      <c r="AF120" s="45"/>
      <c r="AG120" s="45"/>
      <c r="AH120" s="45"/>
      <c r="AI120" s="442">
        <f t="shared" si="0"/>
        <v>7958568</v>
      </c>
    </row>
    <row r="121" spans="1:35" ht="12.75" customHeight="1">
      <c r="A121" s="446" t="s">
        <v>1053</v>
      </c>
      <c r="B121" s="446" t="s">
        <v>1054</v>
      </c>
      <c r="C121" s="448">
        <v>7958652</v>
      </c>
      <c r="D121" s="45"/>
      <c r="E121" s="45"/>
      <c r="F121" s="45"/>
      <c r="G121" s="45"/>
      <c r="H121" s="448">
        <v>84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48">
        <v>7958568</v>
      </c>
      <c r="AF121" s="45"/>
      <c r="AG121" s="45"/>
      <c r="AH121" s="45"/>
      <c r="AI121" s="442">
        <f t="shared" si="0"/>
        <v>7958568</v>
      </c>
    </row>
    <row r="122" spans="1:35" ht="12.75" customHeight="1">
      <c r="A122" s="440" t="s">
        <v>1055</v>
      </c>
      <c r="B122" s="440" t="s">
        <v>1056</v>
      </c>
      <c r="C122" s="441">
        <v>1209983</v>
      </c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41">
        <v>1209983</v>
      </c>
      <c r="AF122" s="45"/>
      <c r="AG122" s="45"/>
      <c r="AH122" s="45"/>
      <c r="AI122" s="442">
        <f t="shared" si="0"/>
        <v>1209983</v>
      </c>
    </row>
    <row r="123" spans="1:35" ht="12.75" customHeight="1">
      <c r="A123" s="446" t="s">
        <v>1057</v>
      </c>
      <c r="B123" s="446" t="s">
        <v>1058</v>
      </c>
      <c r="C123" s="448">
        <v>1209983</v>
      </c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48">
        <v>1209983</v>
      </c>
      <c r="AF123" s="45"/>
      <c r="AG123" s="45"/>
      <c r="AH123" s="45"/>
      <c r="AI123" s="442">
        <f t="shared" si="0"/>
        <v>1209983</v>
      </c>
    </row>
    <row r="124" spans="1:35" ht="12.75" customHeight="1">
      <c r="A124" s="440" t="s">
        <v>1059</v>
      </c>
      <c r="B124" s="440" t="s">
        <v>1060</v>
      </c>
      <c r="C124" s="441">
        <v>356627</v>
      </c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41">
        <v>356627</v>
      </c>
      <c r="AF124" s="45"/>
      <c r="AG124" s="45"/>
      <c r="AH124" s="45"/>
      <c r="AI124" s="442">
        <f t="shared" si="0"/>
        <v>356627</v>
      </c>
    </row>
    <row r="125" spans="1:35" ht="12.75" customHeight="1">
      <c r="A125" s="446" t="s">
        <v>1061</v>
      </c>
      <c r="B125" s="446" t="s">
        <v>1062</v>
      </c>
      <c r="C125" s="448">
        <v>340123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48">
        <v>340123</v>
      </c>
      <c r="AF125" s="45"/>
      <c r="AG125" s="45"/>
      <c r="AH125" s="45"/>
      <c r="AI125" s="442">
        <f t="shared" si="0"/>
        <v>340123</v>
      </c>
    </row>
    <row r="126" spans="1:35" ht="12.75" customHeight="1">
      <c r="A126" s="446" t="s">
        <v>1063</v>
      </c>
      <c r="B126" s="446" t="s">
        <v>1064</v>
      </c>
      <c r="C126" s="448">
        <v>2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48">
        <v>2</v>
      </c>
      <c r="AF126" s="45"/>
      <c r="AG126" s="45"/>
      <c r="AH126" s="45"/>
      <c r="AI126" s="442">
        <f t="shared" si="0"/>
        <v>2</v>
      </c>
    </row>
    <row r="127" spans="1:35" ht="12.75" customHeight="1">
      <c r="A127" s="446" t="s">
        <v>1065</v>
      </c>
      <c r="B127" s="446" t="s">
        <v>1066</v>
      </c>
      <c r="C127" s="448">
        <v>7589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48">
        <v>7589</v>
      </c>
      <c r="AF127" s="45"/>
      <c r="AG127" s="45"/>
      <c r="AH127" s="45"/>
      <c r="AI127" s="442">
        <f t="shared" si="0"/>
        <v>7589</v>
      </c>
    </row>
    <row r="128" spans="1:35" ht="12.75" customHeight="1">
      <c r="A128" s="446" t="s">
        <v>1067</v>
      </c>
      <c r="B128" s="446" t="s">
        <v>1068</v>
      </c>
      <c r="C128" s="448">
        <v>413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48">
        <v>413</v>
      </c>
      <c r="AF128" s="45"/>
      <c r="AG128" s="45"/>
      <c r="AH128" s="45"/>
      <c r="AI128" s="442">
        <f t="shared" si="0"/>
        <v>413</v>
      </c>
    </row>
    <row r="129" spans="1:35" ht="12.75" customHeight="1">
      <c r="A129" s="446" t="s">
        <v>2290</v>
      </c>
      <c r="B129" s="446" t="s">
        <v>2291</v>
      </c>
      <c r="C129" s="448">
        <v>8500</v>
      </c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48">
        <v>8500</v>
      </c>
      <c r="AF129" s="45"/>
      <c r="AG129" s="45"/>
      <c r="AH129" s="45"/>
      <c r="AI129" s="442">
        <f t="shared" si="0"/>
        <v>8500</v>
      </c>
    </row>
    <row r="130" spans="1:35" ht="12.75" customHeight="1">
      <c r="A130" s="440" t="s">
        <v>2296</v>
      </c>
      <c r="B130" s="440" t="s">
        <v>1941</v>
      </c>
      <c r="C130" s="441">
        <v>16906</v>
      </c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41">
        <v>16906</v>
      </c>
      <c r="AF130" s="45"/>
      <c r="AG130" s="45"/>
      <c r="AH130" s="45"/>
      <c r="AI130" s="442">
        <f t="shared" si="0"/>
        <v>16906</v>
      </c>
    </row>
    <row r="131" spans="1:35" ht="12.75" customHeight="1">
      <c r="A131" s="446" t="s">
        <v>2304</v>
      </c>
      <c r="B131" s="446" t="s">
        <v>1995</v>
      </c>
      <c r="C131" s="448">
        <v>16906</v>
      </c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48">
        <v>16906</v>
      </c>
      <c r="AF131" s="45"/>
      <c r="AG131" s="45"/>
      <c r="AH131" s="45"/>
      <c r="AI131" s="442">
        <f t="shared" si="0"/>
        <v>16906</v>
      </c>
    </row>
    <row r="132" spans="1:35" ht="12.75" customHeight="1">
      <c r="A132" s="440" t="s">
        <v>1069</v>
      </c>
      <c r="B132" s="440" t="s">
        <v>1070</v>
      </c>
      <c r="C132" s="441">
        <v>54414</v>
      </c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41">
        <v>54414</v>
      </c>
      <c r="AF132" s="45"/>
      <c r="AG132" s="45"/>
      <c r="AH132" s="45"/>
      <c r="AI132" s="442">
        <f t="shared" si="0"/>
        <v>54414</v>
      </c>
    </row>
    <row r="133" spans="1:35" ht="12.75" customHeight="1">
      <c r="A133" s="446" t="s">
        <v>1071</v>
      </c>
      <c r="B133" s="446" t="s">
        <v>1072</v>
      </c>
      <c r="C133" s="448">
        <v>54414</v>
      </c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48">
        <v>54414</v>
      </c>
      <c r="AF133" s="45"/>
      <c r="AG133" s="45"/>
      <c r="AH133" s="45"/>
      <c r="AI133" s="442">
        <f t="shared" si="0"/>
        <v>54414</v>
      </c>
    </row>
    <row r="134" spans="1:35" ht="12.75" customHeight="1">
      <c r="A134" s="440" t="s">
        <v>1073</v>
      </c>
      <c r="B134" s="440" t="s">
        <v>1074</v>
      </c>
      <c r="C134" s="441">
        <v>12754726</v>
      </c>
      <c r="D134" s="45"/>
      <c r="E134" s="45"/>
      <c r="F134" s="45"/>
      <c r="G134" s="45"/>
      <c r="H134" s="441">
        <v>41032</v>
      </c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41">
        <v>12713694</v>
      </c>
      <c r="AF134" s="45"/>
      <c r="AG134" s="45"/>
      <c r="AH134" s="45"/>
      <c r="AI134" s="442">
        <f t="shared" si="0"/>
        <v>12713694</v>
      </c>
    </row>
    <row r="135" spans="1:35" ht="12.75" customHeight="1">
      <c r="A135" s="446" t="s">
        <v>1075</v>
      </c>
      <c r="B135" s="446" t="s">
        <v>1076</v>
      </c>
      <c r="C135" s="448">
        <v>15</v>
      </c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48">
        <v>15</v>
      </c>
      <c r="AF135" s="45"/>
      <c r="AG135" s="45"/>
      <c r="AH135" s="45"/>
      <c r="AI135" s="442">
        <f t="shared" si="0"/>
        <v>15</v>
      </c>
    </row>
    <row r="136" spans="1:35" ht="12.75" customHeight="1">
      <c r="A136" s="446" t="s">
        <v>1077</v>
      </c>
      <c r="B136" s="446" t="s">
        <v>1078</v>
      </c>
      <c r="C136" s="448">
        <v>10866272</v>
      </c>
      <c r="D136" s="45"/>
      <c r="E136" s="45"/>
      <c r="F136" s="45"/>
      <c r="G136" s="45"/>
      <c r="H136" s="448">
        <v>37810</v>
      </c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48">
        <v>10828462</v>
      </c>
      <c r="AF136" s="45"/>
      <c r="AG136" s="45"/>
      <c r="AH136" s="45"/>
      <c r="AI136" s="442">
        <f t="shared" si="0"/>
        <v>10828462</v>
      </c>
    </row>
    <row r="137" spans="1:35" ht="12.75" customHeight="1">
      <c r="A137" s="446" t="s">
        <v>1079</v>
      </c>
      <c r="B137" s="446" t="s">
        <v>1080</v>
      </c>
      <c r="C137" s="448">
        <v>1012625</v>
      </c>
      <c r="D137" s="45"/>
      <c r="E137" s="45"/>
      <c r="F137" s="45"/>
      <c r="G137" s="45"/>
      <c r="H137" s="448">
        <v>3222</v>
      </c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48">
        <v>1009403</v>
      </c>
      <c r="AF137" s="45"/>
      <c r="AG137" s="45"/>
      <c r="AH137" s="45"/>
      <c r="AI137" s="442">
        <f t="shared" si="0"/>
        <v>1009403</v>
      </c>
    </row>
    <row r="138" spans="1:35" ht="12.75" customHeight="1">
      <c r="A138" s="446" t="s">
        <v>1081</v>
      </c>
      <c r="B138" s="446" t="s">
        <v>1082</v>
      </c>
      <c r="C138" s="448">
        <v>872419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48">
        <v>872419</v>
      </c>
      <c r="AF138" s="45"/>
      <c r="AG138" s="45"/>
      <c r="AH138" s="45"/>
      <c r="AI138" s="442">
        <f t="shared" si="0"/>
        <v>872419</v>
      </c>
    </row>
    <row r="139" spans="1:35" ht="12.75" customHeight="1">
      <c r="A139" s="446" t="s">
        <v>1083</v>
      </c>
      <c r="B139" s="446" t="s">
        <v>1084</v>
      </c>
      <c r="C139" s="448">
        <v>3395</v>
      </c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48">
        <v>3395</v>
      </c>
      <c r="AF139" s="45"/>
      <c r="AG139" s="45"/>
      <c r="AH139" s="45"/>
      <c r="AI139" s="442">
        <f t="shared" si="0"/>
        <v>3395</v>
      </c>
    </row>
    <row r="140" spans="1:35" ht="12.75" customHeight="1">
      <c r="A140" s="440" t="s">
        <v>1085</v>
      </c>
      <c r="B140" s="440" t="s">
        <v>1086</v>
      </c>
      <c r="C140" s="441">
        <v>25155030</v>
      </c>
      <c r="D140" s="45"/>
      <c r="E140" s="441">
        <v>769762722</v>
      </c>
      <c r="F140" s="45"/>
      <c r="G140" s="45"/>
      <c r="H140" s="441">
        <v>32450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41">
        <v>25122580</v>
      </c>
      <c r="AF140" s="45"/>
      <c r="AG140" s="441">
        <v>769762722</v>
      </c>
      <c r="AH140" s="45"/>
      <c r="AI140" s="442">
        <f t="shared" si="0"/>
        <v>794885302</v>
      </c>
    </row>
    <row r="141" spans="1:35" ht="12.75" customHeight="1">
      <c r="A141" s="446" t="s">
        <v>1087</v>
      </c>
      <c r="B141" s="446" t="s">
        <v>1088</v>
      </c>
      <c r="C141" s="448">
        <v>32450</v>
      </c>
      <c r="D141" s="45"/>
      <c r="E141" s="45"/>
      <c r="F141" s="45"/>
      <c r="G141" s="45"/>
      <c r="H141" s="448">
        <v>32450</v>
      </c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42">
        <f t="shared" si="0"/>
        <v>0</v>
      </c>
    </row>
    <row r="142" spans="1:35" ht="12.75" customHeight="1">
      <c r="A142" s="446" t="s">
        <v>1089</v>
      </c>
      <c r="B142" s="446" t="s">
        <v>1090</v>
      </c>
      <c r="C142" s="448">
        <v>25122580</v>
      </c>
      <c r="D142" s="45"/>
      <c r="E142" s="448">
        <v>769762722</v>
      </c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48">
        <v>25122580</v>
      </c>
      <c r="AF142" s="45"/>
      <c r="AG142" s="448">
        <v>769762722</v>
      </c>
      <c r="AH142" s="45"/>
      <c r="AI142" s="442">
        <f t="shared" si="0"/>
        <v>794885302</v>
      </c>
    </row>
    <row r="143" spans="1:35" ht="12.75" customHeight="1">
      <c r="A143" s="440" t="s">
        <v>1091</v>
      </c>
      <c r="B143" s="440" t="s">
        <v>1092</v>
      </c>
      <c r="C143" s="441">
        <v>1040171717</v>
      </c>
      <c r="D143" s="45"/>
      <c r="E143" s="441">
        <v>6506316878</v>
      </c>
      <c r="F143" s="45"/>
      <c r="G143" s="45"/>
      <c r="H143" s="441">
        <v>791522286</v>
      </c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41">
        <v>248649431</v>
      </c>
      <c r="AF143" s="45"/>
      <c r="AG143" s="441">
        <v>6506316878</v>
      </c>
      <c r="AH143" s="45"/>
      <c r="AI143" s="442">
        <f t="shared" si="0"/>
        <v>6754966309</v>
      </c>
    </row>
    <row r="144" spans="1:35" ht="12.75" customHeight="1">
      <c r="A144" s="446" t="s">
        <v>595</v>
      </c>
      <c r="B144" s="446" t="s">
        <v>596</v>
      </c>
      <c r="C144" s="448">
        <v>9276599</v>
      </c>
      <c r="D144" s="45"/>
      <c r="E144" s="45"/>
      <c r="F144" s="45"/>
      <c r="G144" s="45"/>
      <c r="H144" s="448">
        <v>7841915</v>
      </c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48">
        <v>1434684</v>
      </c>
      <c r="AF144" s="45"/>
      <c r="AG144" s="45"/>
      <c r="AH144" s="45"/>
      <c r="AI144" s="442">
        <f t="shared" si="0"/>
        <v>1434684</v>
      </c>
    </row>
    <row r="145" spans="1:35" ht="12.75" customHeight="1">
      <c r="A145" s="446" t="s">
        <v>1093</v>
      </c>
      <c r="B145" s="446" t="s">
        <v>1094</v>
      </c>
      <c r="C145" s="448">
        <v>783680371</v>
      </c>
      <c r="D145" s="45"/>
      <c r="E145" s="45"/>
      <c r="F145" s="45"/>
      <c r="G145" s="45"/>
      <c r="H145" s="448">
        <v>783680371</v>
      </c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42">
        <f t="shared" si="0"/>
        <v>0</v>
      </c>
    </row>
    <row r="146" spans="1:35" ht="12.75" customHeight="1">
      <c r="A146" s="446" t="s">
        <v>599</v>
      </c>
      <c r="B146" s="446" t="s">
        <v>600</v>
      </c>
      <c r="C146" s="448">
        <v>49354021</v>
      </c>
      <c r="D146" s="45"/>
      <c r="E146" s="448">
        <v>189923916</v>
      </c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48">
        <v>49354021</v>
      </c>
      <c r="AF146" s="45"/>
      <c r="AG146" s="448">
        <v>189923916</v>
      </c>
      <c r="AH146" s="45"/>
      <c r="AI146" s="442">
        <f t="shared" si="0"/>
        <v>239277937</v>
      </c>
    </row>
    <row r="147" spans="1:35" ht="12.75" customHeight="1">
      <c r="A147" s="446" t="s">
        <v>635</v>
      </c>
      <c r="B147" s="446" t="s">
        <v>636</v>
      </c>
      <c r="C147" s="448">
        <v>5396848</v>
      </c>
      <c r="D147" s="45"/>
      <c r="E147" s="448">
        <v>14066656</v>
      </c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48">
        <v>5396848</v>
      </c>
      <c r="AF147" s="45"/>
      <c r="AG147" s="448">
        <v>14066656</v>
      </c>
      <c r="AH147" s="45"/>
      <c r="AI147" s="442">
        <f t="shared" si="0"/>
        <v>19463504</v>
      </c>
    </row>
    <row r="148" spans="1:35" ht="12.75" customHeight="1">
      <c r="A148" s="446" t="s">
        <v>641</v>
      </c>
      <c r="B148" s="446" t="s">
        <v>642</v>
      </c>
      <c r="C148" s="448">
        <v>76990577</v>
      </c>
      <c r="D148" s="45"/>
      <c r="E148" s="448">
        <v>473807460</v>
      </c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48">
        <v>76990577</v>
      </c>
      <c r="AF148" s="45"/>
      <c r="AG148" s="448">
        <v>473807460</v>
      </c>
      <c r="AH148" s="45"/>
      <c r="AI148" s="442">
        <f t="shared" si="0"/>
        <v>550798037</v>
      </c>
    </row>
    <row r="149" spans="1:35" ht="12.75" customHeight="1">
      <c r="A149" s="446" t="s">
        <v>667</v>
      </c>
      <c r="B149" s="446" t="s">
        <v>668</v>
      </c>
      <c r="C149" s="448">
        <v>115473301</v>
      </c>
      <c r="D149" s="45"/>
      <c r="E149" s="448">
        <v>5828518846</v>
      </c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48">
        <v>115473301</v>
      </c>
      <c r="AF149" s="45"/>
      <c r="AG149" s="448">
        <v>5828518846</v>
      </c>
      <c r="AH149" s="45"/>
      <c r="AI149" s="442">
        <f t="shared" si="0"/>
        <v>5943992147</v>
      </c>
    </row>
    <row r="150" spans="1:35" ht="12.75" customHeight="1">
      <c r="A150" s="440" t="s">
        <v>1095</v>
      </c>
      <c r="B150" s="440" t="s">
        <v>1096</v>
      </c>
      <c r="C150" s="441">
        <v>490960226</v>
      </c>
      <c r="D150" s="45"/>
      <c r="E150" s="441">
        <v>2688975</v>
      </c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41">
        <v>490960226</v>
      </c>
      <c r="AF150" s="45"/>
      <c r="AG150" s="441">
        <v>2688975</v>
      </c>
      <c r="AH150" s="45"/>
      <c r="AI150" s="442">
        <f t="shared" si="0"/>
        <v>493649201</v>
      </c>
    </row>
    <row r="151" spans="1:35" ht="12.75" customHeight="1">
      <c r="A151" s="446" t="s">
        <v>1097</v>
      </c>
      <c r="B151" s="446" t="s">
        <v>1098</v>
      </c>
      <c r="C151" s="448">
        <v>134780141</v>
      </c>
      <c r="D151" s="45"/>
      <c r="E151" s="448">
        <v>695634</v>
      </c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48">
        <v>134780141</v>
      </c>
      <c r="AF151" s="45"/>
      <c r="AG151" s="448">
        <v>695634</v>
      </c>
      <c r="AH151" s="45"/>
      <c r="AI151" s="442">
        <f t="shared" si="0"/>
        <v>135475775</v>
      </c>
    </row>
    <row r="152" spans="1:35" ht="12.75" customHeight="1">
      <c r="A152" s="446" t="s">
        <v>1099</v>
      </c>
      <c r="B152" s="446" t="s">
        <v>1100</v>
      </c>
      <c r="C152" s="448">
        <v>62599</v>
      </c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48">
        <v>62599</v>
      </c>
      <c r="AF152" s="45"/>
      <c r="AG152" s="45"/>
      <c r="AH152" s="45"/>
      <c r="AI152" s="442">
        <f t="shared" si="0"/>
        <v>62599</v>
      </c>
    </row>
    <row r="153" spans="1:35" ht="12.75" customHeight="1">
      <c r="A153" s="446" t="s">
        <v>1101</v>
      </c>
      <c r="B153" s="446" t="s">
        <v>1102</v>
      </c>
      <c r="C153" s="448">
        <v>142606519</v>
      </c>
      <c r="D153" s="45"/>
      <c r="E153" s="448">
        <v>800000</v>
      </c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48">
        <v>142606519</v>
      </c>
      <c r="AF153" s="45"/>
      <c r="AG153" s="448">
        <v>800000</v>
      </c>
      <c r="AH153" s="45"/>
      <c r="AI153" s="442">
        <f t="shared" si="0"/>
        <v>143406519</v>
      </c>
    </row>
    <row r="154" spans="1:35" ht="12.75" customHeight="1">
      <c r="A154" s="446" t="s">
        <v>1103</v>
      </c>
      <c r="B154" s="446" t="s">
        <v>1104</v>
      </c>
      <c r="C154" s="448">
        <v>213510967</v>
      </c>
      <c r="D154" s="45"/>
      <c r="E154" s="448">
        <v>1193341</v>
      </c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48">
        <v>213510967</v>
      </c>
      <c r="AF154" s="45"/>
      <c r="AG154" s="448">
        <v>1193341</v>
      </c>
      <c r="AH154" s="45"/>
      <c r="AI154" s="442">
        <f t="shared" si="0"/>
        <v>214704308</v>
      </c>
    </row>
    <row r="155" spans="1:35" ht="12.75" customHeight="1">
      <c r="A155" s="440" t="s">
        <v>2466</v>
      </c>
      <c r="B155" s="440" t="s">
        <v>2468</v>
      </c>
      <c r="C155" s="441">
        <v>1942626</v>
      </c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41">
        <v>1942626</v>
      </c>
      <c r="AF155" s="45"/>
      <c r="AG155" s="45"/>
      <c r="AH155" s="45"/>
      <c r="AI155" s="442">
        <f t="shared" si="0"/>
        <v>1942626</v>
      </c>
    </row>
    <row r="156" spans="1:35" ht="12.75" customHeight="1">
      <c r="A156" s="446" t="s">
        <v>2477</v>
      </c>
      <c r="B156" s="446" t="s">
        <v>2478</v>
      </c>
      <c r="C156" s="448">
        <v>1933732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48">
        <v>1933732</v>
      </c>
      <c r="AF156" s="45"/>
      <c r="AG156" s="45"/>
      <c r="AH156" s="45"/>
      <c r="AI156" s="442">
        <f t="shared" si="0"/>
        <v>1933732</v>
      </c>
    </row>
    <row r="157" spans="1:35" ht="12.75" customHeight="1">
      <c r="A157" s="446" t="s">
        <v>2491</v>
      </c>
      <c r="B157" s="446" t="s">
        <v>2492</v>
      </c>
      <c r="C157" s="448">
        <v>8894</v>
      </c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48">
        <v>8894</v>
      </c>
      <c r="AF157" s="45"/>
      <c r="AG157" s="45"/>
      <c r="AH157" s="45"/>
      <c r="AI157" s="442">
        <f t="shared" si="0"/>
        <v>8894</v>
      </c>
    </row>
    <row r="158" spans="1:35" ht="12.75" customHeight="1">
      <c r="A158" s="440" t="s">
        <v>1105</v>
      </c>
      <c r="B158" s="440" t="s">
        <v>1106</v>
      </c>
      <c r="C158" s="441">
        <v>6706113698</v>
      </c>
      <c r="D158" s="45"/>
      <c r="E158" s="441">
        <v>1081508669</v>
      </c>
      <c r="F158" s="45"/>
      <c r="G158" s="45"/>
      <c r="H158" s="441">
        <v>615055324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41">
        <v>6091058374</v>
      </c>
      <c r="AF158" s="45"/>
      <c r="AG158" s="441">
        <v>1081508669</v>
      </c>
      <c r="AH158" s="45"/>
      <c r="AI158" s="442">
        <f t="shared" si="0"/>
        <v>7172567043</v>
      </c>
    </row>
    <row r="159" spans="1:35" ht="12.75" customHeight="1">
      <c r="A159" s="446" t="s">
        <v>1107</v>
      </c>
      <c r="B159" s="446" t="s">
        <v>1108</v>
      </c>
      <c r="C159" s="448">
        <v>3263388492</v>
      </c>
      <c r="D159" s="45"/>
      <c r="E159" s="448">
        <v>1065237717</v>
      </c>
      <c r="F159" s="45"/>
      <c r="G159" s="45"/>
      <c r="H159" s="448">
        <v>615055324</v>
      </c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48">
        <v>2648333168</v>
      </c>
      <c r="AF159" s="45"/>
      <c r="AG159" s="448">
        <v>1065237717</v>
      </c>
      <c r="AH159" s="45"/>
      <c r="AI159" s="442">
        <f t="shared" si="0"/>
        <v>3713570885</v>
      </c>
    </row>
    <row r="160" spans="1:35" ht="12.75" customHeight="1">
      <c r="A160" s="458" t="s">
        <v>1112</v>
      </c>
      <c r="B160" s="458" t="s">
        <v>1113</v>
      </c>
      <c r="C160" s="459">
        <v>311119795</v>
      </c>
      <c r="D160" s="445"/>
      <c r="E160" s="459">
        <v>16270952</v>
      </c>
      <c r="F160" s="445"/>
      <c r="G160" s="445"/>
      <c r="H160" s="445"/>
      <c r="I160" s="445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5"/>
      <c r="AC160" s="445"/>
      <c r="AD160" s="445"/>
      <c r="AE160" s="459">
        <v>311119795</v>
      </c>
      <c r="AF160" s="445"/>
      <c r="AG160" s="459">
        <v>16270952</v>
      </c>
      <c r="AH160" s="445"/>
      <c r="AI160" s="442">
        <f t="shared" si="0"/>
        <v>327390747</v>
      </c>
    </row>
    <row r="161" spans="1:35" ht="12.75" customHeight="1">
      <c r="A161" s="446" t="s">
        <v>1114</v>
      </c>
      <c r="B161" s="446" t="s">
        <v>1115</v>
      </c>
      <c r="C161" s="448">
        <v>3131605411</v>
      </c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48">
        <v>3131605411</v>
      </c>
      <c r="AF161" s="45"/>
      <c r="AG161" s="45"/>
      <c r="AH161" s="45"/>
      <c r="AI161" s="442">
        <f t="shared" si="0"/>
        <v>3131605411</v>
      </c>
    </row>
    <row r="162" spans="1:35" ht="12.75" customHeight="1">
      <c r="A162" s="440" t="s">
        <v>1116</v>
      </c>
      <c r="B162" s="440" t="s">
        <v>1117</v>
      </c>
      <c r="C162" s="441">
        <v>26640251</v>
      </c>
      <c r="D162" s="45"/>
      <c r="E162" s="441">
        <v>72200238</v>
      </c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41">
        <v>26640251</v>
      </c>
      <c r="AF162" s="45"/>
      <c r="AG162" s="441">
        <v>72200238</v>
      </c>
      <c r="AH162" s="45"/>
      <c r="AI162" s="442">
        <f t="shared" si="0"/>
        <v>98840489</v>
      </c>
    </row>
    <row r="163" spans="1:35" ht="12.75" customHeight="1">
      <c r="A163" s="446" t="s">
        <v>1118</v>
      </c>
      <c r="B163" s="446" t="s">
        <v>1119</v>
      </c>
      <c r="C163" s="448">
        <v>201416</v>
      </c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48">
        <v>201416</v>
      </c>
      <c r="AF163" s="45"/>
      <c r="AG163" s="45"/>
      <c r="AH163" s="45"/>
      <c r="AI163" s="442">
        <f t="shared" si="0"/>
        <v>201416</v>
      </c>
    </row>
    <row r="164" spans="1:35" ht="12.75" customHeight="1">
      <c r="A164" s="446" t="s">
        <v>1120</v>
      </c>
      <c r="B164" s="446" t="s">
        <v>1121</v>
      </c>
      <c r="C164" s="448">
        <v>13093053</v>
      </c>
      <c r="D164" s="45"/>
      <c r="E164" s="448">
        <v>72200238</v>
      </c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48">
        <v>13093053</v>
      </c>
      <c r="AF164" s="45"/>
      <c r="AG164" s="448">
        <v>72200238</v>
      </c>
      <c r="AH164" s="45"/>
      <c r="AI164" s="442">
        <f t="shared" si="0"/>
        <v>85293291</v>
      </c>
    </row>
    <row r="165" spans="1:35" ht="12.75" customHeight="1">
      <c r="A165" s="446" t="s">
        <v>1122</v>
      </c>
      <c r="B165" s="446" t="s">
        <v>1123</v>
      </c>
      <c r="C165" s="448">
        <v>6580372</v>
      </c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48">
        <v>6580372</v>
      </c>
      <c r="AF165" s="45"/>
      <c r="AG165" s="45"/>
      <c r="AH165" s="45"/>
      <c r="AI165" s="442">
        <f t="shared" si="0"/>
        <v>6580372</v>
      </c>
    </row>
    <row r="166" spans="1:35" ht="12.75" customHeight="1">
      <c r="A166" s="446" t="s">
        <v>1124</v>
      </c>
      <c r="B166" s="446" t="s">
        <v>1125</v>
      </c>
      <c r="C166" s="448">
        <v>6765410</v>
      </c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48">
        <v>6765410</v>
      </c>
      <c r="AF166" s="45"/>
      <c r="AG166" s="45"/>
      <c r="AH166" s="45"/>
      <c r="AI166" s="442">
        <f t="shared" si="0"/>
        <v>6765410</v>
      </c>
    </row>
    <row r="167" spans="1:35" ht="12.75" customHeight="1">
      <c r="A167" s="440" t="s">
        <v>1126</v>
      </c>
      <c r="B167" s="440" t="s">
        <v>678</v>
      </c>
      <c r="C167" s="441">
        <v>3203564635</v>
      </c>
      <c r="D167" s="45"/>
      <c r="E167" s="441">
        <v>1910545228</v>
      </c>
      <c r="F167" s="45"/>
      <c r="G167" s="45"/>
      <c r="H167" s="441">
        <v>140726351</v>
      </c>
      <c r="I167" s="45"/>
      <c r="J167" s="441">
        <v>3807903</v>
      </c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41">
        <v>3062838284</v>
      </c>
      <c r="AF167" s="45"/>
      <c r="AG167" s="441">
        <v>1906737325</v>
      </c>
      <c r="AH167" s="45"/>
      <c r="AI167" s="442">
        <f t="shared" si="0"/>
        <v>4969575609</v>
      </c>
    </row>
    <row r="168" spans="1:35" ht="12.75" customHeight="1">
      <c r="A168" s="446" t="s">
        <v>1127</v>
      </c>
      <c r="B168" s="446" t="s">
        <v>1128</v>
      </c>
      <c r="C168" s="448">
        <v>1</v>
      </c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48">
        <v>1</v>
      </c>
      <c r="AF168" s="45"/>
      <c r="AG168" s="45"/>
      <c r="AH168" s="45"/>
      <c r="AI168" s="442">
        <f t="shared" si="0"/>
        <v>1</v>
      </c>
    </row>
    <row r="169" spans="1:35" ht="12.75" customHeight="1">
      <c r="A169" s="446" t="s">
        <v>1129</v>
      </c>
      <c r="B169" s="446" t="s">
        <v>1130</v>
      </c>
      <c r="C169" s="448">
        <v>5485386</v>
      </c>
      <c r="D169" s="45"/>
      <c r="E169" s="448">
        <v>6738</v>
      </c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48">
        <v>5485386</v>
      </c>
      <c r="AF169" s="45"/>
      <c r="AG169" s="448">
        <v>6738</v>
      </c>
      <c r="AH169" s="45"/>
      <c r="AI169" s="442">
        <f t="shared" si="0"/>
        <v>5492124</v>
      </c>
    </row>
    <row r="170" spans="1:35" ht="12.75" customHeight="1">
      <c r="A170" s="446" t="s">
        <v>1131</v>
      </c>
      <c r="B170" s="446" t="s">
        <v>1132</v>
      </c>
      <c r="C170" s="448">
        <v>1026387292</v>
      </c>
      <c r="D170" s="45"/>
      <c r="E170" s="448">
        <v>20729213</v>
      </c>
      <c r="F170" s="45"/>
      <c r="G170" s="45"/>
      <c r="H170" s="448">
        <v>1912508</v>
      </c>
      <c r="I170" s="45"/>
      <c r="J170" s="448">
        <v>136901</v>
      </c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48">
        <v>1024474784</v>
      </c>
      <c r="AF170" s="45"/>
      <c r="AG170" s="448">
        <v>20592312</v>
      </c>
      <c r="AH170" s="45"/>
      <c r="AI170" s="442">
        <f t="shared" si="0"/>
        <v>1045067096</v>
      </c>
    </row>
    <row r="171" spans="1:35" ht="12.75" customHeight="1">
      <c r="A171" s="446" t="s">
        <v>1133</v>
      </c>
      <c r="B171" s="446" t="s">
        <v>1134</v>
      </c>
      <c r="C171" s="45"/>
      <c r="D171" s="45"/>
      <c r="E171" s="448">
        <v>7383290</v>
      </c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48">
        <v>7383290</v>
      </c>
      <c r="AH171" s="45"/>
      <c r="AI171" s="442">
        <f t="shared" si="0"/>
        <v>7383290</v>
      </c>
    </row>
    <row r="172" spans="1:35" ht="12.75" customHeight="1">
      <c r="A172" s="446" t="s">
        <v>1137</v>
      </c>
      <c r="B172" s="446" t="s">
        <v>1138</v>
      </c>
      <c r="C172" s="448">
        <v>4279794</v>
      </c>
      <c r="D172" s="45"/>
      <c r="E172" s="448">
        <v>14404</v>
      </c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48">
        <v>4279794</v>
      </c>
      <c r="AF172" s="45"/>
      <c r="AG172" s="448">
        <v>14404</v>
      </c>
      <c r="AH172" s="45"/>
      <c r="AI172" s="442">
        <f t="shared" si="0"/>
        <v>4294198</v>
      </c>
    </row>
    <row r="173" spans="1:35" ht="12.75" customHeight="1">
      <c r="A173" s="446" t="s">
        <v>1139</v>
      </c>
      <c r="B173" s="446" t="s">
        <v>1140</v>
      </c>
      <c r="C173" s="448">
        <v>6747142</v>
      </c>
      <c r="D173" s="45"/>
      <c r="E173" s="448">
        <v>341875724</v>
      </c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48">
        <v>6747142</v>
      </c>
      <c r="AF173" s="45"/>
      <c r="AG173" s="448">
        <v>341875724</v>
      </c>
      <c r="AH173" s="45"/>
      <c r="AI173" s="442">
        <f t="shared" si="0"/>
        <v>348622866</v>
      </c>
    </row>
    <row r="174" spans="1:35" ht="12.75" customHeight="1">
      <c r="A174" s="446" t="s">
        <v>2638</v>
      </c>
      <c r="B174" s="446" t="s">
        <v>2640</v>
      </c>
      <c r="C174" s="448">
        <v>1565284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48">
        <v>1565284</v>
      </c>
      <c r="AF174" s="45"/>
      <c r="AG174" s="45"/>
      <c r="AH174" s="45"/>
      <c r="AI174" s="442">
        <f t="shared" si="0"/>
        <v>1565284</v>
      </c>
    </row>
    <row r="175" spans="1:35" ht="12.75" customHeight="1">
      <c r="A175" s="446" t="s">
        <v>1141</v>
      </c>
      <c r="B175" s="446" t="s">
        <v>1142</v>
      </c>
      <c r="C175" s="45"/>
      <c r="D175" s="45"/>
      <c r="E175" s="448">
        <v>1022277</v>
      </c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48">
        <v>1022277</v>
      </c>
      <c r="AH175" s="45"/>
      <c r="AI175" s="442">
        <f t="shared" si="0"/>
        <v>1022277</v>
      </c>
    </row>
    <row r="176" spans="1:35" ht="12.75" customHeight="1">
      <c r="A176" s="446" t="s">
        <v>1143</v>
      </c>
      <c r="B176" s="446" t="s">
        <v>1144</v>
      </c>
      <c r="C176" s="448">
        <v>94945395</v>
      </c>
      <c r="D176" s="45"/>
      <c r="E176" s="448">
        <v>6795249</v>
      </c>
      <c r="F176" s="45"/>
      <c r="G176" s="45"/>
      <c r="H176" s="448">
        <v>90670175</v>
      </c>
      <c r="I176" s="45"/>
      <c r="J176" s="448">
        <v>3623553</v>
      </c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48">
        <v>4275220</v>
      </c>
      <c r="AF176" s="45"/>
      <c r="AG176" s="448">
        <v>3171696</v>
      </c>
      <c r="AH176" s="45"/>
      <c r="AI176" s="442">
        <f t="shared" si="0"/>
        <v>7446916</v>
      </c>
    </row>
    <row r="177" spans="1:35" ht="12.75" customHeight="1">
      <c r="A177" s="446" t="s">
        <v>2661</v>
      </c>
      <c r="B177" s="446" t="s">
        <v>2662</v>
      </c>
      <c r="C177" s="448">
        <v>9</v>
      </c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48">
        <v>9</v>
      </c>
      <c r="AF177" s="45"/>
      <c r="AG177" s="45"/>
      <c r="AH177" s="45"/>
      <c r="AI177" s="442">
        <f t="shared" si="0"/>
        <v>9</v>
      </c>
    </row>
    <row r="178" spans="1:35" ht="12.75" customHeight="1">
      <c r="A178" s="446" t="s">
        <v>1145</v>
      </c>
      <c r="B178" s="446" t="s">
        <v>1146</v>
      </c>
      <c r="C178" s="448">
        <v>39854</v>
      </c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48">
        <v>39854</v>
      </c>
      <c r="AF178" s="45"/>
      <c r="AG178" s="45"/>
      <c r="AH178" s="45"/>
      <c r="AI178" s="442">
        <f t="shared" si="0"/>
        <v>39854</v>
      </c>
    </row>
    <row r="179" spans="1:35" ht="12.75" customHeight="1">
      <c r="A179" s="446" t="s">
        <v>1147</v>
      </c>
      <c r="B179" s="446" t="s">
        <v>1148</v>
      </c>
      <c r="C179" s="448">
        <v>162333467</v>
      </c>
      <c r="D179" s="45"/>
      <c r="E179" s="45"/>
      <c r="F179" s="45"/>
      <c r="G179" s="45"/>
      <c r="H179" s="448">
        <v>46719317</v>
      </c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48">
        <v>115614150</v>
      </c>
      <c r="AF179" s="45"/>
      <c r="AG179" s="45"/>
      <c r="AH179" s="45"/>
      <c r="AI179" s="442">
        <f t="shared" si="0"/>
        <v>115614150</v>
      </c>
    </row>
    <row r="180" spans="1:35" ht="12.75" customHeight="1">
      <c r="A180" s="446" t="s">
        <v>1149</v>
      </c>
      <c r="B180" s="446" t="s">
        <v>1150</v>
      </c>
      <c r="C180" s="448">
        <v>240</v>
      </c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48">
        <v>240</v>
      </c>
      <c r="AF180" s="45"/>
      <c r="AG180" s="45"/>
      <c r="AH180" s="45"/>
      <c r="AI180" s="442">
        <f t="shared" si="0"/>
        <v>240</v>
      </c>
    </row>
    <row r="181" spans="1:35" ht="12.75" customHeight="1">
      <c r="A181" s="446" t="s">
        <v>1151</v>
      </c>
      <c r="B181" s="446" t="s">
        <v>1152</v>
      </c>
      <c r="C181" s="448">
        <v>748794</v>
      </c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48">
        <v>748794</v>
      </c>
      <c r="AF181" s="45"/>
      <c r="AG181" s="45"/>
      <c r="AH181" s="45"/>
      <c r="AI181" s="442">
        <f t="shared" si="0"/>
        <v>748794</v>
      </c>
    </row>
    <row r="182" spans="1:35" ht="12.75" customHeight="1">
      <c r="A182" s="446" t="s">
        <v>1153</v>
      </c>
      <c r="B182" s="446" t="s">
        <v>1154</v>
      </c>
      <c r="C182" s="448">
        <v>93203418</v>
      </c>
      <c r="D182" s="45"/>
      <c r="E182" s="448">
        <v>472384</v>
      </c>
      <c r="F182" s="45"/>
      <c r="G182" s="45"/>
      <c r="H182" s="448">
        <v>14779</v>
      </c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48">
        <v>93188639</v>
      </c>
      <c r="AF182" s="45"/>
      <c r="AG182" s="448">
        <v>472384</v>
      </c>
      <c r="AH182" s="45"/>
      <c r="AI182" s="442">
        <f t="shared" si="0"/>
        <v>93661023</v>
      </c>
    </row>
    <row r="183" spans="1:35" ht="12.75" customHeight="1">
      <c r="A183" s="446" t="s">
        <v>2712</v>
      </c>
      <c r="B183" s="446" t="s">
        <v>2713</v>
      </c>
      <c r="C183" s="448">
        <v>1706227</v>
      </c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48">
        <v>1706227</v>
      </c>
      <c r="AF183" s="45"/>
      <c r="AG183" s="45"/>
      <c r="AH183" s="45"/>
      <c r="AI183" s="442">
        <f t="shared" si="0"/>
        <v>1706227</v>
      </c>
    </row>
    <row r="184" spans="1:35" ht="12.75" customHeight="1">
      <c r="A184" s="446" t="s">
        <v>1155</v>
      </c>
      <c r="B184" s="446" t="s">
        <v>1156</v>
      </c>
      <c r="C184" s="448">
        <v>1235458</v>
      </c>
      <c r="D184" s="45"/>
      <c r="E184" s="45"/>
      <c r="F184" s="45"/>
      <c r="G184" s="45"/>
      <c r="H184" s="448">
        <v>600574</v>
      </c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48">
        <v>634884</v>
      </c>
      <c r="AF184" s="45"/>
      <c r="AG184" s="45"/>
      <c r="AH184" s="45"/>
      <c r="AI184" s="442">
        <f t="shared" si="0"/>
        <v>634884</v>
      </c>
    </row>
    <row r="185" spans="1:35" ht="12.75" customHeight="1">
      <c r="A185" s="446" t="s">
        <v>675</v>
      </c>
      <c r="B185" s="446" t="s">
        <v>676</v>
      </c>
      <c r="C185" s="448">
        <v>1042248536</v>
      </c>
      <c r="D185" s="45"/>
      <c r="E185" s="448">
        <v>72740133</v>
      </c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48">
        <v>1042248536</v>
      </c>
      <c r="AF185" s="45"/>
      <c r="AG185" s="448">
        <v>72740133</v>
      </c>
      <c r="AH185" s="45"/>
      <c r="AI185" s="442">
        <f t="shared" si="0"/>
        <v>1114988669</v>
      </c>
    </row>
    <row r="186" spans="1:35" ht="12.75" customHeight="1">
      <c r="A186" s="446" t="s">
        <v>2737</v>
      </c>
      <c r="B186" s="446" t="s">
        <v>1697</v>
      </c>
      <c r="C186" s="448">
        <v>172816</v>
      </c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48">
        <v>172816</v>
      </c>
      <c r="AF186" s="45"/>
      <c r="AG186" s="45"/>
      <c r="AH186" s="45"/>
      <c r="AI186" s="442">
        <f t="shared" si="0"/>
        <v>172816</v>
      </c>
    </row>
    <row r="187" spans="1:35" ht="12.75" customHeight="1">
      <c r="A187" s="446" t="s">
        <v>1157</v>
      </c>
      <c r="B187" s="446" t="s">
        <v>1158</v>
      </c>
      <c r="C187" s="448">
        <v>352133</v>
      </c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48">
        <v>352133</v>
      </c>
      <c r="AF187" s="45"/>
      <c r="AG187" s="45"/>
      <c r="AH187" s="45"/>
      <c r="AI187" s="442">
        <f t="shared" si="0"/>
        <v>352133</v>
      </c>
    </row>
    <row r="188" spans="1:35" ht="12.75" customHeight="1">
      <c r="A188" s="446" t="s">
        <v>1159</v>
      </c>
      <c r="B188" s="446" t="s">
        <v>1160</v>
      </c>
      <c r="C188" s="448">
        <v>9511050</v>
      </c>
      <c r="D188" s="45"/>
      <c r="E188" s="448">
        <v>351822937</v>
      </c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48">
        <v>9511050</v>
      </c>
      <c r="AF188" s="45"/>
      <c r="AG188" s="448">
        <v>351822937</v>
      </c>
      <c r="AH188" s="45"/>
      <c r="AI188" s="442">
        <f t="shared" si="0"/>
        <v>361333987</v>
      </c>
    </row>
    <row r="189" spans="1:35" ht="12.75" customHeight="1">
      <c r="A189" s="446" t="s">
        <v>1161</v>
      </c>
      <c r="B189" s="446" t="s">
        <v>1162</v>
      </c>
      <c r="C189" s="448">
        <v>343553574</v>
      </c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48">
        <v>343553574</v>
      </c>
      <c r="AF189" s="45"/>
      <c r="AG189" s="45"/>
      <c r="AH189" s="45"/>
      <c r="AI189" s="442">
        <f t="shared" si="0"/>
        <v>343553574</v>
      </c>
    </row>
    <row r="190" spans="1:35" ht="12.75" customHeight="1">
      <c r="A190" s="446" t="s">
        <v>2769</v>
      </c>
      <c r="B190" s="446" t="s">
        <v>2596</v>
      </c>
      <c r="C190" s="448">
        <v>19580278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48">
        <v>19580278</v>
      </c>
      <c r="AF190" s="45"/>
      <c r="AG190" s="45"/>
      <c r="AH190" s="45"/>
      <c r="AI190" s="442">
        <f t="shared" si="0"/>
        <v>19580278</v>
      </c>
    </row>
    <row r="191" spans="1:35" ht="12.75" customHeight="1">
      <c r="A191" s="446" t="s">
        <v>1163</v>
      </c>
      <c r="B191" s="446" t="s">
        <v>1164</v>
      </c>
      <c r="C191" s="448">
        <v>15196092</v>
      </c>
      <c r="D191" s="45"/>
      <c r="E191" s="448">
        <v>8287056</v>
      </c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48">
        <v>15196092</v>
      </c>
      <c r="AF191" s="45"/>
      <c r="AG191" s="448">
        <v>8287056</v>
      </c>
      <c r="AH191" s="45"/>
      <c r="AI191" s="442">
        <f t="shared" si="0"/>
        <v>23483148</v>
      </c>
    </row>
    <row r="192" spans="1:35" ht="12.75" customHeight="1">
      <c r="A192" s="446" t="s">
        <v>1165</v>
      </c>
      <c r="B192" s="446" t="s">
        <v>1166</v>
      </c>
      <c r="C192" s="448">
        <v>29629442</v>
      </c>
      <c r="D192" s="45"/>
      <c r="E192" s="448">
        <v>1787475</v>
      </c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48">
        <v>29629442</v>
      </c>
      <c r="AF192" s="45"/>
      <c r="AG192" s="448">
        <v>1787475</v>
      </c>
      <c r="AH192" s="45"/>
      <c r="AI192" s="442">
        <f t="shared" si="0"/>
        <v>31416917</v>
      </c>
    </row>
    <row r="193" spans="1:35" ht="12.75" customHeight="1">
      <c r="A193" s="446" t="s">
        <v>1167</v>
      </c>
      <c r="B193" s="446" t="s">
        <v>1168</v>
      </c>
      <c r="C193" s="448">
        <v>16082917</v>
      </c>
      <c r="D193" s="45"/>
      <c r="E193" s="448">
        <v>422873</v>
      </c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48">
        <v>16082917</v>
      </c>
      <c r="AF193" s="45"/>
      <c r="AG193" s="448">
        <v>422873</v>
      </c>
      <c r="AH193" s="45"/>
      <c r="AI193" s="442">
        <f t="shared" si="0"/>
        <v>16505790</v>
      </c>
    </row>
    <row r="194" spans="1:35" ht="12.75" customHeight="1">
      <c r="A194" s="446" t="s">
        <v>1170</v>
      </c>
      <c r="B194" s="446" t="s">
        <v>1171</v>
      </c>
      <c r="C194" s="448">
        <v>58860661</v>
      </c>
      <c r="D194" s="45"/>
      <c r="E194" s="448">
        <v>3500792</v>
      </c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48">
        <v>58860661</v>
      </c>
      <c r="AF194" s="45"/>
      <c r="AG194" s="448">
        <v>3500792</v>
      </c>
      <c r="AH194" s="45"/>
      <c r="AI194" s="442">
        <f t="shared" si="0"/>
        <v>62361453</v>
      </c>
    </row>
    <row r="195" spans="1:35" ht="12.75" customHeight="1">
      <c r="A195" s="446" t="s">
        <v>677</v>
      </c>
      <c r="B195" s="446" t="s">
        <v>678</v>
      </c>
      <c r="C195" s="448">
        <v>269699375</v>
      </c>
      <c r="D195" s="45"/>
      <c r="E195" s="448">
        <v>1093684683</v>
      </c>
      <c r="F195" s="45"/>
      <c r="G195" s="45"/>
      <c r="H195" s="448">
        <v>808998</v>
      </c>
      <c r="I195" s="45"/>
      <c r="J195" s="448">
        <v>47449</v>
      </c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48">
        <v>268890377</v>
      </c>
      <c r="AF195" s="45"/>
      <c r="AG195" s="448">
        <v>1093637234</v>
      </c>
      <c r="AH195" s="45"/>
      <c r="AI195" s="442">
        <f t="shared" si="0"/>
        <v>1362527611</v>
      </c>
    </row>
    <row r="196" spans="1:35" ht="12.75" customHeight="1">
      <c r="A196" s="440" t="s">
        <v>1172</v>
      </c>
      <c r="B196" s="440" t="s">
        <v>1173</v>
      </c>
      <c r="C196" s="441">
        <v>22740844</v>
      </c>
      <c r="D196" s="45"/>
      <c r="E196" s="441">
        <v>24922900</v>
      </c>
      <c r="F196" s="45"/>
      <c r="G196" s="45"/>
      <c r="H196" s="441">
        <v>584</v>
      </c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41">
        <v>22740260</v>
      </c>
      <c r="AF196" s="45"/>
      <c r="AG196" s="441">
        <v>24922900</v>
      </c>
      <c r="AH196" s="45"/>
      <c r="AI196" s="442">
        <f t="shared" si="0"/>
        <v>47663160</v>
      </c>
    </row>
    <row r="197" spans="1:35" ht="12.75" customHeight="1">
      <c r="A197" s="446" t="s">
        <v>1175</v>
      </c>
      <c r="B197" s="446" t="s">
        <v>1056</v>
      </c>
      <c r="C197" s="45"/>
      <c r="D197" s="45"/>
      <c r="E197" s="448">
        <v>7958242</v>
      </c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48">
        <v>7958242</v>
      </c>
      <c r="AH197" s="45"/>
      <c r="AI197" s="442">
        <f t="shared" si="0"/>
        <v>7958242</v>
      </c>
    </row>
    <row r="198" spans="1:35" ht="12.75" customHeight="1">
      <c r="A198" s="446" t="s">
        <v>1176</v>
      </c>
      <c r="B198" s="446" t="s">
        <v>1060</v>
      </c>
      <c r="C198" s="448">
        <v>225759</v>
      </c>
      <c r="D198" s="45"/>
      <c r="E198" s="448">
        <v>9815</v>
      </c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48">
        <v>225759</v>
      </c>
      <c r="AF198" s="45"/>
      <c r="AG198" s="448">
        <v>9815</v>
      </c>
      <c r="AH198" s="45"/>
      <c r="AI198" s="442">
        <f t="shared" si="0"/>
        <v>235574</v>
      </c>
    </row>
    <row r="199" spans="1:35" ht="12.75" customHeight="1">
      <c r="A199" s="446" t="s">
        <v>1177</v>
      </c>
      <c r="B199" s="446" t="s">
        <v>1070</v>
      </c>
      <c r="C199" s="448">
        <v>88675</v>
      </c>
      <c r="D199" s="45"/>
      <c r="E199" s="45"/>
      <c r="F199" s="45"/>
      <c r="G199" s="45"/>
      <c r="H199" s="448">
        <v>150</v>
      </c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48">
        <v>88525</v>
      </c>
      <c r="AF199" s="45"/>
      <c r="AG199" s="45"/>
      <c r="AH199" s="45"/>
      <c r="AI199" s="442">
        <f t="shared" si="0"/>
        <v>88525</v>
      </c>
    </row>
    <row r="200" spans="1:35" ht="12.75" customHeight="1">
      <c r="A200" s="446" t="s">
        <v>1179</v>
      </c>
      <c r="B200" s="446" t="s">
        <v>1074</v>
      </c>
      <c r="C200" s="448">
        <v>15110663</v>
      </c>
      <c r="D200" s="45"/>
      <c r="E200" s="448">
        <v>432062</v>
      </c>
      <c r="F200" s="45"/>
      <c r="G200" s="45"/>
      <c r="H200" s="448">
        <v>434</v>
      </c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48">
        <v>15110229</v>
      </c>
      <c r="AF200" s="45"/>
      <c r="AG200" s="448">
        <v>432062</v>
      </c>
      <c r="AH200" s="45"/>
      <c r="AI200" s="442">
        <f t="shared" si="0"/>
        <v>15542291</v>
      </c>
    </row>
    <row r="201" spans="1:35" ht="12.75" customHeight="1">
      <c r="A201" s="446" t="s">
        <v>1180</v>
      </c>
      <c r="B201" s="446" t="s">
        <v>678</v>
      </c>
      <c r="C201" s="448">
        <v>7315747</v>
      </c>
      <c r="D201" s="45"/>
      <c r="E201" s="448">
        <v>16522781</v>
      </c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48">
        <v>7315747</v>
      </c>
      <c r="AF201" s="45"/>
      <c r="AG201" s="448">
        <v>16522781</v>
      </c>
      <c r="AH201" s="45"/>
      <c r="AI201" s="442">
        <f t="shared" si="0"/>
        <v>23838528</v>
      </c>
    </row>
    <row r="202" spans="1:35" ht="12.75" customHeight="1">
      <c r="A202" s="440" t="s">
        <v>1181</v>
      </c>
      <c r="B202" s="440" t="s">
        <v>1182</v>
      </c>
      <c r="C202" s="441">
        <v>632454048</v>
      </c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41">
        <v>632454048</v>
      </c>
      <c r="AF202" s="45"/>
      <c r="AG202" s="45"/>
      <c r="AH202" s="45"/>
      <c r="AI202" s="442">
        <f t="shared" si="0"/>
        <v>632454048</v>
      </c>
    </row>
    <row r="203" spans="1:35" ht="12.75" customHeight="1">
      <c r="A203" s="446" t="s">
        <v>1183</v>
      </c>
      <c r="B203" s="446" t="s">
        <v>1184</v>
      </c>
      <c r="C203" s="448">
        <v>632454048</v>
      </c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48">
        <v>632454048</v>
      </c>
      <c r="AF203" s="45"/>
      <c r="AG203" s="45"/>
      <c r="AH203" s="45"/>
      <c r="AI203" s="442">
        <f t="shared" si="0"/>
        <v>632454048</v>
      </c>
    </row>
    <row r="204" spans="1:35" ht="12.75" customHeight="1">
      <c r="A204" s="440" t="s">
        <v>1186</v>
      </c>
      <c r="B204" s="440" t="s">
        <v>1187</v>
      </c>
      <c r="C204" s="45"/>
      <c r="D204" s="441">
        <v>2094682</v>
      </c>
      <c r="E204" s="45"/>
      <c r="F204" s="441">
        <v>16870899</v>
      </c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41">
        <v>2094682</v>
      </c>
      <c r="AG204" s="45"/>
      <c r="AH204" s="441">
        <v>16870899</v>
      </c>
      <c r="AI204" s="442">
        <f t="shared" si="0"/>
        <v>0</v>
      </c>
    </row>
    <row r="205" spans="1:35" ht="12.75" customHeight="1">
      <c r="A205" s="446" t="s">
        <v>1188</v>
      </c>
      <c r="B205" s="446" t="s">
        <v>1060</v>
      </c>
      <c r="C205" s="45"/>
      <c r="D205" s="448">
        <v>37808</v>
      </c>
      <c r="E205" s="45"/>
      <c r="F205" s="448">
        <v>9815</v>
      </c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48">
        <v>37808</v>
      </c>
      <c r="AG205" s="45"/>
      <c r="AH205" s="448">
        <v>9815</v>
      </c>
      <c r="AI205" s="442">
        <f t="shared" si="0"/>
        <v>0</v>
      </c>
    </row>
    <row r="206" spans="1:35" ht="12.75" customHeight="1">
      <c r="A206" s="446" t="s">
        <v>1189</v>
      </c>
      <c r="B206" s="446" t="s">
        <v>1070</v>
      </c>
      <c r="C206" s="45"/>
      <c r="D206" s="448">
        <v>88676</v>
      </c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48">
        <v>88676</v>
      </c>
      <c r="AG206" s="45"/>
      <c r="AH206" s="45"/>
      <c r="AI206" s="442">
        <f t="shared" si="0"/>
        <v>0</v>
      </c>
    </row>
    <row r="207" spans="1:35" ht="12.75" customHeight="1">
      <c r="A207" s="446" t="s">
        <v>1191</v>
      </c>
      <c r="B207" s="446" t="s">
        <v>1074</v>
      </c>
      <c r="C207" s="45"/>
      <c r="D207" s="45"/>
      <c r="E207" s="45"/>
      <c r="F207" s="448">
        <v>432062</v>
      </c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48">
        <v>432062</v>
      </c>
      <c r="AI207" s="442">
        <f t="shared" si="0"/>
        <v>0</v>
      </c>
    </row>
    <row r="208" spans="1:35" ht="12.75" customHeight="1">
      <c r="A208" s="446" t="s">
        <v>1192</v>
      </c>
      <c r="B208" s="446" t="s">
        <v>678</v>
      </c>
      <c r="C208" s="45"/>
      <c r="D208" s="448">
        <v>1968198</v>
      </c>
      <c r="E208" s="45"/>
      <c r="F208" s="448">
        <v>16429022</v>
      </c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48">
        <v>1968198</v>
      </c>
      <c r="AG208" s="45"/>
      <c r="AH208" s="448">
        <v>16429022</v>
      </c>
      <c r="AI208" s="442">
        <f t="shared" si="0"/>
        <v>0</v>
      </c>
    </row>
    <row r="209" spans="1:35" ht="12.75" customHeight="1">
      <c r="A209" s="440" t="s">
        <v>1194</v>
      </c>
      <c r="B209" s="440" t="s">
        <v>1195</v>
      </c>
      <c r="C209" s="441">
        <v>1771585203</v>
      </c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41">
        <v>1771585203</v>
      </c>
      <c r="AF209" s="45"/>
      <c r="AG209" s="45"/>
      <c r="AH209" s="45"/>
      <c r="AI209" s="442">
        <f t="shared" si="0"/>
        <v>1771585203</v>
      </c>
    </row>
    <row r="210" spans="1:35" ht="12.75" customHeight="1">
      <c r="A210" s="440" t="s">
        <v>1196</v>
      </c>
      <c r="B210" s="440" t="s">
        <v>1197</v>
      </c>
      <c r="C210" s="441">
        <v>2425587</v>
      </c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41">
        <v>2425587</v>
      </c>
      <c r="AF210" s="45"/>
      <c r="AG210" s="45"/>
      <c r="AH210" s="45"/>
      <c r="AI210" s="442">
        <f t="shared" si="0"/>
        <v>2425587</v>
      </c>
    </row>
    <row r="211" spans="1:35" ht="12.75" customHeight="1">
      <c r="A211" s="446" t="s">
        <v>1199</v>
      </c>
      <c r="B211" s="446" t="s">
        <v>1200</v>
      </c>
      <c r="C211" s="448">
        <v>13642</v>
      </c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48">
        <v>13642</v>
      </c>
      <c r="AF211" s="45"/>
      <c r="AG211" s="45"/>
      <c r="AH211" s="45"/>
      <c r="AI211" s="442">
        <f t="shared" si="0"/>
        <v>13642</v>
      </c>
    </row>
    <row r="212" spans="1:35" ht="12.75" customHeight="1">
      <c r="A212" s="446" t="s">
        <v>1202</v>
      </c>
      <c r="B212" s="446" t="s">
        <v>1203</v>
      </c>
      <c r="C212" s="448">
        <v>2411945</v>
      </c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48">
        <v>2411945</v>
      </c>
      <c r="AF212" s="45"/>
      <c r="AG212" s="45"/>
      <c r="AH212" s="45"/>
      <c r="AI212" s="442">
        <f t="shared" si="0"/>
        <v>2411945</v>
      </c>
    </row>
    <row r="213" spans="1:35" ht="12.75" customHeight="1">
      <c r="A213" s="440" t="s">
        <v>1206</v>
      </c>
      <c r="B213" s="440" t="s">
        <v>1207</v>
      </c>
      <c r="C213" s="441">
        <v>1710475494</v>
      </c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41">
        <v>1710475494</v>
      </c>
      <c r="AF213" s="45"/>
      <c r="AG213" s="45"/>
      <c r="AH213" s="45"/>
      <c r="AI213" s="442">
        <f t="shared" si="0"/>
        <v>1710475494</v>
      </c>
    </row>
    <row r="214" spans="1:35" ht="12.75" customHeight="1">
      <c r="A214" s="446" t="s">
        <v>2926</v>
      </c>
      <c r="B214" s="446" t="s">
        <v>2928</v>
      </c>
      <c r="C214" s="448">
        <v>38325</v>
      </c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48">
        <v>38325</v>
      </c>
      <c r="AF214" s="45"/>
      <c r="AG214" s="45"/>
      <c r="AH214" s="45"/>
      <c r="AI214" s="442">
        <f t="shared" si="0"/>
        <v>38325</v>
      </c>
    </row>
    <row r="215" spans="1:35" ht="12.75" customHeight="1">
      <c r="A215" s="446" t="s">
        <v>1208</v>
      </c>
      <c r="B215" s="446" t="s">
        <v>1200</v>
      </c>
      <c r="C215" s="448">
        <v>1935816</v>
      </c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48">
        <v>1935816</v>
      </c>
      <c r="AF215" s="45"/>
      <c r="AG215" s="45"/>
      <c r="AH215" s="45"/>
      <c r="AI215" s="442">
        <f t="shared" si="0"/>
        <v>1935816</v>
      </c>
    </row>
    <row r="216" spans="1:35" ht="12.75" customHeight="1">
      <c r="A216" s="446" t="s">
        <v>1209</v>
      </c>
      <c r="B216" s="446" t="s">
        <v>1210</v>
      </c>
      <c r="C216" s="448">
        <v>15054</v>
      </c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48">
        <v>15054</v>
      </c>
      <c r="AF216" s="45"/>
      <c r="AG216" s="45"/>
      <c r="AH216" s="45"/>
      <c r="AI216" s="442">
        <f t="shared" si="0"/>
        <v>15054</v>
      </c>
    </row>
    <row r="217" spans="1:35" ht="12.75" customHeight="1">
      <c r="A217" s="446" t="s">
        <v>1211</v>
      </c>
      <c r="B217" s="446" t="s">
        <v>1212</v>
      </c>
      <c r="C217" s="448">
        <v>582496</v>
      </c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48">
        <v>582496</v>
      </c>
      <c r="AF217" s="45"/>
      <c r="AG217" s="45"/>
      <c r="AH217" s="45"/>
      <c r="AI217" s="442">
        <f t="shared" si="0"/>
        <v>582496</v>
      </c>
    </row>
    <row r="218" spans="1:35" ht="12.75" customHeight="1">
      <c r="A218" s="446" t="s">
        <v>1213</v>
      </c>
      <c r="B218" s="446" t="s">
        <v>1203</v>
      </c>
      <c r="C218" s="448">
        <v>146420381</v>
      </c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48">
        <v>146420381</v>
      </c>
      <c r="AF218" s="45"/>
      <c r="AG218" s="45"/>
      <c r="AH218" s="45"/>
      <c r="AI218" s="442">
        <f t="shared" si="0"/>
        <v>146420381</v>
      </c>
    </row>
    <row r="219" spans="1:35" ht="12.75" customHeight="1">
      <c r="A219" s="446" t="s">
        <v>1214</v>
      </c>
      <c r="B219" s="446" t="s">
        <v>1215</v>
      </c>
      <c r="C219" s="448">
        <v>176104</v>
      </c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48">
        <v>176104</v>
      </c>
      <c r="AF219" s="45"/>
      <c r="AG219" s="45"/>
      <c r="AH219" s="45"/>
      <c r="AI219" s="442">
        <f t="shared" si="0"/>
        <v>176104</v>
      </c>
    </row>
    <row r="220" spans="1:35" ht="12.75" customHeight="1">
      <c r="A220" s="446" t="s">
        <v>1216</v>
      </c>
      <c r="B220" s="446" t="s">
        <v>1217</v>
      </c>
      <c r="C220" s="448">
        <v>520703</v>
      </c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48">
        <v>520703</v>
      </c>
      <c r="AF220" s="45"/>
      <c r="AG220" s="45"/>
      <c r="AH220" s="45"/>
      <c r="AI220" s="442">
        <f t="shared" si="0"/>
        <v>520703</v>
      </c>
    </row>
    <row r="221" spans="1:35" ht="12.75" customHeight="1">
      <c r="A221" s="446" t="s">
        <v>1218</v>
      </c>
      <c r="B221" s="446" t="s">
        <v>1219</v>
      </c>
      <c r="C221" s="448">
        <v>1560786615</v>
      </c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48">
        <v>1560786615</v>
      </c>
      <c r="AF221" s="45"/>
      <c r="AG221" s="45"/>
      <c r="AH221" s="45"/>
      <c r="AI221" s="442">
        <f t="shared" si="0"/>
        <v>1560786615</v>
      </c>
    </row>
    <row r="222" spans="1:35" ht="12.75" customHeight="1">
      <c r="A222" s="440" t="s">
        <v>1220</v>
      </c>
      <c r="B222" s="440" t="s">
        <v>1221</v>
      </c>
      <c r="C222" s="441">
        <v>39037574</v>
      </c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41">
        <v>39037574</v>
      </c>
      <c r="AF222" s="45"/>
      <c r="AG222" s="45"/>
      <c r="AH222" s="45"/>
      <c r="AI222" s="442">
        <f t="shared" si="0"/>
        <v>39037574</v>
      </c>
    </row>
    <row r="223" spans="1:35" ht="12.75" customHeight="1">
      <c r="A223" s="446" t="s">
        <v>1222</v>
      </c>
      <c r="B223" s="446" t="s">
        <v>1221</v>
      </c>
      <c r="C223" s="448">
        <v>39037574</v>
      </c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48">
        <v>39037574</v>
      </c>
      <c r="AF223" s="45"/>
      <c r="AG223" s="45"/>
      <c r="AH223" s="45"/>
      <c r="AI223" s="442">
        <f t="shared" si="0"/>
        <v>39037574</v>
      </c>
    </row>
    <row r="224" spans="1:35" ht="12.75" customHeight="1">
      <c r="A224" s="440" t="s">
        <v>1223</v>
      </c>
      <c r="B224" s="440" t="s">
        <v>1224</v>
      </c>
      <c r="C224" s="441">
        <v>1954639</v>
      </c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41">
        <v>1954639</v>
      </c>
      <c r="AF224" s="45"/>
      <c r="AG224" s="45"/>
      <c r="AH224" s="45"/>
      <c r="AI224" s="442">
        <f t="shared" si="0"/>
        <v>1954639</v>
      </c>
    </row>
    <row r="225" spans="1:35" ht="12.75" customHeight="1">
      <c r="A225" s="446" t="s">
        <v>1225</v>
      </c>
      <c r="B225" s="446" t="s">
        <v>1226</v>
      </c>
      <c r="C225" s="448">
        <v>1954639</v>
      </c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48">
        <v>1954639</v>
      </c>
      <c r="AF225" s="45"/>
      <c r="AG225" s="45"/>
      <c r="AH225" s="45"/>
      <c r="AI225" s="442">
        <f t="shared" si="0"/>
        <v>1954639</v>
      </c>
    </row>
    <row r="226" spans="1:35" ht="12.75" customHeight="1">
      <c r="A226" s="440" t="s">
        <v>1227</v>
      </c>
      <c r="B226" s="440" t="s">
        <v>1228</v>
      </c>
      <c r="C226" s="441">
        <v>17711572</v>
      </c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41">
        <v>17711572</v>
      </c>
      <c r="AF226" s="45"/>
      <c r="AG226" s="45"/>
      <c r="AH226" s="45"/>
      <c r="AI226" s="442">
        <f t="shared" si="0"/>
        <v>17711572</v>
      </c>
    </row>
    <row r="227" spans="1:35" ht="12.75" customHeight="1">
      <c r="A227" s="446" t="s">
        <v>1229</v>
      </c>
      <c r="B227" s="446" t="s">
        <v>1203</v>
      </c>
      <c r="C227" s="448">
        <v>6543890</v>
      </c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48">
        <v>6543890</v>
      </c>
      <c r="AF227" s="45"/>
      <c r="AG227" s="45"/>
      <c r="AH227" s="45"/>
      <c r="AI227" s="442">
        <f t="shared" si="0"/>
        <v>6543890</v>
      </c>
    </row>
    <row r="228" spans="1:35" ht="12.75" customHeight="1">
      <c r="A228" s="446" t="s">
        <v>1230</v>
      </c>
      <c r="B228" s="446" t="s">
        <v>1215</v>
      </c>
      <c r="C228" s="448">
        <v>5465763</v>
      </c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48">
        <v>5465763</v>
      </c>
      <c r="AF228" s="45"/>
      <c r="AG228" s="45"/>
      <c r="AH228" s="45"/>
      <c r="AI228" s="442">
        <f t="shared" si="0"/>
        <v>5465763</v>
      </c>
    </row>
    <row r="229" spans="1:35" ht="12.75" customHeight="1">
      <c r="A229" s="446" t="s">
        <v>1233</v>
      </c>
      <c r="B229" s="446" t="s">
        <v>1234</v>
      </c>
      <c r="C229" s="448">
        <v>1876520</v>
      </c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48">
        <v>1876520</v>
      </c>
      <c r="AF229" s="45"/>
      <c r="AG229" s="45"/>
      <c r="AH229" s="45"/>
      <c r="AI229" s="442">
        <f t="shared" si="0"/>
        <v>1876520</v>
      </c>
    </row>
    <row r="230" spans="1:35" ht="12.75" customHeight="1">
      <c r="A230" s="446" t="s">
        <v>1235</v>
      </c>
      <c r="B230" s="446" t="s">
        <v>1236</v>
      </c>
      <c r="C230" s="448">
        <v>1684122</v>
      </c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48">
        <v>1684122</v>
      </c>
      <c r="AF230" s="45"/>
      <c r="AG230" s="45"/>
      <c r="AH230" s="45"/>
      <c r="AI230" s="442">
        <f t="shared" si="0"/>
        <v>1684122</v>
      </c>
    </row>
    <row r="231" spans="1:35" ht="12.75" customHeight="1">
      <c r="A231" s="446" t="s">
        <v>1237</v>
      </c>
      <c r="B231" s="446" t="s">
        <v>1238</v>
      </c>
      <c r="C231" s="448">
        <v>517465</v>
      </c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48">
        <v>517465</v>
      </c>
      <c r="AF231" s="45"/>
      <c r="AG231" s="45"/>
      <c r="AH231" s="45"/>
      <c r="AI231" s="442">
        <f t="shared" si="0"/>
        <v>517465</v>
      </c>
    </row>
    <row r="232" spans="1:35" ht="12.75" customHeight="1">
      <c r="A232" s="446" t="s">
        <v>1241</v>
      </c>
      <c r="B232" s="446" t="s">
        <v>1242</v>
      </c>
      <c r="C232" s="448">
        <v>2038</v>
      </c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48">
        <v>2038</v>
      </c>
      <c r="AF232" s="45"/>
      <c r="AG232" s="45"/>
      <c r="AH232" s="45"/>
      <c r="AI232" s="442">
        <f t="shared" si="0"/>
        <v>2038</v>
      </c>
    </row>
    <row r="233" spans="1:35" ht="12.75" customHeight="1">
      <c r="A233" s="446" t="s">
        <v>1243</v>
      </c>
      <c r="B233" s="446" t="s">
        <v>1244</v>
      </c>
      <c r="C233" s="448">
        <v>1621774</v>
      </c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48">
        <v>1621774</v>
      </c>
      <c r="AF233" s="45"/>
      <c r="AG233" s="45"/>
      <c r="AH233" s="45"/>
      <c r="AI233" s="442">
        <f t="shared" si="0"/>
        <v>1621774</v>
      </c>
    </row>
    <row r="234" spans="1:35" ht="12.75" customHeight="1">
      <c r="A234" s="440" t="s">
        <v>1245</v>
      </c>
      <c r="B234" s="440" t="s">
        <v>1246</v>
      </c>
      <c r="C234" s="441">
        <v>27394</v>
      </c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41">
        <v>27394</v>
      </c>
      <c r="AF234" s="45"/>
      <c r="AG234" s="45"/>
      <c r="AH234" s="45"/>
      <c r="AI234" s="442">
        <f t="shared" si="0"/>
        <v>27394</v>
      </c>
    </row>
    <row r="235" spans="1:35" ht="12.75" customHeight="1">
      <c r="A235" s="446" t="s">
        <v>1248</v>
      </c>
      <c r="B235" s="446" t="s">
        <v>1203</v>
      </c>
      <c r="C235" s="448">
        <v>27394</v>
      </c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48">
        <v>27394</v>
      </c>
      <c r="AF235" s="45"/>
      <c r="AG235" s="45"/>
      <c r="AH235" s="45"/>
      <c r="AI235" s="442">
        <f t="shared" si="0"/>
        <v>27394</v>
      </c>
    </row>
    <row r="236" spans="1:35" ht="12.75" customHeight="1">
      <c r="A236" s="440" t="s">
        <v>1249</v>
      </c>
      <c r="B236" s="440" t="s">
        <v>1250</v>
      </c>
      <c r="C236" s="45"/>
      <c r="D236" s="441">
        <v>47057</v>
      </c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41">
        <v>47057</v>
      </c>
      <c r="AG236" s="45"/>
      <c r="AH236" s="45"/>
      <c r="AI236" s="442">
        <f t="shared" si="0"/>
        <v>0</v>
      </c>
    </row>
    <row r="237" spans="1:35" ht="12.75" customHeight="1">
      <c r="A237" s="446" t="s">
        <v>1251</v>
      </c>
      <c r="B237" s="446" t="s">
        <v>1197</v>
      </c>
      <c r="C237" s="45"/>
      <c r="D237" s="448">
        <v>12612</v>
      </c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48">
        <v>12612</v>
      </c>
      <c r="AG237" s="45"/>
      <c r="AH237" s="45"/>
      <c r="AI237" s="442">
        <f t="shared" si="0"/>
        <v>0</v>
      </c>
    </row>
    <row r="238" spans="1:35" ht="12.75" customHeight="1">
      <c r="A238" s="446" t="s">
        <v>1253</v>
      </c>
      <c r="B238" s="446" t="s">
        <v>1207</v>
      </c>
      <c r="C238" s="45"/>
      <c r="D238" s="448">
        <v>20774</v>
      </c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48">
        <v>20774</v>
      </c>
      <c r="AG238" s="45"/>
      <c r="AH238" s="45"/>
      <c r="AI238" s="442">
        <f t="shared" si="0"/>
        <v>0</v>
      </c>
    </row>
    <row r="239" spans="1:35" ht="12.75" customHeight="1">
      <c r="A239" s="446" t="s">
        <v>1254</v>
      </c>
      <c r="B239" s="446" t="s">
        <v>1221</v>
      </c>
      <c r="C239" s="45"/>
      <c r="D239" s="448">
        <v>13671</v>
      </c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48">
        <v>13671</v>
      </c>
      <c r="AG239" s="45"/>
      <c r="AH239" s="45"/>
      <c r="AI239" s="442">
        <f t="shared" si="0"/>
        <v>0</v>
      </c>
    </row>
    <row r="240" spans="1:35" ht="12.75" customHeight="1">
      <c r="A240" s="440" t="s">
        <v>1255</v>
      </c>
      <c r="B240" s="440" t="s">
        <v>1256</v>
      </c>
      <c r="C240" s="45"/>
      <c r="D240" s="45"/>
      <c r="E240" s="45"/>
      <c r="F240" s="45"/>
      <c r="G240" s="45"/>
      <c r="H240" s="45"/>
      <c r="I240" s="45"/>
      <c r="J240" s="45"/>
      <c r="K240" s="45"/>
      <c r="L240" s="441">
        <v>372617054</v>
      </c>
      <c r="M240" s="45"/>
      <c r="N240" s="441">
        <v>12729578</v>
      </c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41">
        <v>372617054</v>
      </c>
      <c r="AG240" s="45"/>
      <c r="AH240" s="441">
        <v>12729578</v>
      </c>
      <c r="AI240" s="442">
        <f t="shared" si="0"/>
        <v>0</v>
      </c>
    </row>
    <row r="241" spans="1:35" ht="12.75" customHeight="1">
      <c r="A241" s="440" t="s">
        <v>1257</v>
      </c>
      <c r="B241" s="440" t="s">
        <v>965</v>
      </c>
      <c r="C241" s="45"/>
      <c r="D241" s="45"/>
      <c r="E241" s="45"/>
      <c r="F241" s="45"/>
      <c r="G241" s="45"/>
      <c r="H241" s="45"/>
      <c r="I241" s="45"/>
      <c r="J241" s="45"/>
      <c r="K241" s="45"/>
      <c r="L241" s="441">
        <v>380404</v>
      </c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41">
        <v>380404</v>
      </c>
      <c r="AG241" s="45"/>
      <c r="AH241" s="45"/>
      <c r="AI241" s="442">
        <f t="shared" si="0"/>
        <v>0</v>
      </c>
    </row>
    <row r="242" spans="1:35" ht="12.75" customHeight="1">
      <c r="A242" s="446" t="s">
        <v>3083</v>
      </c>
      <c r="B242" s="446" t="s">
        <v>2135</v>
      </c>
      <c r="C242" s="45"/>
      <c r="D242" s="45"/>
      <c r="E242" s="45"/>
      <c r="F242" s="45"/>
      <c r="G242" s="45"/>
      <c r="H242" s="45"/>
      <c r="I242" s="45"/>
      <c r="J242" s="45"/>
      <c r="K242" s="45"/>
      <c r="L242" s="448">
        <v>11138</v>
      </c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48">
        <v>11138</v>
      </c>
      <c r="AG242" s="45"/>
      <c r="AH242" s="45"/>
      <c r="AI242" s="442">
        <f t="shared" si="0"/>
        <v>0</v>
      </c>
    </row>
    <row r="243" spans="1:35" ht="12.75" customHeight="1">
      <c r="A243" s="446" t="s">
        <v>1258</v>
      </c>
      <c r="B243" s="446" t="s">
        <v>1259</v>
      </c>
      <c r="C243" s="45"/>
      <c r="D243" s="45"/>
      <c r="E243" s="45"/>
      <c r="F243" s="45"/>
      <c r="G243" s="45"/>
      <c r="H243" s="45"/>
      <c r="I243" s="45"/>
      <c r="J243" s="45"/>
      <c r="K243" s="45"/>
      <c r="L243" s="448">
        <v>192736</v>
      </c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48">
        <v>192736</v>
      </c>
      <c r="AG243" s="45"/>
      <c r="AH243" s="45"/>
      <c r="AI243" s="442">
        <f t="shared" si="0"/>
        <v>0</v>
      </c>
    </row>
    <row r="244" spans="1:35" ht="12.75" customHeight="1">
      <c r="A244" s="446" t="s">
        <v>1260</v>
      </c>
      <c r="B244" s="446" t="s">
        <v>1261</v>
      </c>
      <c r="C244" s="45"/>
      <c r="D244" s="45"/>
      <c r="E244" s="45"/>
      <c r="F244" s="45"/>
      <c r="G244" s="45"/>
      <c r="H244" s="45"/>
      <c r="I244" s="45"/>
      <c r="J244" s="45"/>
      <c r="K244" s="45"/>
      <c r="L244" s="448">
        <v>176530</v>
      </c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48">
        <v>176530</v>
      </c>
      <c r="AG244" s="45"/>
      <c r="AH244" s="45"/>
      <c r="AI244" s="442">
        <f t="shared" si="0"/>
        <v>0</v>
      </c>
    </row>
    <row r="245" spans="1:35" ht="12.75" customHeight="1">
      <c r="A245" s="440" t="s">
        <v>1262</v>
      </c>
      <c r="B245" s="440" t="s">
        <v>1263</v>
      </c>
      <c r="C245" s="45"/>
      <c r="D245" s="45"/>
      <c r="E245" s="45"/>
      <c r="F245" s="45"/>
      <c r="G245" s="45"/>
      <c r="H245" s="45"/>
      <c r="I245" s="45"/>
      <c r="J245" s="45"/>
      <c r="K245" s="45"/>
      <c r="L245" s="441">
        <v>34161021</v>
      </c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41">
        <v>34161021</v>
      </c>
      <c r="AG245" s="45"/>
      <c r="AH245" s="45"/>
      <c r="AI245" s="442">
        <f t="shared" si="0"/>
        <v>0</v>
      </c>
    </row>
    <row r="246" spans="1:35" ht="12.75" customHeight="1">
      <c r="A246" s="446" t="s">
        <v>1267</v>
      </c>
      <c r="B246" s="446" t="s">
        <v>678</v>
      </c>
      <c r="C246" s="45"/>
      <c r="D246" s="45"/>
      <c r="E246" s="45"/>
      <c r="F246" s="45"/>
      <c r="G246" s="45"/>
      <c r="H246" s="45"/>
      <c r="I246" s="45"/>
      <c r="J246" s="45"/>
      <c r="K246" s="45"/>
      <c r="L246" s="448">
        <v>34161021</v>
      </c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48">
        <v>34161021</v>
      </c>
      <c r="AG246" s="45"/>
      <c r="AH246" s="45"/>
      <c r="AI246" s="442">
        <f t="shared" si="0"/>
        <v>0</v>
      </c>
    </row>
    <row r="247" spans="1:35" ht="12.75" customHeight="1">
      <c r="A247" s="440" t="s">
        <v>1276</v>
      </c>
      <c r="B247" s="440" t="s">
        <v>1279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41">
        <v>3646140</v>
      </c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41">
        <v>3646140</v>
      </c>
      <c r="AG247" s="45"/>
      <c r="AH247" s="45"/>
      <c r="AI247" s="442">
        <f t="shared" si="0"/>
        <v>0</v>
      </c>
    </row>
    <row r="248" spans="1:35" ht="12.75" customHeight="1">
      <c r="A248" s="446" t="s">
        <v>1280</v>
      </c>
      <c r="B248" s="446" t="s">
        <v>1281</v>
      </c>
      <c r="C248" s="45"/>
      <c r="D248" s="45"/>
      <c r="E248" s="45"/>
      <c r="F248" s="45"/>
      <c r="G248" s="45"/>
      <c r="H248" s="45"/>
      <c r="I248" s="45"/>
      <c r="J248" s="45"/>
      <c r="K248" s="45"/>
      <c r="L248" s="448">
        <v>3646140</v>
      </c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48">
        <v>3646140</v>
      </c>
      <c r="AG248" s="45"/>
      <c r="AH248" s="45"/>
      <c r="AI248" s="442">
        <f t="shared" si="0"/>
        <v>0</v>
      </c>
    </row>
    <row r="249" spans="1:35" ht="12.75" customHeight="1">
      <c r="A249" s="440" t="s">
        <v>1282</v>
      </c>
      <c r="B249" s="440" t="s">
        <v>1052</v>
      </c>
      <c r="C249" s="45"/>
      <c r="D249" s="45"/>
      <c r="E249" s="45"/>
      <c r="F249" s="45"/>
      <c r="G249" s="45"/>
      <c r="H249" s="45"/>
      <c r="I249" s="45"/>
      <c r="J249" s="45"/>
      <c r="K249" s="45"/>
      <c r="L249" s="441">
        <v>285267</v>
      </c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41">
        <v>285267</v>
      </c>
      <c r="AG249" s="45"/>
      <c r="AH249" s="45"/>
      <c r="AI249" s="442">
        <f t="shared" si="0"/>
        <v>0</v>
      </c>
    </row>
    <row r="250" spans="1:35" ht="12.75" customHeight="1">
      <c r="A250" s="446" t="s">
        <v>1283</v>
      </c>
      <c r="B250" s="446" t="s">
        <v>1284</v>
      </c>
      <c r="C250" s="45"/>
      <c r="D250" s="45"/>
      <c r="E250" s="45"/>
      <c r="F250" s="45"/>
      <c r="G250" s="45"/>
      <c r="H250" s="45"/>
      <c r="I250" s="45"/>
      <c r="J250" s="45"/>
      <c r="K250" s="45"/>
      <c r="L250" s="448">
        <v>285267</v>
      </c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48">
        <v>285267</v>
      </c>
      <c r="AG250" s="45"/>
      <c r="AH250" s="45"/>
      <c r="AI250" s="442">
        <f t="shared" si="0"/>
        <v>0</v>
      </c>
    </row>
    <row r="251" spans="1:35" ht="12.75" customHeight="1">
      <c r="A251" s="440" t="s">
        <v>1285</v>
      </c>
      <c r="B251" s="440" t="s">
        <v>1286</v>
      </c>
      <c r="C251" s="45"/>
      <c r="D251" s="45"/>
      <c r="E251" s="45"/>
      <c r="F251" s="45"/>
      <c r="G251" s="45"/>
      <c r="H251" s="45"/>
      <c r="I251" s="45"/>
      <c r="J251" s="45"/>
      <c r="K251" s="45"/>
      <c r="L251" s="441">
        <v>307798678</v>
      </c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41">
        <v>307798678</v>
      </c>
      <c r="AG251" s="45"/>
      <c r="AH251" s="45"/>
      <c r="AI251" s="442">
        <f t="shared" si="0"/>
        <v>0</v>
      </c>
    </row>
    <row r="252" spans="1:35" ht="12.75" customHeight="1">
      <c r="A252" s="446" t="s">
        <v>1287</v>
      </c>
      <c r="B252" s="446" t="s">
        <v>1288</v>
      </c>
      <c r="C252" s="45"/>
      <c r="D252" s="45"/>
      <c r="E252" s="45"/>
      <c r="F252" s="45"/>
      <c r="G252" s="45"/>
      <c r="H252" s="45"/>
      <c r="I252" s="45"/>
      <c r="J252" s="45"/>
      <c r="K252" s="45"/>
      <c r="L252" s="448">
        <v>307798678</v>
      </c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48">
        <v>307798678</v>
      </c>
      <c r="AG252" s="45"/>
      <c r="AH252" s="45"/>
      <c r="AI252" s="442">
        <f t="shared" si="0"/>
        <v>0</v>
      </c>
    </row>
    <row r="253" spans="1:35" ht="12.75" customHeight="1">
      <c r="A253" s="440" t="s">
        <v>3128</v>
      </c>
      <c r="B253" s="440" t="s">
        <v>3130</v>
      </c>
      <c r="C253" s="45"/>
      <c r="D253" s="45"/>
      <c r="E253" s="45"/>
      <c r="F253" s="45"/>
      <c r="G253" s="45"/>
      <c r="H253" s="45"/>
      <c r="I253" s="45"/>
      <c r="J253" s="45"/>
      <c r="K253" s="45"/>
      <c r="L253" s="441">
        <v>46240</v>
      </c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41">
        <v>46240</v>
      </c>
      <c r="AG253" s="45"/>
      <c r="AH253" s="45"/>
      <c r="AI253" s="442">
        <f t="shared" si="0"/>
        <v>0</v>
      </c>
    </row>
    <row r="254" spans="1:35" ht="12.75" customHeight="1">
      <c r="A254" s="446" t="s">
        <v>3142</v>
      </c>
      <c r="B254" s="446" t="s">
        <v>3143</v>
      </c>
      <c r="C254" s="45"/>
      <c r="D254" s="45"/>
      <c r="E254" s="45"/>
      <c r="F254" s="45"/>
      <c r="G254" s="45"/>
      <c r="H254" s="45"/>
      <c r="I254" s="45"/>
      <c r="J254" s="45"/>
      <c r="K254" s="45"/>
      <c r="L254" s="448">
        <v>46240</v>
      </c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48">
        <v>46240</v>
      </c>
      <c r="AG254" s="45"/>
      <c r="AH254" s="45"/>
      <c r="AI254" s="442">
        <f t="shared" si="0"/>
        <v>0</v>
      </c>
    </row>
    <row r="255" spans="1:35" ht="12.75" customHeight="1">
      <c r="A255" s="440" t="s">
        <v>1289</v>
      </c>
      <c r="B255" s="440" t="s">
        <v>1086</v>
      </c>
      <c r="C255" s="45"/>
      <c r="D255" s="45"/>
      <c r="E255" s="45"/>
      <c r="F255" s="45"/>
      <c r="G255" s="45"/>
      <c r="H255" s="45"/>
      <c r="I255" s="45"/>
      <c r="J255" s="45"/>
      <c r="K255" s="45"/>
      <c r="L255" s="441">
        <v>820454</v>
      </c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41">
        <v>820454</v>
      </c>
      <c r="AG255" s="45"/>
      <c r="AH255" s="45"/>
      <c r="AI255" s="442">
        <f t="shared" si="0"/>
        <v>0</v>
      </c>
    </row>
    <row r="256" spans="1:35" ht="12.75" customHeight="1">
      <c r="A256" s="446" t="s">
        <v>3156</v>
      </c>
      <c r="B256" s="446" t="s">
        <v>3107</v>
      </c>
      <c r="C256" s="45"/>
      <c r="D256" s="45"/>
      <c r="E256" s="45"/>
      <c r="F256" s="45"/>
      <c r="G256" s="45"/>
      <c r="H256" s="45"/>
      <c r="I256" s="45"/>
      <c r="J256" s="45"/>
      <c r="K256" s="45"/>
      <c r="L256" s="448">
        <v>8064</v>
      </c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48">
        <v>8064</v>
      </c>
      <c r="AG256" s="45"/>
      <c r="AH256" s="45"/>
      <c r="AI256" s="442">
        <f t="shared" si="0"/>
        <v>0</v>
      </c>
    </row>
    <row r="257" spans="1:35" ht="12.75" customHeight="1">
      <c r="A257" s="446" t="s">
        <v>1290</v>
      </c>
      <c r="B257" s="446" t="s">
        <v>1090</v>
      </c>
      <c r="C257" s="45"/>
      <c r="D257" s="45"/>
      <c r="E257" s="45"/>
      <c r="F257" s="45"/>
      <c r="G257" s="45"/>
      <c r="H257" s="45"/>
      <c r="I257" s="45"/>
      <c r="J257" s="45"/>
      <c r="K257" s="45"/>
      <c r="L257" s="448">
        <v>812390</v>
      </c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48">
        <v>812390</v>
      </c>
      <c r="AG257" s="45"/>
      <c r="AH257" s="45"/>
      <c r="AI257" s="442">
        <f t="shared" si="0"/>
        <v>0</v>
      </c>
    </row>
    <row r="258" spans="1:35" ht="12.75" customHeight="1">
      <c r="A258" s="440" t="s">
        <v>1292</v>
      </c>
      <c r="B258" s="440" t="s">
        <v>1295</v>
      </c>
      <c r="C258" s="45"/>
      <c r="D258" s="45"/>
      <c r="E258" s="45"/>
      <c r="F258" s="45"/>
      <c r="G258" s="45"/>
      <c r="H258" s="45"/>
      <c r="I258" s="45"/>
      <c r="J258" s="45"/>
      <c r="K258" s="45"/>
      <c r="L258" s="441">
        <v>1801310</v>
      </c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41">
        <v>1801310</v>
      </c>
      <c r="AG258" s="45"/>
      <c r="AH258" s="45"/>
      <c r="AI258" s="442">
        <f t="shared" si="0"/>
        <v>0</v>
      </c>
    </row>
    <row r="259" spans="1:35" ht="12.75" customHeight="1">
      <c r="A259" s="446" t="s">
        <v>1296</v>
      </c>
      <c r="B259" s="446" t="s">
        <v>1297</v>
      </c>
      <c r="C259" s="45"/>
      <c r="D259" s="45"/>
      <c r="E259" s="45"/>
      <c r="F259" s="45"/>
      <c r="G259" s="45"/>
      <c r="H259" s="45"/>
      <c r="I259" s="45"/>
      <c r="J259" s="45"/>
      <c r="K259" s="45"/>
      <c r="L259" s="448">
        <v>1801310</v>
      </c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48">
        <v>1801310</v>
      </c>
      <c r="AG259" s="45"/>
      <c r="AH259" s="45"/>
      <c r="AI259" s="442">
        <f t="shared" si="0"/>
        <v>0</v>
      </c>
    </row>
    <row r="260" spans="1:35" ht="12.75" customHeight="1">
      <c r="A260" s="440" t="s">
        <v>1298</v>
      </c>
      <c r="B260" s="440" t="s">
        <v>1299</v>
      </c>
      <c r="C260" s="45"/>
      <c r="D260" s="45"/>
      <c r="E260" s="45"/>
      <c r="F260" s="45"/>
      <c r="G260" s="45"/>
      <c r="H260" s="45"/>
      <c r="I260" s="45"/>
      <c r="J260" s="45"/>
      <c r="K260" s="45"/>
      <c r="L260" s="441">
        <v>23604940</v>
      </c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41">
        <v>23604940</v>
      </c>
      <c r="AG260" s="45"/>
      <c r="AH260" s="45"/>
      <c r="AI260" s="442">
        <f t="shared" si="0"/>
        <v>0</v>
      </c>
    </row>
    <row r="261" spans="1:35" ht="12.75" customHeight="1">
      <c r="A261" s="446" t="s">
        <v>1300</v>
      </c>
      <c r="B261" s="446" t="s">
        <v>1301</v>
      </c>
      <c r="C261" s="45"/>
      <c r="D261" s="45"/>
      <c r="E261" s="45"/>
      <c r="F261" s="45"/>
      <c r="G261" s="45"/>
      <c r="H261" s="45"/>
      <c r="I261" s="45"/>
      <c r="J261" s="45"/>
      <c r="K261" s="45"/>
      <c r="L261" s="448">
        <v>1500000</v>
      </c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48">
        <v>1500000</v>
      </c>
      <c r="AG261" s="45"/>
      <c r="AH261" s="45"/>
      <c r="AI261" s="442">
        <f t="shared" si="0"/>
        <v>0</v>
      </c>
    </row>
    <row r="262" spans="1:35" ht="12.75" customHeight="1">
      <c r="A262" s="446" t="s">
        <v>1302</v>
      </c>
      <c r="B262" s="446" t="s">
        <v>1303</v>
      </c>
      <c r="C262" s="45"/>
      <c r="D262" s="45"/>
      <c r="E262" s="45"/>
      <c r="F262" s="45"/>
      <c r="G262" s="45"/>
      <c r="H262" s="45"/>
      <c r="I262" s="45"/>
      <c r="J262" s="45"/>
      <c r="K262" s="45"/>
      <c r="L262" s="448">
        <v>22104940</v>
      </c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48">
        <v>22104940</v>
      </c>
      <c r="AG262" s="45"/>
      <c r="AH262" s="45"/>
      <c r="AI262" s="442">
        <f t="shared" si="0"/>
        <v>0</v>
      </c>
    </row>
    <row r="263" spans="1:35" ht="12.75" customHeight="1">
      <c r="A263" s="440" t="s">
        <v>1304</v>
      </c>
      <c r="B263" s="440" t="s">
        <v>1096</v>
      </c>
      <c r="C263" s="45"/>
      <c r="D263" s="45"/>
      <c r="E263" s="45"/>
      <c r="F263" s="45"/>
      <c r="G263" s="45"/>
      <c r="H263" s="45"/>
      <c r="I263" s="45"/>
      <c r="J263" s="45"/>
      <c r="K263" s="45"/>
      <c r="L263" s="441">
        <v>72600</v>
      </c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41">
        <v>72600</v>
      </c>
      <c r="AG263" s="45"/>
      <c r="AH263" s="45"/>
      <c r="AI263" s="442">
        <f t="shared" si="0"/>
        <v>0</v>
      </c>
    </row>
    <row r="264" spans="1:35" ht="12.75" customHeight="1">
      <c r="A264" s="446" t="s">
        <v>1305</v>
      </c>
      <c r="B264" s="446" t="s">
        <v>1306</v>
      </c>
      <c r="C264" s="45"/>
      <c r="D264" s="45"/>
      <c r="E264" s="45"/>
      <c r="F264" s="45"/>
      <c r="G264" s="45"/>
      <c r="H264" s="45"/>
      <c r="I264" s="45"/>
      <c r="J264" s="45"/>
      <c r="K264" s="45"/>
      <c r="L264" s="448">
        <v>72600</v>
      </c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48">
        <v>72600</v>
      </c>
      <c r="AG264" s="45"/>
      <c r="AH264" s="45"/>
      <c r="AI264" s="442">
        <f t="shared" si="0"/>
        <v>0</v>
      </c>
    </row>
    <row r="265" spans="1:35" ht="12.75" customHeight="1">
      <c r="A265" s="440" t="s">
        <v>1307</v>
      </c>
      <c r="B265" s="440" t="s">
        <v>1308</v>
      </c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41">
        <v>12729578</v>
      </c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41">
        <v>12729578</v>
      </c>
      <c r="AI265" s="442">
        <f t="shared" si="0"/>
        <v>0</v>
      </c>
    </row>
    <row r="266" spans="1:35" ht="12.75" customHeight="1">
      <c r="A266" s="446" t="s">
        <v>1309</v>
      </c>
      <c r="B266" s="446" t="s">
        <v>1310</v>
      </c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48">
        <v>12720178</v>
      </c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48">
        <v>12720178</v>
      </c>
      <c r="AI266" s="442">
        <f t="shared" si="0"/>
        <v>0</v>
      </c>
    </row>
    <row r="267" spans="1:35" ht="12.75" customHeight="1">
      <c r="A267" s="446" t="s">
        <v>1311</v>
      </c>
      <c r="B267" s="446" t="s">
        <v>1312</v>
      </c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48">
        <v>9400</v>
      </c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48">
        <v>9400</v>
      </c>
      <c r="AI267" s="442">
        <f t="shared" si="0"/>
        <v>0</v>
      </c>
    </row>
    <row r="268" spans="1:35" ht="12.75" customHeight="1">
      <c r="A268" s="440" t="s">
        <v>1313</v>
      </c>
      <c r="B268" s="440" t="s">
        <v>1314</v>
      </c>
      <c r="C268" s="45"/>
      <c r="D268" s="45"/>
      <c r="E268" s="441">
        <v>19894685702</v>
      </c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41">
        <v>19894685702</v>
      </c>
      <c r="AH268" s="45"/>
      <c r="AI268" s="442">
        <f t="shared" si="0"/>
        <v>19894685702</v>
      </c>
    </row>
    <row r="269" spans="1:35" ht="12.75" customHeight="1">
      <c r="A269" s="440" t="s">
        <v>1315</v>
      </c>
      <c r="B269" s="440" t="s">
        <v>1316</v>
      </c>
      <c r="C269" s="45"/>
      <c r="D269" s="45"/>
      <c r="E269" s="441">
        <v>1959219872</v>
      </c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41">
        <v>1959219872</v>
      </c>
      <c r="AH269" s="45"/>
      <c r="AI269" s="442">
        <f t="shared" si="0"/>
        <v>1959219872</v>
      </c>
    </row>
    <row r="270" spans="1:35" ht="12.75" customHeight="1">
      <c r="A270" s="446" t="s">
        <v>1317</v>
      </c>
      <c r="B270" s="446" t="s">
        <v>1318</v>
      </c>
      <c r="C270" s="45"/>
      <c r="D270" s="45"/>
      <c r="E270" s="448">
        <v>1362656894</v>
      </c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48">
        <v>1362656894</v>
      </c>
      <c r="AH270" s="45"/>
      <c r="AI270" s="442">
        <f t="shared" si="0"/>
        <v>1362656894</v>
      </c>
    </row>
    <row r="271" spans="1:35" ht="12.75" customHeight="1">
      <c r="A271" s="446" t="s">
        <v>1319</v>
      </c>
      <c r="B271" s="446" t="s">
        <v>1320</v>
      </c>
      <c r="C271" s="45"/>
      <c r="D271" s="45"/>
      <c r="E271" s="448">
        <v>537871592</v>
      </c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48">
        <v>537871592</v>
      </c>
      <c r="AH271" s="45"/>
      <c r="AI271" s="442">
        <f t="shared" si="0"/>
        <v>537871592</v>
      </c>
    </row>
    <row r="272" spans="1:35" ht="12.75" customHeight="1">
      <c r="A272" s="446" t="s">
        <v>1321</v>
      </c>
      <c r="B272" s="446" t="s">
        <v>1322</v>
      </c>
      <c r="C272" s="45"/>
      <c r="D272" s="45"/>
      <c r="E272" s="448">
        <v>12720257</v>
      </c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48">
        <v>12720257</v>
      </c>
      <c r="AH272" s="45"/>
      <c r="AI272" s="442">
        <f t="shared" si="0"/>
        <v>12720257</v>
      </c>
    </row>
    <row r="273" spans="1:35" ht="12.75" customHeight="1">
      <c r="A273" s="446" t="s">
        <v>1323</v>
      </c>
      <c r="B273" s="446" t="s">
        <v>1324</v>
      </c>
      <c r="C273" s="45"/>
      <c r="D273" s="45"/>
      <c r="E273" s="448">
        <v>45971129</v>
      </c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48">
        <v>45971129</v>
      </c>
      <c r="AH273" s="45"/>
      <c r="AI273" s="442">
        <f t="shared" si="0"/>
        <v>45971129</v>
      </c>
    </row>
    <row r="274" spans="1:35" ht="12.75" customHeight="1">
      <c r="A274" s="440" t="s">
        <v>1325</v>
      </c>
      <c r="B274" s="440" t="s">
        <v>1326</v>
      </c>
      <c r="C274" s="45"/>
      <c r="D274" s="45"/>
      <c r="E274" s="441">
        <v>53475646</v>
      </c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41">
        <v>53475646</v>
      </c>
      <c r="AH274" s="45"/>
      <c r="AI274" s="442">
        <f t="shared" si="0"/>
        <v>53475646</v>
      </c>
    </row>
    <row r="275" spans="1:35" ht="12.75" customHeight="1">
      <c r="A275" s="446" t="s">
        <v>1327</v>
      </c>
      <c r="B275" s="446" t="s">
        <v>1328</v>
      </c>
      <c r="C275" s="45"/>
      <c r="D275" s="45"/>
      <c r="E275" s="448">
        <v>49989223</v>
      </c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48">
        <v>49989223</v>
      </c>
      <c r="AH275" s="45"/>
      <c r="AI275" s="442">
        <f t="shared" si="0"/>
        <v>49989223</v>
      </c>
    </row>
    <row r="276" spans="1:35" ht="12.75" customHeight="1">
      <c r="A276" s="446" t="s">
        <v>1329</v>
      </c>
      <c r="B276" s="446" t="s">
        <v>1330</v>
      </c>
      <c r="C276" s="45"/>
      <c r="D276" s="45"/>
      <c r="E276" s="448">
        <v>2164952</v>
      </c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48">
        <v>2164952</v>
      </c>
      <c r="AH276" s="45"/>
      <c r="AI276" s="442">
        <f t="shared" si="0"/>
        <v>2164952</v>
      </c>
    </row>
    <row r="277" spans="1:35" ht="12.75" customHeight="1">
      <c r="A277" s="446" t="s">
        <v>1331</v>
      </c>
      <c r="B277" s="446" t="s">
        <v>1332</v>
      </c>
      <c r="C277" s="45"/>
      <c r="D277" s="45"/>
      <c r="E277" s="448">
        <v>2319</v>
      </c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48">
        <v>2319</v>
      </c>
      <c r="AH277" s="45"/>
      <c r="AI277" s="442">
        <f t="shared" si="0"/>
        <v>2319</v>
      </c>
    </row>
    <row r="278" spans="1:35" ht="12.75" customHeight="1">
      <c r="A278" s="446" t="s">
        <v>1333</v>
      </c>
      <c r="B278" s="446" t="s">
        <v>1334</v>
      </c>
      <c r="C278" s="45"/>
      <c r="D278" s="45"/>
      <c r="E278" s="448">
        <v>1312985</v>
      </c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48">
        <v>1312985</v>
      </c>
      <c r="AH278" s="45"/>
      <c r="AI278" s="442">
        <f t="shared" si="0"/>
        <v>1312985</v>
      </c>
    </row>
    <row r="279" spans="1:35" ht="12.75" customHeight="1">
      <c r="A279" s="446" t="s">
        <v>1335</v>
      </c>
      <c r="B279" s="446" t="s">
        <v>1336</v>
      </c>
      <c r="C279" s="45"/>
      <c r="D279" s="45"/>
      <c r="E279" s="448">
        <v>6167</v>
      </c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48">
        <v>6167</v>
      </c>
      <c r="AH279" s="45"/>
      <c r="AI279" s="442">
        <f t="shared" si="0"/>
        <v>6167</v>
      </c>
    </row>
    <row r="280" spans="1:35" ht="12.75" customHeight="1">
      <c r="A280" s="440" t="s">
        <v>1337</v>
      </c>
      <c r="B280" s="440" t="s">
        <v>1338</v>
      </c>
      <c r="C280" s="45"/>
      <c r="D280" s="45"/>
      <c r="E280" s="441">
        <v>1146388496</v>
      </c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41">
        <v>1146388496</v>
      </c>
      <c r="AH280" s="45"/>
      <c r="AI280" s="442">
        <f t="shared" si="0"/>
        <v>1146388496</v>
      </c>
    </row>
    <row r="281" spans="1:35" ht="12.75" customHeight="1">
      <c r="A281" s="446" t="s">
        <v>1339</v>
      </c>
      <c r="B281" s="446" t="s">
        <v>1340</v>
      </c>
      <c r="C281" s="45"/>
      <c r="D281" s="45"/>
      <c r="E281" s="448">
        <v>987601031</v>
      </c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48">
        <v>987601031</v>
      </c>
      <c r="AH281" s="45"/>
      <c r="AI281" s="442">
        <f t="shared" si="0"/>
        <v>987601031</v>
      </c>
    </row>
    <row r="282" spans="1:35" ht="12.75" customHeight="1">
      <c r="A282" s="446" t="s">
        <v>1341</v>
      </c>
      <c r="B282" s="446" t="s">
        <v>1342</v>
      </c>
      <c r="C282" s="45"/>
      <c r="D282" s="45"/>
      <c r="E282" s="448">
        <v>359931</v>
      </c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48">
        <v>359931</v>
      </c>
      <c r="AH282" s="45"/>
      <c r="AI282" s="442">
        <f t="shared" si="0"/>
        <v>359931</v>
      </c>
    </row>
    <row r="283" spans="1:35" ht="12.75" customHeight="1">
      <c r="A283" s="446" t="s">
        <v>1343</v>
      </c>
      <c r="B283" s="446" t="s">
        <v>1344</v>
      </c>
      <c r="C283" s="45"/>
      <c r="D283" s="45"/>
      <c r="E283" s="448">
        <v>4837054</v>
      </c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48">
        <v>4837054</v>
      </c>
      <c r="AH283" s="45"/>
      <c r="AI283" s="442">
        <f t="shared" si="0"/>
        <v>4837054</v>
      </c>
    </row>
    <row r="284" spans="1:35" ht="12.75" customHeight="1">
      <c r="A284" s="446" t="s">
        <v>1345</v>
      </c>
      <c r="B284" s="446" t="s">
        <v>1346</v>
      </c>
      <c r="C284" s="45"/>
      <c r="D284" s="45"/>
      <c r="E284" s="448">
        <v>153590480</v>
      </c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48">
        <v>153590480</v>
      </c>
      <c r="AH284" s="45"/>
      <c r="AI284" s="442">
        <f t="shared" si="0"/>
        <v>153590480</v>
      </c>
    </row>
    <row r="285" spans="1:35" ht="12.75" customHeight="1">
      <c r="A285" s="440" t="s">
        <v>1347</v>
      </c>
      <c r="B285" s="440" t="s">
        <v>1348</v>
      </c>
      <c r="C285" s="45"/>
      <c r="D285" s="45"/>
      <c r="E285" s="441">
        <v>456203343</v>
      </c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41">
        <v>456203343</v>
      </c>
      <c r="AH285" s="45"/>
      <c r="AI285" s="442">
        <f t="shared" si="0"/>
        <v>456203343</v>
      </c>
    </row>
    <row r="286" spans="1:35" ht="12.75" customHeight="1">
      <c r="A286" s="446" t="s">
        <v>1349</v>
      </c>
      <c r="B286" s="446" t="s">
        <v>1350</v>
      </c>
      <c r="C286" s="45"/>
      <c r="D286" s="45"/>
      <c r="E286" s="448">
        <v>5269055</v>
      </c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48">
        <v>5269055</v>
      </c>
      <c r="AH286" s="45"/>
      <c r="AI286" s="442">
        <f t="shared" si="0"/>
        <v>5269055</v>
      </c>
    </row>
    <row r="287" spans="1:35" ht="12.75" customHeight="1">
      <c r="A287" s="446" t="s">
        <v>1351</v>
      </c>
      <c r="B287" s="446" t="s">
        <v>1352</v>
      </c>
      <c r="C287" s="45"/>
      <c r="D287" s="45"/>
      <c r="E287" s="448">
        <v>152383698</v>
      </c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48">
        <v>152383698</v>
      </c>
      <c r="AH287" s="45"/>
      <c r="AI287" s="442">
        <f t="shared" si="0"/>
        <v>152383698</v>
      </c>
    </row>
    <row r="288" spans="1:35" ht="12.75" customHeight="1">
      <c r="A288" s="446" t="s">
        <v>1353</v>
      </c>
      <c r="B288" s="446" t="s">
        <v>1354</v>
      </c>
      <c r="C288" s="45"/>
      <c r="D288" s="45"/>
      <c r="E288" s="448">
        <v>298550590</v>
      </c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48">
        <v>298550590</v>
      </c>
      <c r="AH288" s="45"/>
      <c r="AI288" s="442">
        <f t="shared" si="0"/>
        <v>298550590</v>
      </c>
    </row>
    <row r="289" spans="1:35" ht="12.75" customHeight="1">
      <c r="A289" s="440" t="s">
        <v>1355</v>
      </c>
      <c r="B289" s="440" t="s">
        <v>1356</v>
      </c>
      <c r="C289" s="45"/>
      <c r="D289" s="45"/>
      <c r="E289" s="441">
        <v>33420</v>
      </c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41">
        <v>33420</v>
      </c>
      <c r="AH289" s="45"/>
      <c r="AI289" s="442">
        <f t="shared" si="0"/>
        <v>33420</v>
      </c>
    </row>
    <row r="290" spans="1:35" ht="12.75" customHeight="1">
      <c r="A290" s="446" t="s">
        <v>3296</v>
      </c>
      <c r="B290" s="446" t="s">
        <v>1362</v>
      </c>
      <c r="C290" s="45"/>
      <c r="D290" s="45"/>
      <c r="E290" s="448">
        <v>33420</v>
      </c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48">
        <v>33420</v>
      </c>
      <c r="AH290" s="45"/>
      <c r="AI290" s="442">
        <f t="shared" si="0"/>
        <v>33420</v>
      </c>
    </row>
    <row r="291" spans="1:35" ht="12.75" customHeight="1">
      <c r="A291" s="440" t="s">
        <v>1358</v>
      </c>
      <c r="B291" s="440" t="s">
        <v>1359</v>
      </c>
      <c r="C291" s="45"/>
      <c r="D291" s="45"/>
      <c r="E291" s="441">
        <v>1028092735</v>
      </c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41">
        <v>1028092735</v>
      </c>
      <c r="AH291" s="45"/>
      <c r="AI291" s="442">
        <f t="shared" si="0"/>
        <v>1028092735</v>
      </c>
    </row>
    <row r="292" spans="1:35" ht="12.75" customHeight="1">
      <c r="A292" s="446" t="s">
        <v>1360</v>
      </c>
      <c r="B292" s="446" t="s">
        <v>1350</v>
      </c>
      <c r="C292" s="45"/>
      <c r="D292" s="45"/>
      <c r="E292" s="448">
        <v>262468536</v>
      </c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48">
        <v>262468536</v>
      </c>
      <c r="AH292" s="45"/>
      <c r="AI292" s="442">
        <f t="shared" si="0"/>
        <v>262468536</v>
      </c>
    </row>
    <row r="293" spans="1:35" ht="12.75" customHeight="1">
      <c r="A293" s="446" t="s">
        <v>1361</v>
      </c>
      <c r="B293" s="446" t="s">
        <v>1362</v>
      </c>
      <c r="C293" s="45"/>
      <c r="D293" s="45"/>
      <c r="E293" s="448">
        <v>26938583</v>
      </c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48">
        <v>26938583</v>
      </c>
      <c r="AH293" s="45"/>
      <c r="AI293" s="442">
        <f t="shared" si="0"/>
        <v>26938583</v>
      </c>
    </row>
    <row r="294" spans="1:35" ht="12.75" customHeight="1">
      <c r="A294" s="446" t="s">
        <v>1363</v>
      </c>
      <c r="B294" s="446" t="s">
        <v>1364</v>
      </c>
      <c r="C294" s="45"/>
      <c r="D294" s="45"/>
      <c r="E294" s="448">
        <v>69361837</v>
      </c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48">
        <v>69361837</v>
      </c>
      <c r="AH294" s="45"/>
      <c r="AI294" s="442">
        <f t="shared" si="0"/>
        <v>69361837</v>
      </c>
    </row>
    <row r="295" spans="1:35" ht="12.75" customHeight="1">
      <c r="A295" s="446" t="s">
        <v>1365</v>
      </c>
      <c r="B295" s="446" t="s">
        <v>1352</v>
      </c>
      <c r="C295" s="45"/>
      <c r="D295" s="45"/>
      <c r="E295" s="448">
        <v>205064479</v>
      </c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48">
        <v>205064479</v>
      </c>
      <c r="AH295" s="45"/>
      <c r="AI295" s="442">
        <f t="shared" si="0"/>
        <v>205064479</v>
      </c>
    </row>
    <row r="296" spans="1:35" ht="12.75" customHeight="1">
      <c r="A296" s="446" t="s">
        <v>1366</v>
      </c>
      <c r="B296" s="446" t="s">
        <v>1354</v>
      </c>
      <c r="C296" s="45"/>
      <c r="D296" s="45"/>
      <c r="E296" s="448">
        <v>461778643</v>
      </c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48">
        <v>461778643</v>
      </c>
      <c r="AH296" s="45"/>
      <c r="AI296" s="442">
        <f t="shared" si="0"/>
        <v>461778643</v>
      </c>
    </row>
    <row r="297" spans="1:35" ht="12.75" customHeight="1">
      <c r="A297" s="446" t="s">
        <v>1367</v>
      </c>
      <c r="B297" s="446" t="s">
        <v>1344</v>
      </c>
      <c r="C297" s="45"/>
      <c r="D297" s="45"/>
      <c r="E297" s="448">
        <v>705688</v>
      </c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48">
        <v>705688</v>
      </c>
      <c r="AH297" s="45"/>
      <c r="AI297" s="442">
        <f t="shared" si="0"/>
        <v>705688</v>
      </c>
    </row>
    <row r="298" spans="1:35" ht="12.75" customHeight="1">
      <c r="A298" s="446" t="s">
        <v>1368</v>
      </c>
      <c r="B298" s="446" t="s">
        <v>1369</v>
      </c>
      <c r="C298" s="45"/>
      <c r="D298" s="45"/>
      <c r="E298" s="448">
        <v>1637962</v>
      </c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48">
        <v>1637962</v>
      </c>
      <c r="AH298" s="45"/>
      <c r="AI298" s="442">
        <f t="shared" si="0"/>
        <v>1637962</v>
      </c>
    </row>
    <row r="299" spans="1:35" ht="12.75" customHeight="1">
      <c r="A299" s="446" t="s">
        <v>1372</v>
      </c>
      <c r="B299" s="446" t="s">
        <v>1373</v>
      </c>
      <c r="C299" s="45"/>
      <c r="D299" s="45"/>
      <c r="E299" s="448">
        <v>137007</v>
      </c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48">
        <v>137007</v>
      </c>
      <c r="AH299" s="45"/>
      <c r="AI299" s="442">
        <f t="shared" si="0"/>
        <v>137007</v>
      </c>
    </row>
    <row r="300" spans="1:35" ht="12.75" customHeight="1">
      <c r="A300" s="440" t="s">
        <v>1374</v>
      </c>
      <c r="B300" s="440" t="s">
        <v>1375</v>
      </c>
      <c r="C300" s="45"/>
      <c r="D300" s="45"/>
      <c r="E300" s="441">
        <v>2396027471</v>
      </c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41">
        <v>2396027471</v>
      </c>
      <c r="AH300" s="45"/>
      <c r="AI300" s="442">
        <f t="shared" si="0"/>
        <v>2396027471</v>
      </c>
    </row>
    <row r="301" spans="1:35" ht="12.75" customHeight="1">
      <c r="A301" s="446" t="s">
        <v>3366</v>
      </c>
      <c r="B301" s="446" t="s">
        <v>1340</v>
      </c>
      <c r="C301" s="45"/>
      <c r="D301" s="45"/>
      <c r="E301" s="448">
        <v>34411276</v>
      </c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48">
        <v>34411276</v>
      </c>
      <c r="AH301" s="45"/>
      <c r="AI301" s="442">
        <f t="shared" si="0"/>
        <v>34411276</v>
      </c>
    </row>
    <row r="302" spans="1:35" ht="12.75" customHeight="1">
      <c r="A302" s="446" t="s">
        <v>1376</v>
      </c>
      <c r="B302" s="446" t="s">
        <v>1350</v>
      </c>
      <c r="C302" s="45"/>
      <c r="D302" s="45"/>
      <c r="E302" s="448">
        <v>76480938</v>
      </c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48">
        <v>76480938</v>
      </c>
      <c r="AH302" s="45"/>
      <c r="AI302" s="442">
        <f t="shared" si="0"/>
        <v>76480938</v>
      </c>
    </row>
    <row r="303" spans="1:35" ht="12.75" customHeight="1">
      <c r="A303" s="446" t="s">
        <v>1377</v>
      </c>
      <c r="B303" s="446" t="s">
        <v>1362</v>
      </c>
      <c r="C303" s="45"/>
      <c r="D303" s="45"/>
      <c r="E303" s="448">
        <v>2333372</v>
      </c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48">
        <v>2333372</v>
      </c>
      <c r="AH303" s="45"/>
      <c r="AI303" s="442">
        <f t="shared" si="0"/>
        <v>2333372</v>
      </c>
    </row>
    <row r="304" spans="1:35" ht="12.75" customHeight="1">
      <c r="A304" s="446" t="s">
        <v>1378</v>
      </c>
      <c r="B304" s="446" t="s">
        <v>1364</v>
      </c>
      <c r="C304" s="45"/>
      <c r="D304" s="45"/>
      <c r="E304" s="448">
        <v>1866616</v>
      </c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48">
        <v>1866616</v>
      </c>
      <c r="AH304" s="45"/>
      <c r="AI304" s="442">
        <f t="shared" si="0"/>
        <v>1866616</v>
      </c>
    </row>
    <row r="305" spans="1:35" ht="12.75" customHeight="1">
      <c r="A305" s="446" t="s">
        <v>1379</v>
      </c>
      <c r="B305" s="446" t="s">
        <v>1352</v>
      </c>
      <c r="C305" s="45"/>
      <c r="D305" s="45"/>
      <c r="E305" s="448">
        <v>34963526</v>
      </c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48">
        <v>34963526</v>
      </c>
      <c r="AH305" s="45"/>
      <c r="AI305" s="442">
        <f t="shared" si="0"/>
        <v>34963526</v>
      </c>
    </row>
    <row r="306" spans="1:35" ht="12.75" customHeight="1">
      <c r="A306" s="446" t="s">
        <v>1380</v>
      </c>
      <c r="B306" s="446" t="s">
        <v>1354</v>
      </c>
      <c r="C306" s="45"/>
      <c r="D306" s="45"/>
      <c r="E306" s="448">
        <v>2245949061</v>
      </c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48">
        <v>2245949061</v>
      </c>
      <c r="AH306" s="45"/>
      <c r="AI306" s="442">
        <f t="shared" si="0"/>
        <v>2245949061</v>
      </c>
    </row>
    <row r="307" spans="1:35" ht="12.75" customHeight="1">
      <c r="A307" s="446" t="s">
        <v>1381</v>
      </c>
      <c r="B307" s="446" t="s">
        <v>1369</v>
      </c>
      <c r="C307" s="45"/>
      <c r="D307" s="45"/>
      <c r="E307" s="448">
        <v>22682</v>
      </c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48">
        <v>22682</v>
      </c>
      <c r="AH307" s="45"/>
      <c r="AI307" s="442">
        <f t="shared" si="0"/>
        <v>22682</v>
      </c>
    </row>
    <row r="308" spans="1:35" ht="12.75" customHeight="1">
      <c r="A308" s="440" t="s">
        <v>1382</v>
      </c>
      <c r="B308" s="440" t="s">
        <v>1383</v>
      </c>
      <c r="C308" s="45"/>
      <c r="D308" s="45"/>
      <c r="E308" s="441">
        <v>893331670</v>
      </c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41">
        <v>893331670</v>
      </c>
      <c r="AH308" s="45"/>
      <c r="AI308" s="442">
        <f t="shared" si="0"/>
        <v>893331670</v>
      </c>
    </row>
    <row r="309" spans="1:35" ht="12.75" customHeight="1">
      <c r="A309" s="446" t="s">
        <v>1384</v>
      </c>
      <c r="B309" s="446" t="s">
        <v>1316</v>
      </c>
      <c r="C309" s="45"/>
      <c r="D309" s="45"/>
      <c r="E309" s="448">
        <v>5665023</v>
      </c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48">
        <v>5665023</v>
      </c>
      <c r="AH309" s="45"/>
      <c r="AI309" s="442">
        <f t="shared" si="0"/>
        <v>5665023</v>
      </c>
    </row>
    <row r="310" spans="1:35" ht="12.75" customHeight="1">
      <c r="A310" s="446" t="s">
        <v>3439</v>
      </c>
      <c r="B310" s="446" t="s">
        <v>1338</v>
      </c>
      <c r="C310" s="45"/>
      <c r="D310" s="45"/>
      <c r="E310" s="448">
        <v>8172828</v>
      </c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48">
        <v>8172828</v>
      </c>
      <c r="AH310" s="45"/>
      <c r="AI310" s="442">
        <f t="shared" si="0"/>
        <v>8172828</v>
      </c>
    </row>
    <row r="311" spans="1:35" ht="12.75" customHeight="1">
      <c r="A311" s="446" t="s">
        <v>1385</v>
      </c>
      <c r="B311" s="446" t="s">
        <v>1340</v>
      </c>
      <c r="C311" s="45"/>
      <c r="D311" s="45"/>
      <c r="E311" s="448">
        <v>2427971</v>
      </c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48">
        <v>2427971</v>
      </c>
      <c r="AH311" s="45"/>
      <c r="AI311" s="442">
        <f t="shared" si="0"/>
        <v>2427971</v>
      </c>
    </row>
    <row r="312" spans="1:35" ht="12.75" customHeight="1">
      <c r="A312" s="446" t="s">
        <v>1386</v>
      </c>
      <c r="B312" s="446" t="s">
        <v>1344</v>
      </c>
      <c r="C312" s="45"/>
      <c r="D312" s="45"/>
      <c r="E312" s="448">
        <v>251</v>
      </c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48">
        <v>251</v>
      </c>
      <c r="AH312" s="45"/>
      <c r="AI312" s="442">
        <f t="shared" si="0"/>
        <v>251</v>
      </c>
    </row>
    <row r="313" spans="1:35" ht="12.75" customHeight="1">
      <c r="A313" s="446" t="s">
        <v>1387</v>
      </c>
      <c r="B313" s="446" t="s">
        <v>1350</v>
      </c>
      <c r="C313" s="45"/>
      <c r="D313" s="45"/>
      <c r="E313" s="448">
        <v>590843718</v>
      </c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48">
        <v>590843718</v>
      </c>
      <c r="AH313" s="45"/>
      <c r="AI313" s="442">
        <f t="shared" si="0"/>
        <v>590843718</v>
      </c>
    </row>
    <row r="314" spans="1:35" ht="12.75" customHeight="1">
      <c r="A314" s="446" t="s">
        <v>1388</v>
      </c>
      <c r="B314" s="446" t="s">
        <v>1362</v>
      </c>
      <c r="C314" s="45"/>
      <c r="D314" s="45"/>
      <c r="E314" s="448">
        <v>2618129</v>
      </c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48">
        <v>2618129</v>
      </c>
      <c r="AH314" s="45"/>
      <c r="AI314" s="442">
        <f t="shared" si="0"/>
        <v>2618129</v>
      </c>
    </row>
    <row r="315" spans="1:35" ht="12.75" customHeight="1">
      <c r="A315" s="446" t="s">
        <v>1389</v>
      </c>
      <c r="B315" s="446" t="s">
        <v>1364</v>
      </c>
      <c r="C315" s="45"/>
      <c r="D315" s="45"/>
      <c r="E315" s="448">
        <v>10882192</v>
      </c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48">
        <v>10882192</v>
      </c>
      <c r="AH315" s="45"/>
      <c r="AI315" s="442">
        <f t="shared" si="0"/>
        <v>10882192</v>
      </c>
    </row>
    <row r="316" spans="1:35" ht="12.75" customHeight="1">
      <c r="A316" s="446" t="s">
        <v>1390</v>
      </c>
      <c r="B316" s="446" t="s">
        <v>1352</v>
      </c>
      <c r="C316" s="45"/>
      <c r="D316" s="45"/>
      <c r="E316" s="448">
        <v>125285558</v>
      </c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48">
        <v>125285558</v>
      </c>
      <c r="AH316" s="45"/>
      <c r="AI316" s="442">
        <f t="shared" si="0"/>
        <v>125285558</v>
      </c>
    </row>
    <row r="317" spans="1:35" ht="12.75" customHeight="1">
      <c r="A317" s="446" t="s">
        <v>1391</v>
      </c>
      <c r="B317" s="446" t="s">
        <v>1354</v>
      </c>
      <c r="C317" s="45"/>
      <c r="D317" s="45"/>
      <c r="E317" s="448">
        <v>146483115</v>
      </c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48">
        <v>146483115</v>
      </c>
      <c r="AH317" s="45"/>
      <c r="AI317" s="442">
        <f t="shared" si="0"/>
        <v>146483115</v>
      </c>
    </row>
    <row r="318" spans="1:35" ht="12.75" customHeight="1">
      <c r="A318" s="446" t="s">
        <v>1392</v>
      </c>
      <c r="B318" s="446" t="s">
        <v>1369</v>
      </c>
      <c r="C318" s="45"/>
      <c r="D318" s="45"/>
      <c r="E318" s="448">
        <v>952885</v>
      </c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48">
        <v>952885</v>
      </c>
      <c r="AH318" s="45"/>
      <c r="AI318" s="442">
        <f t="shared" si="0"/>
        <v>952885</v>
      </c>
    </row>
    <row r="319" spans="1:35" ht="12.75" customHeight="1">
      <c r="A319" s="440" t="s">
        <v>1393</v>
      </c>
      <c r="B319" s="440" t="s">
        <v>1340</v>
      </c>
      <c r="C319" s="45"/>
      <c r="D319" s="45"/>
      <c r="E319" s="441">
        <v>5911051911</v>
      </c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41">
        <v>5911051911</v>
      </c>
      <c r="AH319" s="45"/>
      <c r="AI319" s="442">
        <f t="shared" si="0"/>
        <v>5911051911</v>
      </c>
    </row>
    <row r="320" spans="1:35" ht="12.75" customHeight="1">
      <c r="A320" s="446" t="s">
        <v>1394</v>
      </c>
      <c r="B320" s="446" t="s">
        <v>1395</v>
      </c>
      <c r="C320" s="45"/>
      <c r="D320" s="45"/>
      <c r="E320" s="448">
        <v>3843249253</v>
      </c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48">
        <v>3843249253</v>
      </c>
      <c r="AH320" s="45"/>
      <c r="AI320" s="442">
        <f t="shared" si="0"/>
        <v>3843249253</v>
      </c>
    </row>
    <row r="321" spans="1:35" ht="12.75" customHeight="1">
      <c r="A321" s="446" t="s">
        <v>1396</v>
      </c>
      <c r="B321" s="446" t="s">
        <v>1397</v>
      </c>
      <c r="C321" s="45"/>
      <c r="D321" s="45"/>
      <c r="E321" s="448">
        <v>428585713</v>
      </c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48">
        <v>428585713</v>
      </c>
      <c r="AH321" s="45"/>
      <c r="AI321" s="442">
        <f t="shared" si="0"/>
        <v>428585713</v>
      </c>
    </row>
    <row r="322" spans="1:35" ht="12.75" customHeight="1">
      <c r="A322" s="446" t="s">
        <v>1398</v>
      </c>
      <c r="B322" s="446" t="s">
        <v>1399</v>
      </c>
      <c r="C322" s="45"/>
      <c r="D322" s="45"/>
      <c r="E322" s="448">
        <v>81288874</v>
      </c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48">
        <v>81288874</v>
      </c>
      <c r="AH322" s="45"/>
      <c r="AI322" s="442">
        <f t="shared" si="0"/>
        <v>81288874</v>
      </c>
    </row>
    <row r="323" spans="1:35" ht="12.75" customHeight="1">
      <c r="A323" s="446" t="s">
        <v>1400</v>
      </c>
      <c r="B323" s="446" t="s">
        <v>1401</v>
      </c>
      <c r="C323" s="45"/>
      <c r="D323" s="45"/>
      <c r="E323" s="448">
        <v>6542989</v>
      </c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48">
        <v>6542989</v>
      </c>
      <c r="AH323" s="45"/>
      <c r="AI323" s="442">
        <f t="shared" si="0"/>
        <v>6542989</v>
      </c>
    </row>
    <row r="324" spans="1:35" ht="12.75" customHeight="1">
      <c r="A324" s="446" t="s">
        <v>1402</v>
      </c>
      <c r="B324" s="446" t="s">
        <v>1403</v>
      </c>
      <c r="C324" s="45"/>
      <c r="D324" s="45"/>
      <c r="E324" s="448">
        <v>1771866</v>
      </c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48">
        <v>1771866</v>
      </c>
      <c r="AH324" s="45"/>
      <c r="AI324" s="442">
        <f t="shared" si="0"/>
        <v>1771866</v>
      </c>
    </row>
    <row r="325" spans="1:35" ht="12.75" customHeight="1">
      <c r="A325" s="446" t="s">
        <v>1404</v>
      </c>
      <c r="B325" s="446" t="s">
        <v>1405</v>
      </c>
      <c r="C325" s="45"/>
      <c r="D325" s="45"/>
      <c r="E325" s="448">
        <v>3778875</v>
      </c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48">
        <v>3778875</v>
      </c>
      <c r="AH325" s="45"/>
      <c r="AI325" s="442">
        <f t="shared" si="0"/>
        <v>3778875</v>
      </c>
    </row>
    <row r="326" spans="1:35" ht="12.75" customHeight="1">
      <c r="A326" s="446" t="s">
        <v>1406</v>
      </c>
      <c r="B326" s="446" t="s">
        <v>1407</v>
      </c>
      <c r="C326" s="45"/>
      <c r="D326" s="45"/>
      <c r="E326" s="448">
        <v>177769865</v>
      </c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48">
        <v>177769865</v>
      </c>
      <c r="AH326" s="45"/>
      <c r="AI326" s="442">
        <f t="shared" si="0"/>
        <v>177769865</v>
      </c>
    </row>
    <row r="327" spans="1:35" ht="12.75" customHeight="1">
      <c r="A327" s="446" t="s">
        <v>1408</v>
      </c>
      <c r="B327" s="446" t="s">
        <v>1409</v>
      </c>
      <c r="C327" s="45"/>
      <c r="D327" s="45"/>
      <c r="E327" s="448">
        <v>60135066</v>
      </c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48">
        <v>60135066</v>
      </c>
      <c r="AH327" s="45"/>
      <c r="AI327" s="442">
        <f t="shared" si="0"/>
        <v>60135066</v>
      </c>
    </row>
    <row r="328" spans="1:35" ht="12.75" customHeight="1">
      <c r="A328" s="446" t="s">
        <v>1410</v>
      </c>
      <c r="B328" s="446" t="s">
        <v>1411</v>
      </c>
      <c r="C328" s="45"/>
      <c r="D328" s="45"/>
      <c r="E328" s="448">
        <v>174755322</v>
      </c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48">
        <v>174755322</v>
      </c>
      <c r="AH328" s="45"/>
      <c r="AI328" s="442">
        <f t="shared" si="0"/>
        <v>174755322</v>
      </c>
    </row>
    <row r="329" spans="1:35" ht="12.75" customHeight="1">
      <c r="A329" s="446" t="s">
        <v>1412</v>
      </c>
      <c r="B329" s="446" t="s">
        <v>1413</v>
      </c>
      <c r="C329" s="45"/>
      <c r="D329" s="45"/>
      <c r="E329" s="448">
        <v>74063685</v>
      </c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48">
        <v>74063685</v>
      </c>
      <c r="AH329" s="45"/>
      <c r="AI329" s="442">
        <f t="shared" si="0"/>
        <v>74063685</v>
      </c>
    </row>
    <row r="330" spans="1:35" ht="12.75" customHeight="1">
      <c r="A330" s="446" t="s">
        <v>1414</v>
      </c>
      <c r="B330" s="446" t="s">
        <v>1415</v>
      </c>
      <c r="C330" s="45"/>
      <c r="D330" s="45"/>
      <c r="E330" s="448">
        <v>47818247</v>
      </c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48">
        <v>47818247</v>
      </c>
      <c r="AH330" s="45"/>
      <c r="AI330" s="442">
        <f t="shared" si="0"/>
        <v>47818247</v>
      </c>
    </row>
    <row r="331" spans="1:35" ht="12.75" customHeight="1">
      <c r="A331" s="446" t="s">
        <v>1418</v>
      </c>
      <c r="B331" s="446" t="s">
        <v>1419</v>
      </c>
      <c r="C331" s="45"/>
      <c r="D331" s="45"/>
      <c r="E331" s="448">
        <v>95451567</v>
      </c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48">
        <v>95451567</v>
      </c>
      <c r="AH331" s="45"/>
      <c r="AI331" s="442">
        <f t="shared" si="0"/>
        <v>95451567</v>
      </c>
    </row>
    <row r="332" spans="1:35" ht="12.75" customHeight="1">
      <c r="A332" s="446" t="s">
        <v>1420</v>
      </c>
      <c r="B332" s="446" t="s">
        <v>1421</v>
      </c>
      <c r="C332" s="45"/>
      <c r="D332" s="45"/>
      <c r="E332" s="448">
        <v>35802112</v>
      </c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48">
        <v>35802112</v>
      </c>
      <c r="AH332" s="45"/>
      <c r="AI332" s="442">
        <f t="shared" si="0"/>
        <v>35802112</v>
      </c>
    </row>
    <row r="333" spans="1:35" ht="12.75" customHeight="1">
      <c r="A333" s="446" t="s">
        <v>1422</v>
      </c>
      <c r="B333" s="446" t="s">
        <v>1423</v>
      </c>
      <c r="C333" s="45"/>
      <c r="D333" s="45"/>
      <c r="E333" s="448">
        <v>233142156</v>
      </c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48">
        <v>233142156</v>
      </c>
      <c r="AH333" s="45"/>
      <c r="AI333" s="442">
        <f t="shared" si="0"/>
        <v>233142156</v>
      </c>
    </row>
    <row r="334" spans="1:35" ht="12.75" customHeight="1">
      <c r="A334" s="446" t="s">
        <v>1424</v>
      </c>
      <c r="B334" s="446" t="s">
        <v>1425</v>
      </c>
      <c r="C334" s="45"/>
      <c r="D334" s="45"/>
      <c r="E334" s="448">
        <v>106828740</v>
      </c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48">
        <v>106828740</v>
      </c>
      <c r="AH334" s="45"/>
      <c r="AI334" s="442">
        <f t="shared" si="0"/>
        <v>106828740</v>
      </c>
    </row>
    <row r="335" spans="1:35" ht="12.75" customHeight="1">
      <c r="A335" s="446" t="s">
        <v>1426</v>
      </c>
      <c r="B335" s="446" t="s">
        <v>1427</v>
      </c>
      <c r="C335" s="45"/>
      <c r="D335" s="45"/>
      <c r="E335" s="448">
        <v>2866808</v>
      </c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48">
        <v>2866808</v>
      </c>
      <c r="AH335" s="45"/>
      <c r="AI335" s="442">
        <f t="shared" si="0"/>
        <v>2866808</v>
      </c>
    </row>
    <row r="336" spans="1:35" ht="12.75" customHeight="1">
      <c r="A336" s="446" t="s">
        <v>1428</v>
      </c>
      <c r="B336" s="446" t="s">
        <v>1429</v>
      </c>
      <c r="C336" s="45"/>
      <c r="D336" s="45"/>
      <c r="E336" s="448">
        <v>12721499</v>
      </c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48">
        <v>12721499</v>
      </c>
      <c r="AH336" s="45"/>
      <c r="AI336" s="442">
        <f t="shared" si="0"/>
        <v>12721499</v>
      </c>
    </row>
    <row r="337" spans="1:35" ht="12.75" customHeight="1">
      <c r="A337" s="446" t="s">
        <v>1430</v>
      </c>
      <c r="B337" s="446" t="s">
        <v>1431</v>
      </c>
      <c r="C337" s="45"/>
      <c r="D337" s="45"/>
      <c r="E337" s="448">
        <v>40934779</v>
      </c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48">
        <v>40934779</v>
      </c>
      <c r="AH337" s="45"/>
      <c r="AI337" s="442">
        <f t="shared" si="0"/>
        <v>40934779</v>
      </c>
    </row>
    <row r="338" spans="1:35" ht="12.75" customHeight="1">
      <c r="A338" s="446" t="s">
        <v>1432</v>
      </c>
      <c r="B338" s="446" t="s">
        <v>1433</v>
      </c>
      <c r="C338" s="45"/>
      <c r="D338" s="45"/>
      <c r="E338" s="448">
        <v>2023542</v>
      </c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48">
        <v>2023542</v>
      </c>
      <c r="AH338" s="45"/>
      <c r="AI338" s="442">
        <f t="shared" si="0"/>
        <v>2023542</v>
      </c>
    </row>
    <row r="339" spans="1:35" ht="12.75" customHeight="1">
      <c r="A339" s="446" t="s">
        <v>1434</v>
      </c>
      <c r="B339" s="446" t="s">
        <v>1435</v>
      </c>
      <c r="C339" s="45"/>
      <c r="D339" s="45"/>
      <c r="E339" s="448">
        <v>4145838</v>
      </c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48">
        <v>4145838</v>
      </c>
      <c r="AH339" s="45"/>
      <c r="AI339" s="442">
        <f t="shared" si="0"/>
        <v>4145838</v>
      </c>
    </row>
    <row r="340" spans="1:35" ht="12.75" customHeight="1">
      <c r="A340" s="446" t="s">
        <v>1436</v>
      </c>
      <c r="B340" s="446" t="s">
        <v>1437</v>
      </c>
      <c r="C340" s="45"/>
      <c r="D340" s="45"/>
      <c r="E340" s="448">
        <v>318886590</v>
      </c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48">
        <v>318886590</v>
      </c>
      <c r="AH340" s="45"/>
      <c r="AI340" s="442">
        <f t="shared" si="0"/>
        <v>318886590</v>
      </c>
    </row>
    <row r="341" spans="1:35" ht="12.75" customHeight="1">
      <c r="A341" s="446" t="s">
        <v>1438</v>
      </c>
      <c r="B341" s="446" t="s">
        <v>1439</v>
      </c>
      <c r="C341" s="45"/>
      <c r="D341" s="45"/>
      <c r="E341" s="448">
        <v>93049090</v>
      </c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48">
        <v>93049090</v>
      </c>
      <c r="AH341" s="45"/>
      <c r="AI341" s="442">
        <f t="shared" si="0"/>
        <v>93049090</v>
      </c>
    </row>
    <row r="342" spans="1:35" ht="12.75" customHeight="1">
      <c r="A342" s="446" t="s">
        <v>1440</v>
      </c>
      <c r="B342" s="446" t="s">
        <v>1441</v>
      </c>
      <c r="C342" s="45"/>
      <c r="D342" s="45"/>
      <c r="E342" s="448">
        <v>41224554</v>
      </c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48">
        <v>41224554</v>
      </c>
      <c r="AH342" s="45"/>
      <c r="AI342" s="442">
        <f t="shared" si="0"/>
        <v>41224554</v>
      </c>
    </row>
    <row r="343" spans="1:35" ht="12.75" customHeight="1">
      <c r="A343" s="446" t="s">
        <v>1442</v>
      </c>
      <c r="B343" s="446" t="s">
        <v>1443</v>
      </c>
      <c r="C343" s="45"/>
      <c r="D343" s="45"/>
      <c r="E343" s="448">
        <v>24214881</v>
      </c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48">
        <v>24214881</v>
      </c>
      <c r="AH343" s="45"/>
      <c r="AI343" s="442">
        <f t="shared" si="0"/>
        <v>24214881</v>
      </c>
    </row>
    <row r="344" spans="1:35" ht="12.75" customHeight="1">
      <c r="A344" s="440" t="s">
        <v>1444</v>
      </c>
      <c r="B344" s="440" t="s">
        <v>1342</v>
      </c>
      <c r="C344" s="45"/>
      <c r="D344" s="45"/>
      <c r="E344" s="441">
        <v>161568432</v>
      </c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41">
        <v>161568432</v>
      </c>
      <c r="AH344" s="45"/>
      <c r="AI344" s="442">
        <f t="shared" si="0"/>
        <v>161568432</v>
      </c>
    </row>
    <row r="345" spans="1:35" ht="12.75" customHeight="1">
      <c r="A345" s="446" t="s">
        <v>1445</v>
      </c>
      <c r="B345" s="446" t="s">
        <v>1446</v>
      </c>
      <c r="C345" s="45"/>
      <c r="D345" s="45"/>
      <c r="E345" s="448">
        <v>15768011</v>
      </c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48">
        <v>15768011</v>
      </c>
      <c r="AH345" s="45"/>
      <c r="AI345" s="442">
        <f t="shared" si="0"/>
        <v>15768011</v>
      </c>
    </row>
    <row r="346" spans="1:35" ht="12.75" customHeight="1">
      <c r="A346" s="446" t="s">
        <v>1447</v>
      </c>
      <c r="B346" s="446" t="s">
        <v>1448</v>
      </c>
      <c r="C346" s="45"/>
      <c r="D346" s="45"/>
      <c r="E346" s="448">
        <v>61814348</v>
      </c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48">
        <v>61814348</v>
      </c>
      <c r="AH346" s="45"/>
      <c r="AI346" s="442">
        <f t="shared" si="0"/>
        <v>61814348</v>
      </c>
    </row>
    <row r="347" spans="1:35" ht="12.75" customHeight="1">
      <c r="A347" s="446" t="s">
        <v>1449</v>
      </c>
      <c r="B347" s="446" t="s">
        <v>1450</v>
      </c>
      <c r="C347" s="45"/>
      <c r="D347" s="45"/>
      <c r="E347" s="448">
        <v>2072655</v>
      </c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48">
        <v>2072655</v>
      </c>
      <c r="AH347" s="45"/>
      <c r="AI347" s="442">
        <f t="shared" si="0"/>
        <v>2072655</v>
      </c>
    </row>
    <row r="348" spans="1:35" ht="12.75" customHeight="1">
      <c r="A348" s="446" t="s">
        <v>1451</v>
      </c>
      <c r="B348" s="446" t="s">
        <v>1452</v>
      </c>
      <c r="C348" s="45"/>
      <c r="D348" s="45"/>
      <c r="E348" s="448">
        <v>415445</v>
      </c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48">
        <v>415445</v>
      </c>
      <c r="AH348" s="45"/>
      <c r="AI348" s="442">
        <f t="shared" si="0"/>
        <v>415445</v>
      </c>
    </row>
    <row r="349" spans="1:35" ht="12.75" customHeight="1">
      <c r="A349" s="446" t="s">
        <v>1453</v>
      </c>
      <c r="B349" s="446" t="s">
        <v>1454</v>
      </c>
      <c r="C349" s="45"/>
      <c r="D349" s="45"/>
      <c r="E349" s="448">
        <v>459289</v>
      </c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48">
        <v>459289</v>
      </c>
      <c r="AH349" s="45"/>
      <c r="AI349" s="442">
        <f t="shared" si="0"/>
        <v>459289</v>
      </c>
    </row>
    <row r="350" spans="1:35" ht="12.75" customHeight="1">
      <c r="A350" s="446" t="s">
        <v>1455</v>
      </c>
      <c r="B350" s="446" t="s">
        <v>1456</v>
      </c>
      <c r="C350" s="45"/>
      <c r="D350" s="45"/>
      <c r="E350" s="448">
        <v>365957</v>
      </c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48">
        <v>365957</v>
      </c>
      <c r="AH350" s="45"/>
      <c r="AI350" s="442">
        <f t="shared" si="0"/>
        <v>365957</v>
      </c>
    </row>
    <row r="351" spans="1:35" ht="12.75" customHeight="1">
      <c r="A351" s="446" t="s">
        <v>1457</v>
      </c>
      <c r="B351" s="446" t="s">
        <v>1458</v>
      </c>
      <c r="C351" s="45"/>
      <c r="D351" s="45"/>
      <c r="E351" s="448">
        <v>10543892</v>
      </c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48">
        <v>10543892</v>
      </c>
      <c r="AH351" s="45"/>
      <c r="AI351" s="442">
        <f t="shared" si="0"/>
        <v>10543892</v>
      </c>
    </row>
    <row r="352" spans="1:35" ht="12.75" customHeight="1">
      <c r="A352" s="446" t="s">
        <v>1459</v>
      </c>
      <c r="B352" s="446" t="s">
        <v>1460</v>
      </c>
      <c r="C352" s="45"/>
      <c r="D352" s="45"/>
      <c r="E352" s="448">
        <v>59264751</v>
      </c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48">
        <v>59264751</v>
      </c>
      <c r="AH352" s="45"/>
      <c r="AI352" s="442">
        <f t="shared" si="0"/>
        <v>59264751</v>
      </c>
    </row>
    <row r="353" spans="1:35" ht="12.75" customHeight="1">
      <c r="A353" s="446" t="s">
        <v>1461</v>
      </c>
      <c r="B353" s="446" t="s">
        <v>1462</v>
      </c>
      <c r="C353" s="45"/>
      <c r="D353" s="45"/>
      <c r="E353" s="448">
        <v>10420704</v>
      </c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48">
        <v>10420704</v>
      </c>
      <c r="AH353" s="45"/>
      <c r="AI353" s="442">
        <f t="shared" si="0"/>
        <v>10420704</v>
      </c>
    </row>
    <row r="354" spans="1:35" ht="12.75" customHeight="1">
      <c r="A354" s="446" t="s">
        <v>1463</v>
      </c>
      <c r="B354" s="446" t="s">
        <v>1464</v>
      </c>
      <c r="C354" s="45"/>
      <c r="D354" s="45"/>
      <c r="E354" s="448">
        <v>287993</v>
      </c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48">
        <v>287993</v>
      </c>
      <c r="AH354" s="45"/>
      <c r="AI354" s="442">
        <f t="shared" si="0"/>
        <v>287993</v>
      </c>
    </row>
    <row r="355" spans="1:35" ht="12.75" customHeight="1">
      <c r="A355" s="446" t="s">
        <v>1465</v>
      </c>
      <c r="B355" s="446" t="s">
        <v>1466</v>
      </c>
      <c r="C355" s="45"/>
      <c r="D355" s="45"/>
      <c r="E355" s="448">
        <v>155387</v>
      </c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48">
        <v>155387</v>
      </c>
      <c r="AH355" s="45"/>
      <c r="AI355" s="442">
        <f t="shared" si="0"/>
        <v>155387</v>
      </c>
    </row>
    <row r="356" spans="1:35" ht="12.75" customHeight="1">
      <c r="A356" s="440" t="s">
        <v>1467</v>
      </c>
      <c r="B356" s="440" t="s">
        <v>1344</v>
      </c>
      <c r="C356" s="45"/>
      <c r="D356" s="45"/>
      <c r="E356" s="441">
        <v>172288308</v>
      </c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41">
        <v>172288308</v>
      </c>
      <c r="AH356" s="45"/>
      <c r="AI356" s="442">
        <f t="shared" si="0"/>
        <v>172288308</v>
      </c>
    </row>
    <row r="357" spans="1:35" ht="12.75" customHeight="1">
      <c r="A357" s="446" t="s">
        <v>1468</v>
      </c>
      <c r="B357" s="446" t="s">
        <v>1469</v>
      </c>
      <c r="C357" s="45"/>
      <c r="D357" s="45"/>
      <c r="E357" s="448">
        <v>51686590</v>
      </c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48">
        <v>51686590</v>
      </c>
      <c r="AH357" s="45"/>
      <c r="AI357" s="442">
        <f t="shared" si="0"/>
        <v>51686590</v>
      </c>
    </row>
    <row r="358" spans="1:35" ht="12.75" customHeight="1">
      <c r="A358" s="446" t="s">
        <v>1470</v>
      </c>
      <c r="B358" s="446" t="s">
        <v>1471</v>
      </c>
      <c r="C358" s="45"/>
      <c r="D358" s="45"/>
      <c r="E358" s="448">
        <v>50942793</v>
      </c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48">
        <v>50942793</v>
      </c>
      <c r="AH358" s="45"/>
      <c r="AI358" s="442">
        <f t="shared" si="0"/>
        <v>50942793</v>
      </c>
    </row>
    <row r="359" spans="1:35" ht="12.75" customHeight="1">
      <c r="A359" s="446" t="s">
        <v>1472</v>
      </c>
      <c r="B359" s="446" t="s">
        <v>1473</v>
      </c>
      <c r="C359" s="45"/>
      <c r="D359" s="45"/>
      <c r="E359" s="448">
        <v>44585</v>
      </c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48">
        <v>44585</v>
      </c>
      <c r="AH359" s="45"/>
      <c r="AI359" s="442">
        <f t="shared" si="0"/>
        <v>44585</v>
      </c>
    </row>
    <row r="360" spans="1:35" ht="12.75" customHeight="1">
      <c r="A360" s="446" t="s">
        <v>1474</v>
      </c>
      <c r="B360" s="446" t="s">
        <v>1475</v>
      </c>
      <c r="C360" s="45"/>
      <c r="D360" s="45"/>
      <c r="E360" s="448">
        <v>1224492</v>
      </c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48">
        <v>1224492</v>
      </c>
      <c r="AH360" s="45"/>
      <c r="AI360" s="442">
        <f t="shared" si="0"/>
        <v>1224492</v>
      </c>
    </row>
    <row r="361" spans="1:35" ht="12.75" customHeight="1">
      <c r="A361" s="446" t="s">
        <v>1476</v>
      </c>
      <c r="B361" s="446" t="s">
        <v>1477</v>
      </c>
      <c r="C361" s="45"/>
      <c r="D361" s="45"/>
      <c r="E361" s="448">
        <v>472245</v>
      </c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48">
        <v>472245</v>
      </c>
      <c r="AH361" s="45"/>
      <c r="AI361" s="442">
        <f t="shared" si="0"/>
        <v>472245</v>
      </c>
    </row>
    <row r="362" spans="1:35" ht="12.75" customHeight="1">
      <c r="A362" s="446" t="s">
        <v>1478</v>
      </c>
      <c r="B362" s="446" t="s">
        <v>1479</v>
      </c>
      <c r="C362" s="45"/>
      <c r="D362" s="45"/>
      <c r="E362" s="448">
        <v>13613747</v>
      </c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48">
        <v>13613747</v>
      </c>
      <c r="AH362" s="45"/>
      <c r="AI362" s="442">
        <f t="shared" si="0"/>
        <v>13613747</v>
      </c>
    </row>
    <row r="363" spans="1:35" ht="12.75" customHeight="1">
      <c r="A363" s="446" t="s">
        <v>1480</v>
      </c>
      <c r="B363" s="446" t="s">
        <v>1481</v>
      </c>
      <c r="C363" s="45"/>
      <c r="D363" s="45"/>
      <c r="E363" s="448">
        <v>12370870</v>
      </c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48">
        <v>12370870</v>
      </c>
      <c r="AH363" s="45"/>
      <c r="AI363" s="442">
        <f t="shared" si="0"/>
        <v>12370870</v>
      </c>
    </row>
    <row r="364" spans="1:35" ht="12.75" customHeight="1">
      <c r="A364" s="446" t="s">
        <v>1482</v>
      </c>
      <c r="B364" s="446" t="s">
        <v>1483</v>
      </c>
      <c r="C364" s="45"/>
      <c r="D364" s="45"/>
      <c r="E364" s="448">
        <v>20735735</v>
      </c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48">
        <v>20735735</v>
      </c>
      <c r="AH364" s="45"/>
      <c r="AI364" s="442">
        <f t="shared" si="0"/>
        <v>20735735</v>
      </c>
    </row>
    <row r="365" spans="1:35" ht="12.75" customHeight="1">
      <c r="A365" s="446" t="s">
        <v>1484</v>
      </c>
      <c r="B365" s="446" t="s">
        <v>1485</v>
      </c>
      <c r="C365" s="45"/>
      <c r="D365" s="45"/>
      <c r="E365" s="448">
        <v>20759266</v>
      </c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48">
        <v>20759266</v>
      </c>
      <c r="AH365" s="45"/>
      <c r="AI365" s="442">
        <f t="shared" si="0"/>
        <v>20759266</v>
      </c>
    </row>
    <row r="366" spans="1:35" ht="12.75" customHeight="1">
      <c r="A366" s="446" t="s">
        <v>1486</v>
      </c>
      <c r="B366" s="446" t="s">
        <v>1487</v>
      </c>
      <c r="C366" s="45"/>
      <c r="D366" s="45"/>
      <c r="E366" s="448">
        <v>228272</v>
      </c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48">
        <v>228272</v>
      </c>
      <c r="AH366" s="45"/>
      <c r="AI366" s="442">
        <f t="shared" si="0"/>
        <v>228272</v>
      </c>
    </row>
    <row r="367" spans="1:35" ht="12.75" customHeight="1">
      <c r="A367" s="446" t="s">
        <v>1488</v>
      </c>
      <c r="B367" s="446" t="s">
        <v>1489</v>
      </c>
      <c r="C367" s="45"/>
      <c r="D367" s="45"/>
      <c r="E367" s="448">
        <v>209713</v>
      </c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48">
        <v>209713</v>
      </c>
      <c r="AH367" s="45"/>
      <c r="AI367" s="442">
        <f t="shared" si="0"/>
        <v>209713</v>
      </c>
    </row>
    <row r="368" spans="1:35" ht="12.75" customHeight="1">
      <c r="A368" s="440" t="s">
        <v>1490</v>
      </c>
      <c r="B368" s="440" t="s">
        <v>1350</v>
      </c>
      <c r="C368" s="45"/>
      <c r="D368" s="45"/>
      <c r="E368" s="441">
        <v>3637632036</v>
      </c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41">
        <v>3637632036</v>
      </c>
      <c r="AH368" s="45"/>
      <c r="AI368" s="442">
        <f t="shared" si="0"/>
        <v>3637632036</v>
      </c>
    </row>
    <row r="369" spans="1:35" ht="12.75" customHeight="1">
      <c r="A369" s="446" t="s">
        <v>1491</v>
      </c>
      <c r="B369" s="446" t="s">
        <v>1492</v>
      </c>
      <c r="C369" s="45"/>
      <c r="D369" s="45"/>
      <c r="E369" s="448">
        <v>152306066</v>
      </c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48">
        <v>152306066</v>
      </c>
      <c r="AH369" s="45"/>
      <c r="AI369" s="442">
        <f t="shared" si="0"/>
        <v>152306066</v>
      </c>
    </row>
    <row r="370" spans="1:35" ht="12.75" customHeight="1">
      <c r="A370" s="446" t="s">
        <v>1493</v>
      </c>
      <c r="B370" s="446" t="s">
        <v>1494</v>
      </c>
      <c r="C370" s="45"/>
      <c r="D370" s="45"/>
      <c r="E370" s="448">
        <v>2606722549</v>
      </c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48">
        <v>2606722549</v>
      </c>
      <c r="AH370" s="45"/>
      <c r="AI370" s="442">
        <f t="shared" si="0"/>
        <v>2606722549</v>
      </c>
    </row>
    <row r="371" spans="1:35" ht="12.75" customHeight="1">
      <c r="A371" s="446" t="s">
        <v>1495</v>
      </c>
      <c r="B371" s="446" t="s">
        <v>1496</v>
      </c>
      <c r="C371" s="45"/>
      <c r="D371" s="45"/>
      <c r="E371" s="448">
        <v>2838342</v>
      </c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48">
        <v>2838342</v>
      </c>
      <c r="AH371" s="45"/>
      <c r="AI371" s="442">
        <f t="shared" si="0"/>
        <v>2838342</v>
      </c>
    </row>
    <row r="372" spans="1:35" ht="12.75" customHeight="1">
      <c r="A372" s="446" t="s">
        <v>1497</v>
      </c>
      <c r="B372" s="446" t="s">
        <v>1498</v>
      </c>
      <c r="C372" s="45"/>
      <c r="D372" s="45"/>
      <c r="E372" s="448">
        <v>211631288</v>
      </c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48">
        <v>211631288</v>
      </c>
      <c r="AH372" s="45"/>
      <c r="AI372" s="442">
        <f t="shared" si="0"/>
        <v>211631288</v>
      </c>
    </row>
    <row r="373" spans="1:35" ht="12.75" customHeight="1">
      <c r="A373" s="446" t="s">
        <v>1500</v>
      </c>
      <c r="B373" s="446" t="s">
        <v>1501</v>
      </c>
      <c r="C373" s="45"/>
      <c r="D373" s="45"/>
      <c r="E373" s="448">
        <v>14675936</v>
      </c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48">
        <v>14675936</v>
      </c>
      <c r="AH373" s="45"/>
      <c r="AI373" s="442">
        <f t="shared" si="0"/>
        <v>14675936</v>
      </c>
    </row>
    <row r="374" spans="1:35" ht="12.75" customHeight="1">
      <c r="A374" s="446" t="s">
        <v>1503</v>
      </c>
      <c r="B374" s="446" t="s">
        <v>1504</v>
      </c>
      <c r="C374" s="45"/>
      <c r="D374" s="45"/>
      <c r="E374" s="448">
        <v>47104308</v>
      </c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48">
        <v>47104308</v>
      </c>
      <c r="AH374" s="45"/>
      <c r="AI374" s="442">
        <f t="shared" si="0"/>
        <v>47104308</v>
      </c>
    </row>
    <row r="375" spans="1:35" ht="12.75" customHeight="1">
      <c r="A375" s="446" t="s">
        <v>1505</v>
      </c>
      <c r="B375" s="446" t="s">
        <v>1506</v>
      </c>
      <c r="C375" s="45"/>
      <c r="D375" s="45"/>
      <c r="E375" s="448">
        <v>6835955</v>
      </c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48">
        <v>6835955</v>
      </c>
      <c r="AH375" s="45"/>
      <c r="AI375" s="442">
        <f t="shared" si="0"/>
        <v>6835955</v>
      </c>
    </row>
    <row r="376" spans="1:35" ht="12.75" customHeight="1">
      <c r="A376" s="446" t="s">
        <v>1507</v>
      </c>
      <c r="B376" s="446" t="s">
        <v>1508</v>
      </c>
      <c r="C376" s="45"/>
      <c r="D376" s="45"/>
      <c r="E376" s="448">
        <v>108787038</v>
      </c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48">
        <v>108787038</v>
      </c>
      <c r="AH376" s="45"/>
      <c r="AI376" s="442">
        <f t="shared" si="0"/>
        <v>108787038</v>
      </c>
    </row>
    <row r="377" spans="1:35" ht="12.75" customHeight="1">
      <c r="A377" s="446" t="s">
        <v>1509</v>
      </c>
      <c r="B377" s="446" t="s">
        <v>1510</v>
      </c>
      <c r="C377" s="45"/>
      <c r="D377" s="45"/>
      <c r="E377" s="448">
        <v>334647560</v>
      </c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48">
        <v>334647560</v>
      </c>
      <c r="AH377" s="45"/>
      <c r="AI377" s="442">
        <f t="shared" si="0"/>
        <v>334647560</v>
      </c>
    </row>
    <row r="378" spans="1:35" ht="12.75" customHeight="1">
      <c r="A378" s="446" t="s">
        <v>1511</v>
      </c>
      <c r="B378" s="446" t="s">
        <v>1512</v>
      </c>
      <c r="C378" s="45"/>
      <c r="D378" s="45"/>
      <c r="E378" s="448">
        <v>20530657</v>
      </c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48">
        <v>20530657</v>
      </c>
      <c r="AH378" s="45"/>
      <c r="AI378" s="442">
        <f t="shared" si="0"/>
        <v>20530657</v>
      </c>
    </row>
    <row r="379" spans="1:35" ht="12.75" customHeight="1">
      <c r="A379" s="446" t="s">
        <v>1513</v>
      </c>
      <c r="B379" s="446" t="s">
        <v>1514</v>
      </c>
      <c r="C379" s="45"/>
      <c r="D379" s="45"/>
      <c r="E379" s="448">
        <v>39870678</v>
      </c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48">
        <v>39870678</v>
      </c>
      <c r="AH379" s="45"/>
      <c r="AI379" s="442">
        <f t="shared" si="0"/>
        <v>39870678</v>
      </c>
    </row>
    <row r="380" spans="1:35" ht="12.75" customHeight="1">
      <c r="A380" s="446" t="s">
        <v>1515</v>
      </c>
      <c r="B380" s="446" t="s">
        <v>1516</v>
      </c>
      <c r="C380" s="45"/>
      <c r="D380" s="45"/>
      <c r="E380" s="448">
        <v>57865978</v>
      </c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48">
        <v>57865978</v>
      </c>
      <c r="AH380" s="45"/>
      <c r="AI380" s="442">
        <f t="shared" si="0"/>
        <v>57865978</v>
      </c>
    </row>
    <row r="381" spans="1:35" ht="12.75" customHeight="1">
      <c r="A381" s="446" t="s">
        <v>1517</v>
      </c>
      <c r="B381" s="446" t="s">
        <v>1518</v>
      </c>
      <c r="C381" s="45"/>
      <c r="D381" s="45"/>
      <c r="E381" s="448">
        <v>225937</v>
      </c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48">
        <v>225937</v>
      </c>
      <c r="AH381" s="45"/>
      <c r="AI381" s="442">
        <f t="shared" si="0"/>
        <v>225937</v>
      </c>
    </row>
    <row r="382" spans="1:35" ht="12.75" customHeight="1">
      <c r="A382" s="446" t="s">
        <v>1519</v>
      </c>
      <c r="B382" s="446" t="s">
        <v>1520</v>
      </c>
      <c r="C382" s="45"/>
      <c r="D382" s="45"/>
      <c r="E382" s="448">
        <v>10042255</v>
      </c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48">
        <v>10042255</v>
      </c>
      <c r="AH382" s="45"/>
      <c r="AI382" s="442">
        <f t="shared" si="0"/>
        <v>10042255</v>
      </c>
    </row>
    <row r="383" spans="1:35" ht="12.75" customHeight="1">
      <c r="A383" s="446" t="s">
        <v>1521</v>
      </c>
      <c r="B383" s="446" t="s">
        <v>1522</v>
      </c>
      <c r="C383" s="45"/>
      <c r="D383" s="45"/>
      <c r="E383" s="448">
        <v>19136994</v>
      </c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48">
        <v>19136994</v>
      </c>
      <c r="AH383" s="45"/>
      <c r="AI383" s="442">
        <f t="shared" si="0"/>
        <v>19136994</v>
      </c>
    </row>
    <row r="384" spans="1:35" ht="12.75" customHeight="1">
      <c r="A384" s="446" t="s">
        <v>1523</v>
      </c>
      <c r="B384" s="446" t="s">
        <v>1524</v>
      </c>
      <c r="C384" s="45"/>
      <c r="D384" s="45"/>
      <c r="E384" s="448">
        <v>4410495</v>
      </c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48">
        <v>4410495</v>
      </c>
      <c r="AH384" s="45"/>
      <c r="AI384" s="442">
        <f t="shared" si="0"/>
        <v>4410495</v>
      </c>
    </row>
    <row r="385" spans="1:35" ht="12.75" customHeight="1">
      <c r="A385" s="440" t="s">
        <v>1525</v>
      </c>
      <c r="B385" s="440" t="s">
        <v>1362</v>
      </c>
      <c r="C385" s="45"/>
      <c r="D385" s="45"/>
      <c r="E385" s="441">
        <v>375866905</v>
      </c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41">
        <v>375866905</v>
      </c>
      <c r="AH385" s="45"/>
      <c r="AI385" s="442">
        <f t="shared" si="0"/>
        <v>375866905</v>
      </c>
    </row>
    <row r="386" spans="1:35" ht="12.75" customHeight="1">
      <c r="A386" s="446" t="s">
        <v>1526</v>
      </c>
      <c r="B386" s="446" t="s">
        <v>1527</v>
      </c>
      <c r="C386" s="45"/>
      <c r="D386" s="45"/>
      <c r="E386" s="448">
        <v>31852667</v>
      </c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48">
        <v>31852667</v>
      </c>
      <c r="AH386" s="45"/>
      <c r="AI386" s="442">
        <f t="shared" si="0"/>
        <v>31852667</v>
      </c>
    </row>
    <row r="387" spans="1:35" ht="12.75" customHeight="1">
      <c r="A387" s="446" t="s">
        <v>1528</v>
      </c>
      <c r="B387" s="446" t="s">
        <v>1529</v>
      </c>
      <c r="C387" s="45"/>
      <c r="D387" s="45"/>
      <c r="E387" s="448">
        <v>175695088</v>
      </c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48">
        <v>175695088</v>
      </c>
      <c r="AH387" s="45"/>
      <c r="AI387" s="442">
        <f t="shared" si="0"/>
        <v>175695088</v>
      </c>
    </row>
    <row r="388" spans="1:35" ht="12.75" customHeight="1">
      <c r="A388" s="446" t="s">
        <v>1530</v>
      </c>
      <c r="B388" s="446" t="s">
        <v>1531</v>
      </c>
      <c r="C388" s="45"/>
      <c r="D388" s="45"/>
      <c r="E388" s="448">
        <v>21628936</v>
      </c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48">
        <v>21628936</v>
      </c>
      <c r="AH388" s="45"/>
      <c r="AI388" s="442">
        <f t="shared" si="0"/>
        <v>21628936</v>
      </c>
    </row>
    <row r="389" spans="1:35" ht="12.75" customHeight="1">
      <c r="A389" s="446" t="s">
        <v>1532</v>
      </c>
      <c r="B389" s="446" t="s">
        <v>1533</v>
      </c>
      <c r="C389" s="45"/>
      <c r="D389" s="45"/>
      <c r="E389" s="448">
        <v>9624688</v>
      </c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48">
        <v>9624688</v>
      </c>
      <c r="AH389" s="45"/>
      <c r="AI389" s="442">
        <f t="shared" si="0"/>
        <v>9624688</v>
      </c>
    </row>
    <row r="390" spans="1:35" ht="12.75" customHeight="1">
      <c r="A390" s="446" t="s">
        <v>1534</v>
      </c>
      <c r="B390" s="446" t="s">
        <v>1535</v>
      </c>
      <c r="C390" s="45"/>
      <c r="D390" s="45"/>
      <c r="E390" s="448">
        <v>34184262</v>
      </c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48">
        <v>34184262</v>
      </c>
      <c r="AH390" s="45"/>
      <c r="AI390" s="442">
        <f t="shared" si="0"/>
        <v>34184262</v>
      </c>
    </row>
    <row r="391" spans="1:35" ht="12.75" customHeight="1">
      <c r="A391" s="446" t="s">
        <v>1536</v>
      </c>
      <c r="B391" s="446" t="s">
        <v>1537</v>
      </c>
      <c r="C391" s="45"/>
      <c r="D391" s="45"/>
      <c r="E391" s="448">
        <v>84835457</v>
      </c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48">
        <v>84835457</v>
      </c>
      <c r="AH391" s="45"/>
      <c r="AI391" s="442">
        <f t="shared" si="0"/>
        <v>84835457</v>
      </c>
    </row>
    <row r="392" spans="1:35" ht="12.75" customHeight="1">
      <c r="A392" s="446" t="s">
        <v>1539</v>
      </c>
      <c r="B392" s="446" t="s">
        <v>1540</v>
      </c>
      <c r="C392" s="45"/>
      <c r="D392" s="45"/>
      <c r="E392" s="448">
        <v>10311299</v>
      </c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48">
        <v>10311299</v>
      </c>
      <c r="AH392" s="45"/>
      <c r="AI392" s="442">
        <f t="shared" si="0"/>
        <v>10311299</v>
      </c>
    </row>
    <row r="393" spans="1:35" ht="12.75" customHeight="1">
      <c r="A393" s="446" t="s">
        <v>1541</v>
      </c>
      <c r="B393" s="446" t="s">
        <v>1542</v>
      </c>
      <c r="C393" s="45"/>
      <c r="D393" s="45"/>
      <c r="E393" s="448">
        <v>4836334</v>
      </c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48">
        <v>4836334</v>
      </c>
      <c r="AH393" s="45"/>
      <c r="AI393" s="442">
        <f t="shared" si="0"/>
        <v>4836334</v>
      </c>
    </row>
    <row r="394" spans="1:35" ht="12.75" customHeight="1">
      <c r="A394" s="446" t="s">
        <v>1543</v>
      </c>
      <c r="B394" s="446" t="s">
        <v>1544</v>
      </c>
      <c r="C394" s="45"/>
      <c r="D394" s="45"/>
      <c r="E394" s="448">
        <v>2793044</v>
      </c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48">
        <v>2793044</v>
      </c>
      <c r="AH394" s="45"/>
      <c r="AI394" s="442">
        <f t="shared" si="0"/>
        <v>2793044</v>
      </c>
    </row>
    <row r="395" spans="1:35" ht="12.75" customHeight="1">
      <c r="A395" s="446" t="s">
        <v>1545</v>
      </c>
      <c r="B395" s="446" t="s">
        <v>1546</v>
      </c>
      <c r="C395" s="45"/>
      <c r="D395" s="45"/>
      <c r="E395" s="448">
        <v>105130</v>
      </c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48">
        <v>105130</v>
      </c>
      <c r="AH395" s="45"/>
      <c r="AI395" s="442">
        <f t="shared" si="0"/>
        <v>105130</v>
      </c>
    </row>
    <row r="396" spans="1:35" ht="12.75" customHeight="1">
      <c r="A396" s="440" t="s">
        <v>1547</v>
      </c>
      <c r="B396" s="440" t="s">
        <v>1364</v>
      </c>
      <c r="C396" s="45"/>
      <c r="D396" s="45"/>
      <c r="E396" s="441">
        <v>942591146</v>
      </c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41">
        <v>942591146</v>
      </c>
      <c r="AH396" s="45"/>
      <c r="AI396" s="442">
        <f t="shared" si="0"/>
        <v>942591146</v>
      </c>
    </row>
    <row r="397" spans="1:35" ht="12.75" customHeight="1">
      <c r="A397" s="446" t="s">
        <v>1548</v>
      </c>
      <c r="B397" s="446" t="s">
        <v>1549</v>
      </c>
      <c r="C397" s="45"/>
      <c r="D397" s="45"/>
      <c r="E397" s="448">
        <v>800167259</v>
      </c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48">
        <v>800167259</v>
      </c>
      <c r="AH397" s="45"/>
      <c r="AI397" s="442">
        <f t="shared" si="0"/>
        <v>800167259</v>
      </c>
    </row>
    <row r="398" spans="1:35" ht="12.75" customHeight="1">
      <c r="A398" s="446" t="s">
        <v>1550</v>
      </c>
      <c r="B398" s="446" t="s">
        <v>1551</v>
      </c>
      <c r="C398" s="45"/>
      <c r="D398" s="45"/>
      <c r="E398" s="448">
        <v>99933997</v>
      </c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48">
        <v>99933997</v>
      </c>
      <c r="AH398" s="45"/>
      <c r="AI398" s="442">
        <f t="shared" si="0"/>
        <v>99933997</v>
      </c>
    </row>
    <row r="399" spans="1:35" ht="12.75" customHeight="1">
      <c r="A399" s="446" t="s">
        <v>1552</v>
      </c>
      <c r="B399" s="446" t="s">
        <v>1553</v>
      </c>
      <c r="C399" s="45"/>
      <c r="D399" s="45"/>
      <c r="E399" s="448">
        <v>41533979</v>
      </c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48">
        <v>41533979</v>
      </c>
      <c r="AH399" s="45"/>
      <c r="AI399" s="442">
        <f t="shared" si="0"/>
        <v>41533979</v>
      </c>
    </row>
    <row r="400" spans="1:35" ht="12.75" customHeight="1">
      <c r="A400" s="446" t="s">
        <v>1554</v>
      </c>
      <c r="B400" s="446" t="s">
        <v>1555</v>
      </c>
      <c r="C400" s="45"/>
      <c r="D400" s="45"/>
      <c r="E400" s="448">
        <v>955911</v>
      </c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48">
        <v>955911</v>
      </c>
      <c r="AH400" s="45"/>
      <c r="AI400" s="442">
        <f t="shared" si="0"/>
        <v>955911</v>
      </c>
    </row>
    <row r="401" spans="1:35" ht="12.75" customHeight="1">
      <c r="A401" s="440" t="s">
        <v>1556</v>
      </c>
      <c r="B401" s="440" t="s">
        <v>1352</v>
      </c>
      <c r="C401" s="45"/>
      <c r="D401" s="45"/>
      <c r="E401" s="441">
        <v>3348191561</v>
      </c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41">
        <v>3348191561</v>
      </c>
      <c r="AH401" s="45"/>
      <c r="AI401" s="442">
        <f t="shared" si="0"/>
        <v>3348191561</v>
      </c>
    </row>
    <row r="402" spans="1:35" ht="12.75" customHeight="1">
      <c r="A402" s="446" t="s">
        <v>1557</v>
      </c>
      <c r="B402" s="446" t="s">
        <v>1558</v>
      </c>
      <c r="C402" s="45"/>
      <c r="D402" s="45"/>
      <c r="E402" s="448">
        <v>1885881139</v>
      </c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48">
        <v>1885881139</v>
      </c>
      <c r="AH402" s="45"/>
      <c r="AI402" s="442">
        <f t="shared" si="0"/>
        <v>1885881139</v>
      </c>
    </row>
    <row r="403" spans="1:35" ht="12.75" customHeight="1">
      <c r="A403" s="446" t="s">
        <v>1559</v>
      </c>
      <c r="B403" s="446" t="s">
        <v>1560</v>
      </c>
      <c r="C403" s="45"/>
      <c r="D403" s="45"/>
      <c r="E403" s="448">
        <v>1213258146</v>
      </c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48">
        <v>1213258146</v>
      </c>
      <c r="AH403" s="45"/>
      <c r="AI403" s="442">
        <f t="shared" si="0"/>
        <v>1213258146</v>
      </c>
    </row>
    <row r="404" spans="1:35" ht="12.75" customHeight="1">
      <c r="A404" s="446" t="s">
        <v>1561</v>
      </c>
      <c r="B404" s="446" t="s">
        <v>1562</v>
      </c>
      <c r="C404" s="45"/>
      <c r="D404" s="45"/>
      <c r="E404" s="448">
        <v>60425475</v>
      </c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48">
        <v>60425475</v>
      </c>
      <c r="AH404" s="45"/>
      <c r="AI404" s="442">
        <f t="shared" si="0"/>
        <v>60425475</v>
      </c>
    </row>
    <row r="405" spans="1:35" ht="12.75" customHeight="1">
      <c r="A405" s="446" t="s">
        <v>1563</v>
      </c>
      <c r="B405" s="446" t="s">
        <v>1564</v>
      </c>
      <c r="C405" s="45"/>
      <c r="D405" s="45"/>
      <c r="E405" s="448">
        <v>33120321</v>
      </c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48">
        <v>33120321</v>
      </c>
      <c r="AH405" s="45"/>
      <c r="AI405" s="442">
        <f t="shared" si="0"/>
        <v>33120321</v>
      </c>
    </row>
    <row r="406" spans="1:35" ht="12.75" customHeight="1">
      <c r="A406" s="446" t="s">
        <v>1565</v>
      </c>
      <c r="B406" s="446" t="s">
        <v>1566</v>
      </c>
      <c r="C406" s="45"/>
      <c r="D406" s="45"/>
      <c r="E406" s="448">
        <v>117781557</v>
      </c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48">
        <v>117781557</v>
      </c>
      <c r="AH406" s="45"/>
      <c r="AI406" s="442">
        <f t="shared" si="0"/>
        <v>117781557</v>
      </c>
    </row>
    <row r="407" spans="1:35" ht="12.75" customHeight="1">
      <c r="A407" s="446" t="s">
        <v>1567</v>
      </c>
      <c r="B407" s="446" t="s">
        <v>1568</v>
      </c>
      <c r="C407" s="45"/>
      <c r="D407" s="45"/>
      <c r="E407" s="448">
        <v>37724923</v>
      </c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48">
        <v>37724923</v>
      </c>
      <c r="AH407" s="45"/>
      <c r="AI407" s="442">
        <f t="shared" si="0"/>
        <v>37724923</v>
      </c>
    </row>
    <row r="408" spans="1:35" ht="12.75" customHeight="1">
      <c r="A408" s="440" t="s">
        <v>1569</v>
      </c>
      <c r="B408" s="440" t="s">
        <v>1354</v>
      </c>
      <c r="C408" s="45"/>
      <c r="D408" s="45"/>
      <c r="E408" s="441">
        <v>9283664960</v>
      </c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41">
        <v>9283664960</v>
      </c>
      <c r="AH408" s="45"/>
      <c r="AI408" s="442">
        <f t="shared" si="0"/>
        <v>9283664960</v>
      </c>
    </row>
    <row r="409" spans="1:35" ht="12.75" customHeight="1">
      <c r="A409" s="446" t="s">
        <v>1570</v>
      </c>
      <c r="B409" s="446" t="s">
        <v>1571</v>
      </c>
      <c r="C409" s="45"/>
      <c r="D409" s="45"/>
      <c r="E409" s="448">
        <v>3420978565</v>
      </c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48">
        <v>3420978565</v>
      </c>
      <c r="AH409" s="45"/>
      <c r="AI409" s="442">
        <f t="shared" si="0"/>
        <v>3420978565</v>
      </c>
    </row>
    <row r="410" spans="1:35" ht="12.75" customHeight="1">
      <c r="A410" s="446" t="s">
        <v>1572</v>
      </c>
      <c r="B410" s="446" t="s">
        <v>1573</v>
      </c>
      <c r="C410" s="45"/>
      <c r="D410" s="45"/>
      <c r="E410" s="448">
        <v>2773387214</v>
      </c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48">
        <v>2773387214</v>
      </c>
      <c r="AH410" s="45"/>
      <c r="AI410" s="442">
        <f t="shared" si="0"/>
        <v>2773387214</v>
      </c>
    </row>
    <row r="411" spans="1:35" ht="12.75" customHeight="1">
      <c r="A411" s="446" t="s">
        <v>1574</v>
      </c>
      <c r="B411" s="446" t="s">
        <v>1575</v>
      </c>
      <c r="C411" s="45"/>
      <c r="D411" s="45"/>
      <c r="E411" s="448">
        <v>2765190792</v>
      </c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48">
        <v>2765190792</v>
      </c>
      <c r="AH411" s="45"/>
      <c r="AI411" s="442">
        <f t="shared" si="0"/>
        <v>2765190792</v>
      </c>
    </row>
    <row r="412" spans="1:35" ht="12.75" customHeight="1">
      <c r="A412" s="446" t="s">
        <v>1576</v>
      </c>
      <c r="B412" s="446" t="s">
        <v>1577</v>
      </c>
      <c r="C412" s="45"/>
      <c r="D412" s="45"/>
      <c r="E412" s="448">
        <v>14933846</v>
      </c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48">
        <v>14933846</v>
      </c>
      <c r="AH412" s="45"/>
      <c r="AI412" s="442">
        <f t="shared" si="0"/>
        <v>14933846</v>
      </c>
    </row>
    <row r="413" spans="1:35" ht="12.75" customHeight="1">
      <c r="A413" s="446" t="s">
        <v>1578</v>
      </c>
      <c r="B413" s="446" t="s">
        <v>1579</v>
      </c>
      <c r="C413" s="45"/>
      <c r="D413" s="45"/>
      <c r="E413" s="448">
        <v>14155740</v>
      </c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48">
        <v>14155740</v>
      </c>
      <c r="AH413" s="45"/>
      <c r="AI413" s="442">
        <f t="shared" si="0"/>
        <v>14155740</v>
      </c>
    </row>
    <row r="414" spans="1:35" ht="12.75" customHeight="1">
      <c r="A414" s="446" t="s">
        <v>1582</v>
      </c>
      <c r="B414" s="446" t="s">
        <v>1583</v>
      </c>
      <c r="C414" s="45"/>
      <c r="D414" s="45"/>
      <c r="E414" s="448">
        <v>294908818</v>
      </c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48">
        <v>294908818</v>
      </c>
      <c r="AH414" s="45"/>
      <c r="AI414" s="442">
        <f t="shared" si="0"/>
        <v>294908818</v>
      </c>
    </row>
    <row r="415" spans="1:35" ht="12.75" customHeight="1">
      <c r="A415" s="446" t="s">
        <v>1584</v>
      </c>
      <c r="B415" s="446" t="s">
        <v>1585</v>
      </c>
      <c r="C415" s="45"/>
      <c r="D415" s="45"/>
      <c r="E415" s="448">
        <v>109985</v>
      </c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48">
        <v>109985</v>
      </c>
      <c r="AH415" s="45"/>
      <c r="AI415" s="442">
        <f t="shared" si="0"/>
        <v>109985</v>
      </c>
    </row>
    <row r="416" spans="1:35" ht="12.75" customHeight="1">
      <c r="A416" s="440" t="s">
        <v>1586</v>
      </c>
      <c r="B416" s="440" t="s">
        <v>1369</v>
      </c>
      <c r="C416" s="45"/>
      <c r="D416" s="45"/>
      <c r="E416" s="441">
        <v>77258163</v>
      </c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41">
        <v>77258163</v>
      </c>
      <c r="AH416" s="45"/>
      <c r="AI416" s="442">
        <f t="shared" si="0"/>
        <v>77258163</v>
      </c>
    </row>
    <row r="417" spans="1:35" ht="12.75" customHeight="1">
      <c r="A417" s="446" t="s">
        <v>1587</v>
      </c>
      <c r="B417" s="446" t="s">
        <v>1588</v>
      </c>
      <c r="C417" s="45"/>
      <c r="D417" s="45"/>
      <c r="E417" s="448">
        <v>2624732</v>
      </c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48">
        <v>2624732</v>
      </c>
      <c r="AH417" s="45"/>
      <c r="AI417" s="442">
        <f t="shared" si="0"/>
        <v>2624732</v>
      </c>
    </row>
    <row r="418" spans="1:35" ht="12.75" customHeight="1">
      <c r="A418" s="446" t="s">
        <v>1589</v>
      </c>
      <c r="B418" s="446" t="s">
        <v>1590</v>
      </c>
      <c r="C418" s="45"/>
      <c r="D418" s="45"/>
      <c r="E418" s="448">
        <v>54919794</v>
      </c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48">
        <v>54919794</v>
      </c>
      <c r="AH418" s="45"/>
      <c r="AI418" s="442">
        <f t="shared" si="0"/>
        <v>54919794</v>
      </c>
    </row>
    <row r="419" spans="1:35" ht="12.75" customHeight="1">
      <c r="A419" s="446" t="s">
        <v>1591</v>
      </c>
      <c r="B419" s="446" t="s">
        <v>1592</v>
      </c>
      <c r="C419" s="45"/>
      <c r="D419" s="45"/>
      <c r="E419" s="448">
        <v>7197913</v>
      </c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48">
        <v>7197913</v>
      </c>
      <c r="AH419" s="45"/>
      <c r="AI419" s="442">
        <f t="shared" si="0"/>
        <v>7197913</v>
      </c>
    </row>
    <row r="420" spans="1:35" ht="12.75" customHeight="1">
      <c r="A420" s="446" t="s">
        <v>1593</v>
      </c>
      <c r="B420" s="446" t="s">
        <v>1594</v>
      </c>
      <c r="C420" s="45"/>
      <c r="D420" s="45"/>
      <c r="E420" s="448">
        <v>8245488</v>
      </c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48">
        <v>8245488</v>
      </c>
      <c r="AH420" s="45"/>
      <c r="AI420" s="442">
        <f t="shared" si="0"/>
        <v>8245488</v>
      </c>
    </row>
    <row r="421" spans="1:35" ht="12.75" customHeight="1">
      <c r="A421" s="446" t="s">
        <v>1595</v>
      </c>
      <c r="B421" s="446" t="s">
        <v>1596</v>
      </c>
      <c r="C421" s="45"/>
      <c r="D421" s="45"/>
      <c r="E421" s="448">
        <v>4227230</v>
      </c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48">
        <v>4227230</v>
      </c>
      <c r="AH421" s="45"/>
      <c r="AI421" s="442">
        <f t="shared" si="0"/>
        <v>4227230</v>
      </c>
    </row>
    <row r="422" spans="1:35" ht="12.75" customHeight="1">
      <c r="A422" s="446" t="s">
        <v>1597</v>
      </c>
      <c r="B422" s="446" t="s">
        <v>1598</v>
      </c>
      <c r="C422" s="45"/>
      <c r="D422" s="45"/>
      <c r="E422" s="448">
        <v>43006</v>
      </c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48">
        <v>43006</v>
      </c>
      <c r="AH422" s="45"/>
      <c r="AI422" s="442">
        <f t="shared" si="0"/>
        <v>43006</v>
      </c>
    </row>
    <row r="423" spans="1:35" ht="12.75" customHeight="1">
      <c r="A423" s="440" t="s">
        <v>1599</v>
      </c>
      <c r="B423" s="440" t="s">
        <v>1600</v>
      </c>
      <c r="C423" s="45"/>
      <c r="D423" s="45"/>
      <c r="E423" s="441">
        <v>75106500</v>
      </c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41">
        <v>75106500</v>
      </c>
      <c r="AH423" s="45"/>
      <c r="AI423" s="442">
        <f t="shared" si="0"/>
        <v>75106500</v>
      </c>
    </row>
    <row r="424" spans="1:35" ht="12.75" customHeight="1">
      <c r="A424" s="446" t="s">
        <v>1601</v>
      </c>
      <c r="B424" s="446" t="s">
        <v>1316</v>
      </c>
      <c r="C424" s="45"/>
      <c r="D424" s="45"/>
      <c r="E424" s="448">
        <v>49296902</v>
      </c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48">
        <v>49296902</v>
      </c>
      <c r="AH424" s="45"/>
      <c r="AI424" s="442">
        <f t="shared" si="0"/>
        <v>49296902</v>
      </c>
    </row>
    <row r="425" spans="1:35" ht="12.75" customHeight="1">
      <c r="A425" s="446" t="s">
        <v>1602</v>
      </c>
      <c r="B425" s="446" t="s">
        <v>1340</v>
      </c>
      <c r="C425" s="45"/>
      <c r="D425" s="45"/>
      <c r="E425" s="448">
        <v>25809598</v>
      </c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48">
        <v>25809598</v>
      </c>
      <c r="AH425" s="45"/>
      <c r="AI425" s="442">
        <f t="shared" si="0"/>
        <v>25809598</v>
      </c>
    </row>
    <row r="426" spans="1:35" ht="12.75" customHeight="1">
      <c r="A426" s="440" t="s">
        <v>1603</v>
      </c>
      <c r="B426" s="440" t="s">
        <v>1604</v>
      </c>
      <c r="C426" s="45"/>
      <c r="D426" s="45"/>
      <c r="E426" s="45"/>
      <c r="F426" s="441">
        <v>10921244911</v>
      </c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41">
        <v>10921244911</v>
      </c>
      <c r="AI426" s="442">
        <f t="shared" si="0"/>
        <v>0</v>
      </c>
    </row>
    <row r="427" spans="1:35" ht="12.75" customHeight="1">
      <c r="A427" s="446" t="s">
        <v>1605</v>
      </c>
      <c r="B427" s="446" t="s">
        <v>1340</v>
      </c>
      <c r="C427" s="45"/>
      <c r="D427" s="45"/>
      <c r="E427" s="45"/>
      <c r="F427" s="448">
        <v>1089910713</v>
      </c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48">
        <v>1089910713</v>
      </c>
      <c r="AI427" s="442">
        <f t="shared" si="0"/>
        <v>0</v>
      </c>
    </row>
    <row r="428" spans="1:35" ht="12.75" customHeight="1">
      <c r="A428" s="446" t="s">
        <v>1606</v>
      </c>
      <c r="B428" s="446" t="s">
        <v>1342</v>
      </c>
      <c r="C428" s="45"/>
      <c r="D428" s="45"/>
      <c r="E428" s="45"/>
      <c r="F428" s="448">
        <v>59389820</v>
      </c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48">
        <v>59389820</v>
      </c>
      <c r="AI428" s="442">
        <f t="shared" si="0"/>
        <v>0</v>
      </c>
    </row>
    <row r="429" spans="1:35" ht="12.75" customHeight="1">
      <c r="A429" s="446" t="s">
        <v>1608</v>
      </c>
      <c r="B429" s="446" t="s">
        <v>1344</v>
      </c>
      <c r="C429" s="45"/>
      <c r="D429" s="45"/>
      <c r="E429" s="45"/>
      <c r="F429" s="448">
        <v>55398216</v>
      </c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48">
        <v>55398216</v>
      </c>
      <c r="AI429" s="442">
        <f t="shared" si="0"/>
        <v>0</v>
      </c>
    </row>
    <row r="430" spans="1:35" ht="12.75" customHeight="1">
      <c r="A430" s="446" t="s">
        <v>1609</v>
      </c>
      <c r="B430" s="446" t="s">
        <v>1350</v>
      </c>
      <c r="C430" s="45"/>
      <c r="D430" s="45"/>
      <c r="E430" s="45"/>
      <c r="F430" s="448">
        <v>1874069846</v>
      </c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48">
        <v>1874069846</v>
      </c>
      <c r="AI430" s="442">
        <f t="shared" si="0"/>
        <v>0</v>
      </c>
    </row>
    <row r="431" spans="1:35" ht="12.75" customHeight="1">
      <c r="A431" s="446" t="s">
        <v>1610</v>
      </c>
      <c r="B431" s="446" t="s">
        <v>1362</v>
      </c>
      <c r="C431" s="45"/>
      <c r="D431" s="45"/>
      <c r="E431" s="45"/>
      <c r="F431" s="448">
        <v>240394298</v>
      </c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48">
        <v>240394298</v>
      </c>
      <c r="AI431" s="442">
        <f t="shared" si="0"/>
        <v>0</v>
      </c>
    </row>
    <row r="432" spans="1:35" ht="12.75" customHeight="1">
      <c r="A432" s="446" t="s">
        <v>1611</v>
      </c>
      <c r="B432" s="446" t="s">
        <v>1364</v>
      </c>
      <c r="C432" s="45"/>
      <c r="D432" s="45"/>
      <c r="E432" s="45"/>
      <c r="F432" s="448">
        <v>652663556</v>
      </c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48">
        <v>652663556</v>
      </c>
      <c r="AI432" s="442">
        <f t="shared" si="0"/>
        <v>0</v>
      </c>
    </row>
    <row r="433" spans="1:35" ht="12.75" customHeight="1">
      <c r="A433" s="446" t="s">
        <v>1612</v>
      </c>
      <c r="B433" s="446" t="s">
        <v>1352</v>
      </c>
      <c r="C433" s="45"/>
      <c r="D433" s="45"/>
      <c r="E433" s="45"/>
      <c r="F433" s="448">
        <v>2102680997</v>
      </c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48">
        <v>2102680997</v>
      </c>
      <c r="AI433" s="442">
        <f t="shared" si="0"/>
        <v>0</v>
      </c>
    </row>
    <row r="434" spans="1:35" ht="12.75" customHeight="1">
      <c r="A434" s="446" t="s">
        <v>1613</v>
      </c>
      <c r="B434" s="446" t="s">
        <v>1354</v>
      </c>
      <c r="C434" s="45"/>
      <c r="D434" s="45"/>
      <c r="E434" s="45"/>
      <c r="F434" s="448">
        <v>4797338238</v>
      </c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48">
        <v>4797338238</v>
      </c>
      <c r="AI434" s="442">
        <f t="shared" si="0"/>
        <v>0</v>
      </c>
    </row>
    <row r="435" spans="1:35" ht="12.75" customHeight="1">
      <c r="A435" s="446" t="s">
        <v>1614</v>
      </c>
      <c r="B435" s="446" t="s">
        <v>1369</v>
      </c>
      <c r="C435" s="45"/>
      <c r="D435" s="45"/>
      <c r="E435" s="45"/>
      <c r="F435" s="448">
        <v>49399227</v>
      </c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48">
        <v>49399227</v>
      </c>
      <c r="AI435" s="442">
        <f t="shared" si="0"/>
        <v>0</v>
      </c>
    </row>
    <row r="436" spans="1:35" ht="12.75" customHeight="1">
      <c r="A436" s="440" t="s">
        <v>1615</v>
      </c>
      <c r="B436" s="440" t="s">
        <v>1616</v>
      </c>
      <c r="C436" s="45"/>
      <c r="D436" s="45"/>
      <c r="E436" s="45"/>
      <c r="F436" s="441">
        <v>37518773</v>
      </c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41">
        <v>37518773</v>
      </c>
      <c r="AI436" s="442">
        <f t="shared" si="0"/>
        <v>0</v>
      </c>
    </row>
    <row r="437" spans="1:35" ht="12.75" customHeight="1">
      <c r="A437" s="446" t="s">
        <v>1617</v>
      </c>
      <c r="B437" s="446" t="s">
        <v>1326</v>
      </c>
      <c r="C437" s="45"/>
      <c r="D437" s="45"/>
      <c r="E437" s="45"/>
      <c r="F437" s="448">
        <v>37518773</v>
      </c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48">
        <v>37518773</v>
      </c>
      <c r="AI437" s="442">
        <f t="shared" si="0"/>
        <v>0</v>
      </c>
    </row>
    <row r="438" spans="1:35" ht="12.75" customHeight="1">
      <c r="A438" s="440" t="s">
        <v>1618</v>
      </c>
      <c r="B438" s="440" t="s">
        <v>1619</v>
      </c>
      <c r="C438" s="45"/>
      <c r="D438" s="45"/>
      <c r="E438" s="45"/>
      <c r="F438" s="441">
        <v>1064543189</v>
      </c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41">
        <v>1064543189</v>
      </c>
      <c r="AI438" s="442">
        <f t="shared" si="0"/>
        <v>0</v>
      </c>
    </row>
    <row r="439" spans="1:35" ht="12.75" customHeight="1">
      <c r="A439" s="446" t="s">
        <v>1620</v>
      </c>
      <c r="B439" s="446" t="s">
        <v>1316</v>
      </c>
      <c r="C439" s="45"/>
      <c r="D439" s="45"/>
      <c r="E439" s="45"/>
      <c r="F439" s="448">
        <v>129356691</v>
      </c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48">
        <v>129356691</v>
      </c>
      <c r="AI439" s="442">
        <f t="shared" si="0"/>
        <v>0</v>
      </c>
    </row>
    <row r="440" spans="1:35" ht="12.75" customHeight="1">
      <c r="A440" s="446" t="s">
        <v>1621</v>
      </c>
      <c r="B440" s="446" t="s">
        <v>1326</v>
      </c>
      <c r="C440" s="45"/>
      <c r="D440" s="45"/>
      <c r="E440" s="45"/>
      <c r="F440" s="448">
        <v>22641</v>
      </c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48">
        <v>22641</v>
      </c>
      <c r="AI440" s="442">
        <f t="shared" si="0"/>
        <v>0</v>
      </c>
    </row>
    <row r="441" spans="1:35" ht="12.75" customHeight="1">
      <c r="A441" s="446" t="s">
        <v>1622</v>
      </c>
      <c r="B441" s="446" t="s">
        <v>1340</v>
      </c>
      <c r="C441" s="45"/>
      <c r="D441" s="45"/>
      <c r="E441" s="45"/>
      <c r="F441" s="448">
        <v>481574739</v>
      </c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48">
        <v>481574739</v>
      </c>
      <c r="AI441" s="442">
        <f t="shared" si="0"/>
        <v>0</v>
      </c>
    </row>
    <row r="442" spans="1:35" ht="12.75" customHeight="1">
      <c r="A442" s="446" t="s">
        <v>1623</v>
      </c>
      <c r="B442" s="446" t="s">
        <v>1342</v>
      </c>
      <c r="C442" s="45"/>
      <c r="D442" s="45"/>
      <c r="E442" s="45"/>
      <c r="F442" s="448">
        <v>14100930</v>
      </c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48">
        <v>14100930</v>
      </c>
      <c r="AI442" s="442">
        <f t="shared" si="0"/>
        <v>0</v>
      </c>
    </row>
    <row r="443" spans="1:35" ht="12.75" customHeight="1">
      <c r="A443" s="446" t="s">
        <v>1624</v>
      </c>
      <c r="B443" s="446" t="s">
        <v>1344</v>
      </c>
      <c r="C443" s="45"/>
      <c r="D443" s="45"/>
      <c r="E443" s="45"/>
      <c r="F443" s="448">
        <v>11724243</v>
      </c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48">
        <v>11724243</v>
      </c>
      <c r="AI443" s="442">
        <f t="shared" si="0"/>
        <v>0</v>
      </c>
    </row>
    <row r="444" spans="1:35" ht="12.75" customHeight="1">
      <c r="A444" s="446" t="s">
        <v>1625</v>
      </c>
      <c r="B444" s="446" t="s">
        <v>1350</v>
      </c>
      <c r="C444" s="45"/>
      <c r="D444" s="45"/>
      <c r="E444" s="45"/>
      <c r="F444" s="448">
        <v>80779191</v>
      </c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48">
        <v>80779191</v>
      </c>
      <c r="AI444" s="442">
        <f t="shared" si="0"/>
        <v>0</v>
      </c>
    </row>
    <row r="445" spans="1:35" ht="12.75" customHeight="1">
      <c r="A445" s="446" t="s">
        <v>1626</v>
      </c>
      <c r="B445" s="446" t="s">
        <v>1362</v>
      </c>
      <c r="C445" s="45"/>
      <c r="D445" s="45"/>
      <c r="E445" s="45"/>
      <c r="F445" s="448">
        <v>6279338</v>
      </c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48">
        <v>6279338</v>
      </c>
      <c r="AI445" s="442">
        <f t="shared" si="0"/>
        <v>0</v>
      </c>
    </row>
    <row r="446" spans="1:35" ht="12.75" customHeight="1">
      <c r="A446" s="446" t="s">
        <v>1627</v>
      </c>
      <c r="B446" s="446" t="s">
        <v>1364</v>
      </c>
      <c r="C446" s="45"/>
      <c r="D446" s="45"/>
      <c r="E446" s="45"/>
      <c r="F446" s="448">
        <v>4556941</v>
      </c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48">
        <v>4556941</v>
      </c>
      <c r="AI446" s="442">
        <f t="shared" si="0"/>
        <v>0</v>
      </c>
    </row>
    <row r="447" spans="1:35" ht="12.75" customHeight="1">
      <c r="A447" s="446" t="s">
        <v>1628</v>
      </c>
      <c r="B447" s="446" t="s">
        <v>1352</v>
      </c>
      <c r="C447" s="45"/>
      <c r="D447" s="45"/>
      <c r="E447" s="45"/>
      <c r="F447" s="448">
        <v>32588712</v>
      </c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48">
        <v>32588712</v>
      </c>
      <c r="AI447" s="442">
        <f t="shared" si="0"/>
        <v>0</v>
      </c>
    </row>
    <row r="448" spans="1:35" ht="12.75" customHeight="1">
      <c r="A448" s="446" t="s">
        <v>1629</v>
      </c>
      <c r="B448" s="446" t="s">
        <v>1630</v>
      </c>
      <c r="C448" s="45"/>
      <c r="D448" s="45"/>
      <c r="E448" s="45"/>
      <c r="F448" s="448">
        <v>302558787</v>
      </c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48">
        <v>302558787</v>
      </c>
      <c r="AI448" s="442">
        <f t="shared" si="0"/>
        <v>0</v>
      </c>
    </row>
    <row r="449" spans="1:35" ht="12.75" customHeight="1">
      <c r="A449" s="446" t="s">
        <v>1631</v>
      </c>
      <c r="B449" s="446" t="s">
        <v>1369</v>
      </c>
      <c r="C449" s="45"/>
      <c r="D449" s="45"/>
      <c r="E449" s="45"/>
      <c r="F449" s="448">
        <v>1000976</v>
      </c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48">
        <v>1000976</v>
      </c>
      <c r="AI449" s="442">
        <f t="shared" si="0"/>
        <v>0</v>
      </c>
    </row>
    <row r="450" spans="1:35" ht="12.75" customHeight="1">
      <c r="A450" s="440" t="s">
        <v>1632</v>
      </c>
      <c r="B450" s="440" t="s">
        <v>1633</v>
      </c>
      <c r="C450" s="45"/>
      <c r="D450" s="45"/>
      <c r="E450" s="441">
        <v>525535344</v>
      </c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41">
        <v>525535344</v>
      </c>
      <c r="AH450" s="45"/>
      <c r="AI450" s="442">
        <f t="shared" si="0"/>
        <v>525535344</v>
      </c>
    </row>
    <row r="451" spans="1:35" ht="12.75" customHeight="1">
      <c r="A451" s="440" t="s">
        <v>1634</v>
      </c>
      <c r="B451" s="440" t="s">
        <v>1635</v>
      </c>
      <c r="C451" s="45"/>
      <c r="D451" s="45"/>
      <c r="E451" s="441">
        <v>86546612</v>
      </c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41">
        <v>86546612</v>
      </c>
      <c r="AH451" s="45"/>
      <c r="AI451" s="442">
        <f t="shared" si="0"/>
        <v>86546612</v>
      </c>
    </row>
    <row r="452" spans="1:35" ht="12.75" customHeight="1">
      <c r="A452" s="446" t="s">
        <v>1636</v>
      </c>
      <c r="B452" s="446" t="s">
        <v>1637</v>
      </c>
      <c r="C452" s="45"/>
      <c r="D452" s="45"/>
      <c r="E452" s="448">
        <v>61572319</v>
      </c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48">
        <v>61572319</v>
      </c>
      <c r="AH452" s="45"/>
      <c r="AI452" s="442">
        <f t="shared" si="0"/>
        <v>61572319</v>
      </c>
    </row>
    <row r="453" spans="1:35" ht="12.75" customHeight="1">
      <c r="A453" s="446" t="s">
        <v>1638</v>
      </c>
      <c r="B453" s="446" t="s">
        <v>1639</v>
      </c>
      <c r="C453" s="45"/>
      <c r="D453" s="45"/>
      <c r="E453" s="448">
        <v>23909270</v>
      </c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48">
        <v>23909270</v>
      </c>
      <c r="AH453" s="45"/>
      <c r="AI453" s="442">
        <f t="shared" si="0"/>
        <v>23909270</v>
      </c>
    </row>
    <row r="454" spans="1:35" ht="12.75" customHeight="1">
      <c r="A454" s="446" t="s">
        <v>3876</v>
      </c>
      <c r="B454" s="446" t="s">
        <v>1648</v>
      </c>
      <c r="C454" s="45"/>
      <c r="D454" s="45"/>
      <c r="E454" s="448">
        <v>1065023</v>
      </c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48">
        <v>1065023</v>
      </c>
      <c r="AH454" s="45"/>
      <c r="AI454" s="442">
        <f t="shared" si="0"/>
        <v>1065023</v>
      </c>
    </row>
    <row r="455" spans="1:35" ht="12.75" customHeight="1">
      <c r="A455" s="440" t="s">
        <v>1645</v>
      </c>
      <c r="B455" s="440" t="s">
        <v>1646</v>
      </c>
      <c r="C455" s="45"/>
      <c r="D455" s="45"/>
      <c r="E455" s="441">
        <v>112896649</v>
      </c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41">
        <v>112896649</v>
      </c>
      <c r="AH455" s="45"/>
      <c r="AI455" s="442">
        <f t="shared" si="0"/>
        <v>112896649</v>
      </c>
    </row>
    <row r="456" spans="1:35" ht="12.75" customHeight="1">
      <c r="A456" s="446" t="s">
        <v>1647</v>
      </c>
      <c r="B456" s="446" t="s">
        <v>1648</v>
      </c>
      <c r="C456" s="45"/>
      <c r="D456" s="45"/>
      <c r="E456" s="448">
        <v>42072202</v>
      </c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48">
        <v>42072202</v>
      </c>
      <c r="AH456" s="45"/>
      <c r="AI456" s="442">
        <f t="shared" si="0"/>
        <v>42072202</v>
      </c>
    </row>
    <row r="457" spans="1:35" ht="12.75" customHeight="1">
      <c r="A457" s="446" t="s">
        <v>1649</v>
      </c>
      <c r="B457" s="446" t="s">
        <v>1650</v>
      </c>
      <c r="C457" s="45"/>
      <c r="D457" s="45"/>
      <c r="E457" s="448">
        <v>23994491</v>
      </c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48">
        <v>23994491</v>
      </c>
      <c r="AH457" s="45"/>
      <c r="AI457" s="442">
        <f t="shared" si="0"/>
        <v>23994491</v>
      </c>
    </row>
    <row r="458" spans="1:35" ht="12.75" customHeight="1">
      <c r="A458" s="446" t="s">
        <v>1651</v>
      </c>
      <c r="B458" s="446" t="s">
        <v>1652</v>
      </c>
      <c r="C458" s="45"/>
      <c r="D458" s="45"/>
      <c r="E458" s="448">
        <v>350004</v>
      </c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48">
        <v>350004</v>
      </c>
      <c r="AH458" s="45"/>
      <c r="AI458" s="442">
        <f t="shared" si="0"/>
        <v>350004</v>
      </c>
    </row>
    <row r="459" spans="1:35" ht="12.75" customHeight="1">
      <c r="A459" s="446" t="s">
        <v>1653</v>
      </c>
      <c r="B459" s="446" t="s">
        <v>1654</v>
      </c>
      <c r="C459" s="45"/>
      <c r="D459" s="45"/>
      <c r="E459" s="448">
        <v>6820744</v>
      </c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48">
        <v>6820744</v>
      </c>
      <c r="AH459" s="45"/>
      <c r="AI459" s="442">
        <f t="shared" si="0"/>
        <v>6820744</v>
      </c>
    </row>
    <row r="460" spans="1:35" ht="12.75" customHeight="1">
      <c r="A460" s="446" t="s">
        <v>1655</v>
      </c>
      <c r="B460" s="446" t="s">
        <v>1340</v>
      </c>
      <c r="C460" s="45"/>
      <c r="D460" s="45"/>
      <c r="E460" s="448">
        <v>32538087</v>
      </c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48">
        <v>32538087</v>
      </c>
      <c r="AH460" s="45"/>
      <c r="AI460" s="442">
        <f t="shared" si="0"/>
        <v>32538087</v>
      </c>
    </row>
    <row r="461" spans="1:35" ht="12.75" customHeight="1">
      <c r="A461" s="446" t="s">
        <v>1656</v>
      </c>
      <c r="B461" s="446" t="s">
        <v>1657</v>
      </c>
      <c r="C461" s="45"/>
      <c r="D461" s="45"/>
      <c r="E461" s="448">
        <v>7121121</v>
      </c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48">
        <v>7121121</v>
      </c>
      <c r="AH461" s="45"/>
      <c r="AI461" s="442">
        <f t="shared" si="0"/>
        <v>7121121</v>
      </c>
    </row>
    <row r="462" spans="1:35" ht="12.75" customHeight="1">
      <c r="A462" s="440" t="s">
        <v>1658</v>
      </c>
      <c r="B462" s="440" t="s">
        <v>1659</v>
      </c>
      <c r="C462" s="45"/>
      <c r="D462" s="45"/>
      <c r="E462" s="441">
        <v>326092083</v>
      </c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41">
        <v>326092083</v>
      </c>
      <c r="AH462" s="45"/>
      <c r="AI462" s="442">
        <f t="shared" si="0"/>
        <v>326092083</v>
      </c>
    </row>
    <row r="463" spans="1:35" ht="12.75" customHeight="1">
      <c r="A463" s="446" t="s">
        <v>1660</v>
      </c>
      <c r="B463" s="446" t="s">
        <v>1661</v>
      </c>
      <c r="C463" s="45"/>
      <c r="D463" s="45"/>
      <c r="E463" s="448">
        <v>7594484</v>
      </c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48">
        <v>7594484</v>
      </c>
      <c r="AH463" s="45"/>
      <c r="AI463" s="442">
        <f t="shared" si="0"/>
        <v>7594484</v>
      </c>
    </row>
    <row r="464" spans="1:35" ht="12.75" customHeight="1">
      <c r="A464" s="446" t="s">
        <v>1662</v>
      </c>
      <c r="B464" s="446" t="s">
        <v>1648</v>
      </c>
      <c r="C464" s="45"/>
      <c r="D464" s="45"/>
      <c r="E464" s="448">
        <v>294900873</v>
      </c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48">
        <v>294900873</v>
      </c>
      <c r="AH464" s="45"/>
      <c r="AI464" s="442">
        <f t="shared" si="0"/>
        <v>294900873</v>
      </c>
    </row>
    <row r="465" spans="1:35" ht="12.75" customHeight="1">
      <c r="A465" s="446" t="s">
        <v>1663</v>
      </c>
      <c r="B465" s="446" t="s">
        <v>1650</v>
      </c>
      <c r="C465" s="45"/>
      <c r="D465" s="45"/>
      <c r="E465" s="448">
        <v>1874949</v>
      </c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48">
        <v>1874949</v>
      </c>
      <c r="AH465" s="45"/>
      <c r="AI465" s="442">
        <f t="shared" si="0"/>
        <v>1874949</v>
      </c>
    </row>
    <row r="466" spans="1:35" ht="12.75" customHeight="1">
      <c r="A466" s="446" t="s">
        <v>1664</v>
      </c>
      <c r="B466" s="446" t="s">
        <v>1340</v>
      </c>
      <c r="C466" s="45"/>
      <c r="D466" s="45"/>
      <c r="E466" s="448">
        <v>21721777</v>
      </c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48">
        <v>21721777</v>
      </c>
      <c r="AH466" s="45"/>
      <c r="AI466" s="442">
        <f t="shared" si="0"/>
        <v>21721777</v>
      </c>
    </row>
    <row r="467" spans="1:35" ht="12.75" customHeight="1">
      <c r="A467" s="440" t="s">
        <v>1665</v>
      </c>
      <c r="B467" s="440" t="s">
        <v>1666</v>
      </c>
      <c r="C467" s="45"/>
      <c r="D467" s="45"/>
      <c r="E467" s="441">
        <v>50539409938</v>
      </c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41">
        <v>50539409938</v>
      </c>
      <c r="AH467" s="45"/>
      <c r="AI467" s="442">
        <f t="shared" si="0"/>
        <v>50539409938</v>
      </c>
    </row>
    <row r="468" spans="1:35" ht="12.75" customHeight="1">
      <c r="A468" s="440" t="s">
        <v>1667</v>
      </c>
      <c r="B468" s="440" t="s">
        <v>1668</v>
      </c>
      <c r="C468" s="45"/>
      <c r="D468" s="45"/>
      <c r="E468" s="441">
        <v>102168863819</v>
      </c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41">
        <v>102168863819</v>
      </c>
      <c r="AH468" s="45"/>
      <c r="AI468" s="442">
        <f t="shared" si="0"/>
        <v>102168863819</v>
      </c>
    </row>
    <row r="469" spans="1:35" ht="12.75" customHeight="1">
      <c r="A469" s="446" t="s">
        <v>1669</v>
      </c>
      <c r="B469" s="446" t="s">
        <v>1670</v>
      </c>
      <c r="C469" s="45"/>
      <c r="D469" s="45"/>
      <c r="E469" s="448">
        <v>34376863819</v>
      </c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48">
        <v>34376863819</v>
      </c>
      <c r="AH469" s="45"/>
      <c r="AI469" s="442">
        <f t="shared" si="0"/>
        <v>34376863819</v>
      </c>
    </row>
    <row r="470" spans="1:35" ht="12.75" customHeight="1">
      <c r="A470" s="446" t="s">
        <v>1671</v>
      </c>
      <c r="B470" s="446" t="s">
        <v>1672</v>
      </c>
      <c r="C470" s="45"/>
      <c r="D470" s="45"/>
      <c r="E470" s="448">
        <v>67792000000</v>
      </c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48">
        <v>67792000000</v>
      </c>
      <c r="AH470" s="45"/>
      <c r="AI470" s="442">
        <f t="shared" si="0"/>
        <v>67792000000</v>
      </c>
    </row>
    <row r="471" spans="1:35" ht="12.75" customHeight="1">
      <c r="A471" s="440" t="s">
        <v>1673</v>
      </c>
      <c r="B471" s="440" t="s">
        <v>1674</v>
      </c>
      <c r="C471" s="45"/>
      <c r="D471" s="45"/>
      <c r="E471" s="45"/>
      <c r="F471" s="441">
        <v>51629453881</v>
      </c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41">
        <v>51629453881</v>
      </c>
      <c r="AI471" s="442">
        <f t="shared" si="0"/>
        <v>0</v>
      </c>
    </row>
    <row r="472" spans="1:35" ht="12.75" customHeight="1">
      <c r="A472" s="446" t="s">
        <v>1675</v>
      </c>
      <c r="B472" s="446" t="s">
        <v>1670</v>
      </c>
      <c r="C472" s="45"/>
      <c r="D472" s="45"/>
      <c r="E472" s="45"/>
      <c r="F472" s="448">
        <v>9603453881</v>
      </c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48">
        <v>9603453881</v>
      </c>
      <c r="AI472" s="442">
        <f t="shared" si="0"/>
        <v>0</v>
      </c>
    </row>
    <row r="473" spans="1:35" ht="12.75" customHeight="1">
      <c r="A473" s="446" t="s">
        <v>1676</v>
      </c>
      <c r="B473" s="446" t="s">
        <v>1672</v>
      </c>
      <c r="C473" s="45"/>
      <c r="D473" s="45"/>
      <c r="E473" s="45"/>
      <c r="F473" s="448">
        <v>42026000000</v>
      </c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48">
        <v>42026000000</v>
      </c>
      <c r="AI473" s="442">
        <f t="shared" si="0"/>
        <v>0</v>
      </c>
    </row>
    <row r="474" spans="1:35" ht="12.75" customHeight="1">
      <c r="A474" s="440" t="s">
        <v>1677</v>
      </c>
      <c r="B474" s="440" t="s">
        <v>1678</v>
      </c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41">
        <v>237791148</v>
      </c>
      <c r="N474" s="441">
        <v>8098997931</v>
      </c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41">
        <v>-7861206783</v>
      </c>
      <c r="AH474" s="45"/>
      <c r="AI474" s="442">
        <f t="shared" si="0"/>
        <v>-7861206783</v>
      </c>
    </row>
    <row r="475" spans="1:35" ht="12.75" customHeight="1">
      <c r="A475" s="440" t="s">
        <v>1679</v>
      </c>
      <c r="B475" s="440" t="s">
        <v>1680</v>
      </c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41">
        <v>8098997931</v>
      </c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41">
        <v>8098997931</v>
      </c>
      <c r="AI475" s="442">
        <f t="shared" si="0"/>
        <v>0</v>
      </c>
    </row>
    <row r="476" spans="1:35" ht="12.75" customHeight="1">
      <c r="A476" s="440" t="s">
        <v>1681</v>
      </c>
      <c r="B476" s="440" t="s">
        <v>1682</v>
      </c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41">
        <v>237791148</v>
      </c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41">
        <v>237791148</v>
      </c>
      <c r="AH476" s="45"/>
      <c r="AI476" s="442">
        <f t="shared" si="0"/>
        <v>237791148</v>
      </c>
    </row>
    <row r="477" spans="1:35" ht="12.75" customHeight="1">
      <c r="A477" s="440" t="s">
        <v>1683</v>
      </c>
      <c r="B477" s="440" t="s">
        <v>1684</v>
      </c>
      <c r="C477" s="441">
        <v>1698277139</v>
      </c>
      <c r="D477" s="45"/>
      <c r="E477" s="441">
        <v>29627457891</v>
      </c>
      <c r="F477" s="45"/>
      <c r="G477" s="45"/>
      <c r="H477" s="441">
        <v>1610873</v>
      </c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41">
        <v>1696666266</v>
      </c>
      <c r="AF477" s="45"/>
      <c r="AG477" s="441">
        <v>29627457891</v>
      </c>
      <c r="AH477" s="45"/>
      <c r="AI477" s="442">
        <f t="shared" si="0"/>
        <v>31324124157</v>
      </c>
    </row>
    <row r="478" spans="1:35" ht="12.75" customHeight="1">
      <c r="A478" s="440" t="s">
        <v>1685</v>
      </c>
      <c r="B478" s="440" t="s">
        <v>1686</v>
      </c>
      <c r="C478" s="45"/>
      <c r="D478" s="45"/>
      <c r="E478" s="441">
        <v>153394737</v>
      </c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41">
        <v>153394737</v>
      </c>
      <c r="AH478" s="45"/>
      <c r="AI478" s="442">
        <f t="shared" si="0"/>
        <v>153394737</v>
      </c>
    </row>
    <row r="479" spans="1:35" ht="12.75" customHeight="1">
      <c r="A479" s="446" t="s">
        <v>3877</v>
      </c>
      <c r="B479" s="446" t="s">
        <v>1684</v>
      </c>
      <c r="C479" s="45"/>
      <c r="D479" s="45"/>
      <c r="E479" s="448">
        <v>153394737</v>
      </c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48">
        <v>153394737</v>
      </c>
      <c r="AH479" s="45"/>
      <c r="AI479" s="442">
        <f t="shared" si="0"/>
        <v>153394737</v>
      </c>
    </row>
    <row r="480" spans="1:35" ht="12.75" customHeight="1">
      <c r="A480" s="440" t="s">
        <v>1688</v>
      </c>
      <c r="B480" s="440" t="s">
        <v>1689</v>
      </c>
      <c r="C480" s="441">
        <v>965144283</v>
      </c>
      <c r="D480" s="45"/>
      <c r="E480" s="441">
        <v>420117856</v>
      </c>
      <c r="F480" s="45"/>
      <c r="G480" s="45"/>
      <c r="H480" s="441">
        <v>1605000</v>
      </c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41">
        <v>963539283</v>
      </c>
      <c r="AF480" s="45"/>
      <c r="AG480" s="441">
        <v>420117856</v>
      </c>
      <c r="AH480" s="45"/>
      <c r="AI480" s="442">
        <f t="shared" si="0"/>
        <v>1383657139</v>
      </c>
    </row>
    <row r="481" spans="1:35" ht="12.75" customHeight="1">
      <c r="A481" s="446" t="s">
        <v>1690</v>
      </c>
      <c r="B481" s="446" t="s">
        <v>1691</v>
      </c>
      <c r="C481" s="448">
        <v>84022315</v>
      </c>
      <c r="D481" s="45"/>
      <c r="E481" s="448">
        <v>3928670</v>
      </c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48">
        <v>84022315</v>
      </c>
      <c r="AF481" s="45"/>
      <c r="AG481" s="448">
        <v>3928670</v>
      </c>
      <c r="AH481" s="45"/>
      <c r="AI481" s="442">
        <f t="shared" si="0"/>
        <v>87950985</v>
      </c>
    </row>
    <row r="482" spans="1:35" ht="12.75" customHeight="1">
      <c r="A482" s="446" t="s">
        <v>1692</v>
      </c>
      <c r="B482" s="446" t="s">
        <v>1013</v>
      </c>
      <c r="C482" s="45"/>
      <c r="D482" s="45"/>
      <c r="E482" s="448">
        <v>25718808</v>
      </c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48">
        <v>25718808</v>
      </c>
      <c r="AH482" s="45"/>
      <c r="AI482" s="442">
        <f t="shared" si="0"/>
        <v>25718808</v>
      </c>
    </row>
    <row r="483" spans="1:35" ht="12.75" customHeight="1">
      <c r="A483" s="446" t="s">
        <v>1693</v>
      </c>
      <c r="B483" s="446" t="s">
        <v>1130</v>
      </c>
      <c r="C483" s="448">
        <v>492988</v>
      </c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48">
        <v>492988</v>
      </c>
      <c r="AF483" s="45"/>
      <c r="AG483" s="45"/>
      <c r="AH483" s="45"/>
      <c r="AI483" s="442">
        <f t="shared" si="0"/>
        <v>492988</v>
      </c>
    </row>
    <row r="484" spans="1:35" ht="12.75" customHeight="1">
      <c r="A484" s="446" t="s">
        <v>1694</v>
      </c>
      <c r="B484" s="446" t="s">
        <v>1695</v>
      </c>
      <c r="C484" s="448">
        <v>523844</v>
      </c>
      <c r="D484" s="45"/>
      <c r="E484" s="448">
        <v>108861</v>
      </c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48">
        <v>523844</v>
      </c>
      <c r="AF484" s="45"/>
      <c r="AG484" s="448">
        <v>108861</v>
      </c>
      <c r="AH484" s="45"/>
      <c r="AI484" s="442">
        <f t="shared" si="0"/>
        <v>632705</v>
      </c>
    </row>
    <row r="485" spans="1:35" ht="12.75" customHeight="1">
      <c r="A485" s="446" t="s">
        <v>1696</v>
      </c>
      <c r="B485" s="446" t="s">
        <v>1697</v>
      </c>
      <c r="C485" s="448">
        <v>2925967</v>
      </c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48">
        <v>2925967</v>
      </c>
      <c r="AF485" s="45"/>
      <c r="AG485" s="45"/>
      <c r="AH485" s="45"/>
      <c r="AI485" s="442">
        <f t="shared" si="0"/>
        <v>2925967</v>
      </c>
    </row>
    <row r="486" spans="1:35" ht="12.75" customHeight="1">
      <c r="A486" s="446" t="s">
        <v>1698</v>
      </c>
      <c r="B486" s="446" t="s">
        <v>1699</v>
      </c>
      <c r="C486" s="448">
        <v>1304480</v>
      </c>
      <c r="D486" s="45"/>
      <c r="E486" s="448">
        <v>2775</v>
      </c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48">
        <v>1304480</v>
      </c>
      <c r="AF486" s="45"/>
      <c r="AG486" s="448">
        <v>2775</v>
      </c>
      <c r="AH486" s="45"/>
      <c r="AI486" s="442">
        <f t="shared" si="0"/>
        <v>1307255</v>
      </c>
    </row>
    <row r="487" spans="1:35" ht="12.75" customHeight="1">
      <c r="A487" s="446" t="s">
        <v>1700</v>
      </c>
      <c r="B487" s="446" t="s">
        <v>1701</v>
      </c>
      <c r="C487" s="448">
        <v>376305</v>
      </c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48">
        <v>376305</v>
      </c>
      <c r="AF487" s="45"/>
      <c r="AG487" s="45"/>
      <c r="AH487" s="45"/>
      <c r="AI487" s="442">
        <f t="shared" si="0"/>
        <v>376305</v>
      </c>
    </row>
    <row r="488" spans="1:35" ht="12.75" customHeight="1">
      <c r="A488" s="446" t="s">
        <v>1702</v>
      </c>
      <c r="B488" s="446" t="s">
        <v>1703</v>
      </c>
      <c r="C488" s="448">
        <v>666128185</v>
      </c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48">
        <v>666128185</v>
      </c>
      <c r="AF488" s="45"/>
      <c r="AG488" s="45"/>
      <c r="AH488" s="45"/>
      <c r="AI488" s="442">
        <f t="shared" si="0"/>
        <v>666128185</v>
      </c>
    </row>
    <row r="489" spans="1:35" ht="12.75" customHeight="1">
      <c r="A489" s="446" t="s">
        <v>1704</v>
      </c>
      <c r="B489" s="446" t="s">
        <v>1705</v>
      </c>
      <c r="C489" s="448">
        <v>196089046</v>
      </c>
      <c r="D489" s="45"/>
      <c r="E489" s="448">
        <v>389361867</v>
      </c>
      <c r="F489" s="45"/>
      <c r="G489" s="45"/>
      <c r="H489" s="448">
        <v>1605000</v>
      </c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48">
        <v>194484046</v>
      </c>
      <c r="AF489" s="45"/>
      <c r="AG489" s="448">
        <v>389361867</v>
      </c>
      <c r="AH489" s="45"/>
      <c r="AI489" s="442">
        <f t="shared" si="0"/>
        <v>583845913</v>
      </c>
    </row>
    <row r="490" spans="1:35" ht="12.75" customHeight="1">
      <c r="A490" s="446" t="s">
        <v>1706</v>
      </c>
      <c r="B490" s="446" t="s">
        <v>1707</v>
      </c>
      <c r="C490" s="448">
        <v>13281153</v>
      </c>
      <c r="D490" s="45"/>
      <c r="E490" s="448">
        <v>996875</v>
      </c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48">
        <v>13281153</v>
      </c>
      <c r="AF490" s="45"/>
      <c r="AG490" s="448">
        <v>996875</v>
      </c>
      <c r="AH490" s="45"/>
      <c r="AI490" s="442">
        <f t="shared" si="0"/>
        <v>14278028</v>
      </c>
    </row>
    <row r="491" spans="1:35" ht="12.75" customHeight="1">
      <c r="A491" s="440" t="s">
        <v>1708</v>
      </c>
      <c r="B491" s="440" t="s">
        <v>1709</v>
      </c>
      <c r="C491" s="441">
        <v>505150250</v>
      </c>
      <c r="D491" s="45"/>
      <c r="E491" s="441">
        <v>6487409954</v>
      </c>
      <c r="F491" s="45"/>
      <c r="G491" s="45"/>
      <c r="H491" s="441">
        <v>5873</v>
      </c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41">
        <v>505144377</v>
      </c>
      <c r="AF491" s="45"/>
      <c r="AG491" s="441">
        <v>6487409954</v>
      </c>
      <c r="AH491" s="45"/>
      <c r="AI491" s="442">
        <f t="shared" si="0"/>
        <v>6992554331</v>
      </c>
    </row>
    <row r="492" spans="1:35" ht="12.75" customHeight="1">
      <c r="A492" s="446" t="s">
        <v>1710</v>
      </c>
      <c r="B492" s="446" t="s">
        <v>1711</v>
      </c>
      <c r="C492" s="448">
        <v>390857645</v>
      </c>
      <c r="D492" s="45"/>
      <c r="E492" s="448">
        <v>2210941576</v>
      </c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48">
        <v>390857645</v>
      </c>
      <c r="AF492" s="45"/>
      <c r="AG492" s="448">
        <v>2210941576</v>
      </c>
      <c r="AH492" s="45"/>
      <c r="AI492" s="442">
        <f t="shared" si="0"/>
        <v>2601799221</v>
      </c>
    </row>
    <row r="493" spans="1:35" ht="12.75" customHeight="1">
      <c r="A493" s="446" t="s">
        <v>3878</v>
      </c>
      <c r="B493" s="446" t="s">
        <v>2963</v>
      </c>
      <c r="C493" s="45"/>
      <c r="D493" s="45"/>
      <c r="E493" s="448">
        <v>153</v>
      </c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48">
        <v>153</v>
      </c>
      <c r="AH493" s="45"/>
      <c r="AI493" s="442">
        <f t="shared" si="0"/>
        <v>153</v>
      </c>
    </row>
    <row r="494" spans="1:35" ht="12.75" customHeight="1">
      <c r="A494" s="446" t="s">
        <v>1712</v>
      </c>
      <c r="B494" s="446" t="s">
        <v>1713</v>
      </c>
      <c r="C494" s="448">
        <v>9748745</v>
      </c>
      <c r="D494" s="45"/>
      <c r="E494" s="448">
        <v>195448</v>
      </c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48">
        <v>9748745</v>
      </c>
      <c r="AF494" s="45"/>
      <c r="AG494" s="448">
        <v>195448</v>
      </c>
      <c r="AH494" s="45"/>
      <c r="AI494" s="442">
        <f t="shared" si="0"/>
        <v>9944193</v>
      </c>
    </row>
    <row r="495" spans="1:35" ht="12.75" customHeight="1">
      <c r="A495" s="446" t="s">
        <v>1714</v>
      </c>
      <c r="B495" s="446" t="s">
        <v>1715</v>
      </c>
      <c r="C495" s="448">
        <v>75981935</v>
      </c>
      <c r="D495" s="45"/>
      <c r="E495" s="448">
        <v>24963998</v>
      </c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48">
        <v>75981935</v>
      </c>
      <c r="AF495" s="45"/>
      <c r="AG495" s="448">
        <v>24963998</v>
      </c>
      <c r="AH495" s="45"/>
      <c r="AI495" s="442">
        <f t="shared" si="0"/>
        <v>100945933</v>
      </c>
    </row>
    <row r="496" spans="1:35" ht="12.75" customHeight="1">
      <c r="A496" s="446" t="s">
        <v>1716</v>
      </c>
      <c r="B496" s="446" t="s">
        <v>1717</v>
      </c>
      <c r="C496" s="448">
        <v>356159</v>
      </c>
      <c r="D496" s="45"/>
      <c r="E496" s="448">
        <v>325731</v>
      </c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48">
        <v>356159</v>
      </c>
      <c r="AF496" s="45"/>
      <c r="AG496" s="448">
        <v>325731</v>
      </c>
      <c r="AH496" s="45"/>
      <c r="AI496" s="442">
        <f t="shared" si="0"/>
        <v>681890</v>
      </c>
    </row>
    <row r="497" spans="1:35" ht="12.75" customHeight="1">
      <c r="A497" s="446" t="s">
        <v>1718</v>
      </c>
      <c r="B497" s="446" t="s">
        <v>1719</v>
      </c>
      <c r="C497" s="448">
        <v>82440</v>
      </c>
      <c r="D497" s="45"/>
      <c r="E497" s="448">
        <v>1268416</v>
      </c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48">
        <v>82440</v>
      </c>
      <c r="AF497" s="45"/>
      <c r="AG497" s="448">
        <v>1268416</v>
      </c>
      <c r="AH497" s="45"/>
      <c r="AI497" s="442">
        <f t="shared" si="0"/>
        <v>1350856</v>
      </c>
    </row>
    <row r="498" spans="1:35" ht="12.75" customHeight="1">
      <c r="A498" s="446" t="s">
        <v>1720</v>
      </c>
      <c r="B498" s="446" t="s">
        <v>1703</v>
      </c>
      <c r="C498" s="448">
        <v>11570587</v>
      </c>
      <c r="D498" s="45"/>
      <c r="E498" s="448">
        <v>1268686478</v>
      </c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48">
        <v>11570587</v>
      </c>
      <c r="AF498" s="45"/>
      <c r="AG498" s="448">
        <v>1268686478</v>
      </c>
      <c r="AH498" s="45"/>
      <c r="AI498" s="442">
        <f t="shared" si="0"/>
        <v>1280257065</v>
      </c>
    </row>
    <row r="499" spans="1:35" ht="12.75" customHeight="1">
      <c r="A499" s="446" t="s">
        <v>1721</v>
      </c>
      <c r="B499" s="446" t="s">
        <v>1722</v>
      </c>
      <c r="C499" s="448">
        <v>447975</v>
      </c>
      <c r="D499" s="45"/>
      <c r="E499" s="448">
        <v>3445588</v>
      </c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48">
        <v>447975</v>
      </c>
      <c r="AF499" s="45"/>
      <c r="AG499" s="448">
        <v>3445588</v>
      </c>
      <c r="AH499" s="45"/>
      <c r="AI499" s="442">
        <f t="shared" si="0"/>
        <v>3893563</v>
      </c>
    </row>
    <row r="500" spans="1:35" ht="12.75" customHeight="1">
      <c r="A500" s="446" t="s">
        <v>1723</v>
      </c>
      <c r="B500" s="446" t="s">
        <v>1724</v>
      </c>
      <c r="C500" s="448">
        <v>277709</v>
      </c>
      <c r="D500" s="45"/>
      <c r="E500" s="448">
        <v>358</v>
      </c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48">
        <v>277709</v>
      </c>
      <c r="AF500" s="45"/>
      <c r="AG500" s="448">
        <v>358</v>
      </c>
      <c r="AH500" s="45"/>
      <c r="AI500" s="442">
        <f t="shared" si="0"/>
        <v>278067</v>
      </c>
    </row>
    <row r="501" spans="1:35" ht="12.75" customHeight="1">
      <c r="A501" s="446" t="s">
        <v>1725</v>
      </c>
      <c r="B501" s="446" t="s">
        <v>1726</v>
      </c>
      <c r="C501" s="448">
        <v>1860770</v>
      </c>
      <c r="D501" s="45"/>
      <c r="E501" s="448">
        <v>2733618</v>
      </c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48">
        <v>1860770</v>
      </c>
      <c r="AF501" s="45"/>
      <c r="AG501" s="448">
        <v>2733618</v>
      </c>
      <c r="AH501" s="45"/>
      <c r="AI501" s="442">
        <f t="shared" si="0"/>
        <v>4594388</v>
      </c>
    </row>
    <row r="502" spans="1:35" ht="12.75" customHeight="1">
      <c r="A502" s="446" t="s">
        <v>1727</v>
      </c>
      <c r="B502" s="446" t="s">
        <v>1728</v>
      </c>
      <c r="C502" s="448">
        <v>9246631</v>
      </c>
      <c r="D502" s="45"/>
      <c r="E502" s="448">
        <v>36764624</v>
      </c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48">
        <v>9246631</v>
      </c>
      <c r="AF502" s="45"/>
      <c r="AG502" s="448">
        <v>36764624</v>
      </c>
      <c r="AH502" s="45"/>
      <c r="AI502" s="442">
        <f t="shared" si="0"/>
        <v>46011255</v>
      </c>
    </row>
    <row r="503" spans="1:35" ht="12.75" customHeight="1">
      <c r="A503" s="446" t="s">
        <v>1729</v>
      </c>
      <c r="B503" s="446" t="s">
        <v>1730</v>
      </c>
      <c r="C503" s="448">
        <v>3944613</v>
      </c>
      <c r="D503" s="45"/>
      <c r="E503" s="448">
        <v>5346758</v>
      </c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48">
        <v>3944613</v>
      </c>
      <c r="AF503" s="45"/>
      <c r="AG503" s="448">
        <v>5346758</v>
      </c>
      <c r="AH503" s="45"/>
      <c r="AI503" s="442">
        <f t="shared" si="0"/>
        <v>9291371</v>
      </c>
    </row>
    <row r="504" spans="1:35" ht="12.75" customHeight="1">
      <c r="A504" s="446" t="s">
        <v>1731</v>
      </c>
      <c r="B504" s="446" t="s">
        <v>1732</v>
      </c>
      <c r="C504" s="448">
        <v>8389</v>
      </c>
      <c r="D504" s="45"/>
      <c r="E504" s="448">
        <v>7164</v>
      </c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48">
        <v>8389</v>
      </c>
      <c r="AF504" s="45"/>
      <c r="AG504" s="448">
        <v>7164</v>
      </c>
      <c r="AH504" s="45"/>
      <c r="AI504" s="442">
        <f t="shared" si="0"/>
        <v>15553</v>
      </c>
    </row>
    <row r="505" spans="1:35" ht="12.75" customHeight="1">
      <c r="A505" s="446" t="s">
        <v>1733</v>
      </c>
      <c r="B505" s="446" t="s">
        <v>1699</v>
      </c>
      <c r="C505" s="448">
        <v>742389</v>
      </c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48">
        <v>742389</v>
      </c>
      <c r="AF505" s="45"/>
      <c r="AG505" s="45"/>
      <c r="AH505" s="45"/>
      <c r="AI505" s="442">
        <f t="shared" si="0"/>
        <v>742389</v>
      </c>
    </row>
    <row r="506" spans="1:35" ht="12.75" customHeight="1">
      <c r="A506" s="446" t="s">
        <v>1736</v>
      </c>
      <c r="B506" s="446" t="s">
        <v>1737</v>
      </c>
      <c r="C506" s="45"/>
      <c r="D506" s="45"/>
      <c r="E506" s="448">
        <v>2490679576</v>
      </c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48">
        <v>2490679576</v>
      </c>
      <c r="AH506" s="45"/>
      <c r="AI506" s="442">
        <f t="shared" si="0"/>
        <v>2490679576</v>
      </c>
    </row>
    <row r="507" spans="1:35" ht="12.75" customHeight="1">
      <c r="A507" s="446" t="s">
        <v>1738</v>
      </c>
      <c r="B507" s="446" t="s">
        <v>1739</v>
      </c>
      <c r="C507" s="45"/>
      <c r="D507" s="45"/>
      <c r="E507" s="448">
        <v>441432994</v>
      </c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48">
        <v>441432994</v>
      </c>
      <c r="AH507" s="45"/>
      <c r="AI507" s="442">
        <f t="shared" si="0"/>
        <v>441432994</v>
      </c>
    </row>
    <row r="508" spans="1:35" ht="12.75" customHeight="1">
      <c r="A508" s="446" t="s">
        <v>1740</v>
      </c>
      <c r="B508" s="446" t="s">
        <v>1741</v>
      </c>
      <c r="C508" s="448">
        <v>24263</v>
      </c>
      <c r="D508" s="45"/>
      <c r="E508" s="448">
        <v>617474</v>
      </c>
      <c r="F508" s="45"/>
      <c r="G508" s="45"/>
      <c r="H508" s="448">
        <v>5873</v>
      </c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48">
        <v>18390</v>
      </c>
      <c r="AF508" s="45"/>
      <c r="AG508" s="448">
        <v>617474</v>
      </c>
      <c r="AH508" s="45"/>
      <c r="AI508" s="442">
        <f t="shared" si="0"/>
        <v>635864</v>
      </c>
    </row>
    <row r="509" spans="1:35" ht="12.75" customHeight="1">
      <c r="A509" s="440" t="s">
        <v>1742</v>
      </c>
      <c r="B509" s="440" t="s">
        <v>1743</v>
      </c>
      <c r="C509" s="441">
        <v>4621670</v>
      </c>
      <c r="D509" s="45"/>
      <c r="E509" s="441">
        <v>9785569</v>
      </c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41">
        <v>4621670</v>
      </c>
      <c r="AF509" s="45"/>
      <c r="AG509" s="441">
        <v>9785569</v>
      </c>
      <c r="AH509" s="45"/>
      <c r="AI509" s="442">
        <f t="shared" si="0"/>
        <v>14407239</v>
      </c>
    </row>
    <row r="510" spans="1:35" ht="12.75" customHeight="1">
      <c r="A510" s="446" t="s">
        <v>1744</v>
      </c>
      <c r="B510" s="446" t="s">
        <v>1316</v>
      </c>
      <c r="C510" s="45"/>
      <c r="D510" s="45"/>
      <c r="E510" s="448">
        <v>252495</v>
      </c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48">
        <v>252495</v>
      </c>
      <c r="AH510" s="45"/>
      <c r="AI510" s="442">
        <f t="shared" si="0"/>
        <v>252495</v>
      </c>
    </row>
    <row r="511" spans="1:35" ht="12.75" customHeight="1">
      <c r="A511" s="446" t="s">
        <v>1745</v>
      </c>
      <c r="B511" s="446" t="s">
        <v>1340</v>
      </c>
      <c r="C511" s="448">
        <v>4620340</v>
      </c>
      <c r="D511" s="45"/>
      <c r="E511" s="448">
        <v>9086429</v>
      </c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48">
        <v>4620340</v>
      </c>
      <c r="AF511" s="45"/>
      <c r="AG511" s="448">
        <v>9086429</v>
      </c>
      <c r="AH511" s="45"/>
      <c r="AI511" s="442">
        <f t="shared" si="0"/>
        <v>13706769</v>
      </c>
    </row>
    <row r="512" spans="1:35" ht="12.75" customHeight="1">
      <c r="A512" s="446" t="s">
        <v>1746</v>
      </c>
      <c r="B512" s="446" t="s">
        <v>1344</v>
      </c>
      <c r="C512" s="45"/>
      <c r="D512" s="45"/>
      <c r="E512" s="448">
        <v>314983</v>
      </c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48">
        <v>314983</v>
      </c>
      <c r="AH512" s="45"/>
      <c r="AI512" s="442">
        <f t="shared" si="0"/>
        <v>314983</v>
      </c>
    </row>
    <row r="513" spans="1:35" ht="12.75" customHeight="1">
      <c r="A513" s="446" t="s">
        <v>3879</v>
      </c>
      <c r="B513" s="446" t="s">
        <v>3880</v>
      </c>
      <c r="C513" s="448">
        <v>1330</v>
      </c>
      <c r="D513" s="45"/>
      <c r="E513" s="448">
        <v>131662</v>
      </c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48">
        <v>1330</v>
      </c>
      <c r="AF513" s="45"/>
      <c r="AG513" s="448">
        <v>131662</v>
      </c>
      <c r="AH513" s="45"/>
      <c r="AI513" s="442">
        <f t="shared" si="0"/>
        <v>132992</v>
      </c>
    </row>
    <row r="514" spans="1:35" ht="12.75" customHeight="1">
      <c r="A514" s="440" t="s">
        <v>1747</v>
      </c>
      <c r="B514" s="440" t="s">
        <v>1748</v>
      </c>
      <c r="C514" s="441">
        <v>99741146</v>
      </c>
      <c r="D514" s="45"/>
      <c r="E514" s="441">
        <v>679165620</v>
      </c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41">
        <v>99741146</v>
      </c>
      <c r="AF514" s="45"/>
      <c r="AG514" s="441">
        <v>679165620</v>
      </c>
      <c r="AH514" s="45"/>
      <c r="AI514" s="442">
        <f t="shared" si="0"/>
        <v>778906766</v>
      </c>
    </row>
    <row r="515" spans="1:35" ht="12.75" customHeight="1">
      <c r="A515" s="446" t="s">
        <v>1749</v>
      </c>
      <c r="B515" s="446" t="s">
        <v>1750</v>
      </c>
      <c r="C515" s="448">
        <v>27270712</v>
      </c>
      <c r="D515" s="45"/>
      <c r="E515" s="448">
        <v>431944041</v>
      </c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48">
        <v>27270712</v>
      </c>
      <c r="AF515" s="45"/>
      <c r="AG515" s="448">
        <v>431944041</v>
      </c>
      <c r="AH515" s="45"/>
      <c r="AI515" s="442">
        <f t="shared" si="0"/>
        <v>459214753</v>
      </c>
    </row>
    <row r="516" spans="1:35" ht="12.75" customHeight="1">
      <c r="A516" s="446" t="s">
        <v>1751</v>
      </c>
      <c r="B516" s="446" t="s">
        <v>1752</v>
      </c>
      <c r="C516" s="448">
        <v>62684755</v>
      </c>
      <c r="D516" s="45"/>
      <c r="E516" s="448">
        <v>21244922</v>
      </c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48">
        <v>62684755</v>
      </c>
      <c r="AF516" s="45"/>
      <c r="AG516" s="448">
        <v>21244922</v>
      </c>
      <c r="AH516" s="45"/>
      <c r="AI516" s="442">
        <f t="shared" si="0"/>
        <v>83929677</v>
      </c>
    </row>
    <row r="517" spans="1:35" ht="12.75" customHeight="1">
      <c r="A517" s="446" t="s">
        <v>1753</v>
      </c>
      <c r="B517" s="446" t="s">
        <v>1754</v>
      </c>
      <c r="C517" s="448">
        <v>4379407</v>
      </c>
      <c r="D517" s="45"/>
      <c r="E517" s="448">
        <v>46097987</v>
      </c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48">
        <v>4379407</v>
      </c>
      <c r="AF517" s="45"/>
      <c r="AG517" s="448">
        <v>46097987</v>
      </c>
      <c r="AH517" s="45"/>
      <c r="AI517" s="442">
        <f t="shared" si="0"/>
        <v>50477394</v>
      </c>
    </row>
    <row r="518" spans="1:35" ht="12.75" customHeight="1">
      <c r="A518" s="446" t="s">
        <v>1755</v>
      </c>
      <c r="B518" s="446" t="s">
        <v>1756</v>
      </c>
      <c r="C518" s="448">
        <v>1161849</v>
      </c>
      <c r="D518" s="45"/>
      <c r="E518" s="448">
        <v>75563378</v>
      </c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48">
        <v>1161849</v>
      </c>
      <c r="AF518" s="45"/>
      <c r="AG518" s="448">
        <v>75563378</v>
      </c>
      <c r="AH518" s="45"/>
      <c r="AI518" s="442">
        <f t="shared" si="0"/>
        <v>76725227</v>
      </c>
    </row>
    <row r="519" spans="1:35" ht="12.75" customHeight="1">
      <c r="A519" s="446" t="s">
        <v>1757</v>
      </c>
      <c r="B519" s="446" t="s">
        <v>1758</v>
      </c>
      <c r="C519" s="45"/>
      <c r="D519" s="45"/>
      <c r="E519" s="448">
        <v>323717</v>
      </c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48">
        <v>323717</v>
      </c>
      <c r="AH519" s="45"/>
      <c r="AI519" s="442">
        <f t="shared" si="0"/>
        <v>323717</v>
      </c>
    </row>
    <row r="520" spans="1:35" ht="12.75" customHeight="1">
      <c r="A520" s="446" t="s">
        <v>1759</v>
      </c>
      <c r="B520" s="446" t="s">
        <v>1760</v>
      </c>
      <c r="C520" s="45"/>
      <c r="D520" s="45"/>
      <c r="E520" s="448">
        <v>48829426</v>
      </c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48">
        <v>48829426</v>
      </c>
      <c r="AH520" s="45"/>
      <c r="AI520" s="442">
        <f t="shared" si="0"/>
        <v>48829426</v>
      </c>
    </row>
    <row r="521" spans="1:35" ht="12.75" customHeight="1">
      <c r="A521" s="446" t="s">
        <v>1761</v>
      </c>
      <c r="B521" s="446" t="s">
        <v>1762</v>
      </c>
      <c r="C521" s="448">
        <v>4244423</v>
      </c>
      <c r="D521" s="45"/>
      <c r="E521" s="448">
        <v>55162149</v>
      </c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48">
        <v>4244423</v>
      </c>
      <c r="AF521" s="45"/>
      <c r="AG521" s="448">
        <v>55162149</v>
      </c>
      <c r="AH521" s="45"/>
      <c r="AI521" s="442">
        <f t="shared" si="0"/>
        <v>59406572</v>
      </c>
    </row>
    <row r="522" spans="1:35" ht="12.75" customHeight="1">
      <c r="A522" s="440" t="s">
        <v>1763</v>
      </c>
      <c r="B522" s="440" t="s">
        <v>1764</v>
      </c>
      <c r="C522" s="45"/>
      <c r="D522" s="441">
        <v>13608992</v>
      </c>
      <c r="E522" s="45"/>
      <c r="F522" s="441">
        <v>144092491</v>
      </c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41">
        <v>13608992</v>
      </c>
      <c r="AG522" s="45"/>
      <c r="AH522" s="441">
        <v>144092491</v>
      </c>
      <c r="AI522" s="442">
        <f t="shared" si="0"/>
        <v>0</v>
      </c>
    </row>
    <row r="523" spans="1:35" ht="12.75" customHeight="1">
      <c r="A523" s="446" t="s">
        <v>1765</v>
      </c>
      <c r="B523" s="446" t="s">
        <v>1750</v>
      </c>
      <c r="C523" s="45"/>
      <c r="D523" s="448">
        <v>10811630</v>
      </c>
      <c r="E523" s="45"/>
      <c r="F523" s="448">
        <v>13327571</v>
      </c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48">
        <v>10811630</v>
      </c>
      <c r="AG523" s="45"/>
      <c r="AH523" s="448">
        <v>13327571</v>
      </c>
      <c r="AI523" s="442">
        <f t="shared" si="0"/>
        <v>0</v>
      </c>
    </row>
    <row r="524" spans="1:35" ht="12.75" customHeight="1">
      <c r="A524" s="446" t="s">
        <v>1766</v>
      </c>
      <c r="B524" s="446" t="s">
        <v>1752</v>
      </c>
      <c r="C524" s="45"/>
      <c r="D524" s="448">
        <v>331817</v>
      </c>
      <c r="E524" s="45"/>
      <c r="F524" s="448">
        <v>76205</v>
      </c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48">
        <v>331817</v>
      </c>
      <c r="AG524" s="45"/>
      <c r="AH524" s="448">
        <v>76205</v>
      </c>
      <c r="AI524" s="442">
        <f t="shared" si="0"/>
        <v>0</v>
      </c>
    </row>
    <row r="525" spans="1:35" ht="12.75" customHeight="1">
      <c r="A525" s="446" t="s">
        <v>1767</v>
      </c>
      <c r="B525" s="446" t="s">
        <v>1754</v>
      </c>
      <c r="C525" s="45"/>
      <c r="D525" s="448">
        <v>2167668</v>
      </c>
      <c r="E525" s="45"/>
      <c r="F525" s="448">
        <v>93524661</v>
      </c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48">
        <v>2167668</v>
      </c>
      <c r="AG525" s="45"/>
      <c r="AH525" s="448">
        <v>93524661</v>
      </c>
      <c r="AI525" s="442">
        <f t="shared" si="0"/>
        <v>0</v>
      </c>
    </row>
    <row r="526" spans="1:35" ht="12.75" customHeight="1">
      <c r="A526" s="446" t="s">
        <v>1768</v>
      </c>
      <c r="B526" s="446" t="s">
        <v>1756</v>
      </c>
      <c r="C526" s="45"/>
      <c r="D526" s="448">
        <v>169496</v>
      </c>
      <c r="E526" s="45"/>
      <c r="F526" s="448">
        <v>36931736</v>
      </c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48">
        <v>169496</v>
      </c>
      <c r="AG526" s="45"/>
      <c r="AH526" s="448">
        <v>36931736</v>
      </c>
      <c r="AI526" s="442">
        <f t="shared" si="0"/>
        <v>0</v>
      </c>
    </row>
    <row r="527" spans="1:35" ht="12.75" customHeight="1">
      <c r="A527" s="446" t="s">
        <v>1769</v>
      </c>
      <c r="B527" s="446" t="s">
        <v>1758</v>
      </c>
      <c r="C527" s="45"/>
      <c r="D527" s="45"/>
      <c r="E527" s="45"/>
      <c r="F527" s="448">
        <v>71733</v>
      </c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48">
        <v>71733</v>
      </c>
      <c r="AI527" s="442">
        <f t="shared" si="0"/>
        <v>0</v>
      </c>
    </row>
    <row r="528" spans="1:35" ht="12.75" customHeight="1">
      <c r="A528" s="446" t="s">
        <v>1770</v>
      </c>
      <c r="B528" s="446" t="s">
        <v>1760</v>
      </c>
      <c r="C528" s="45"/>
      <c r="D528" s="45"/>
      <c r="E528" s="45"/>
      <c r="F528" s="448">
        <v>158633</v>
      </c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48">
        <v>158633</v>
      </c>
      <c r="AI528" s="442">
        <f t="shared" si="0"/>
        <v>0</v>
      </c>
    </row>
    <row r="529" spans="1:35" ht="12.75" customHeight="1">
      <c r="A529" s="446" t="s">
        <v>1771</v>
      </c>
      <c r="B529" s="446" t="s">
        <v>1762</v>
      </c>
      <c r="C529" s="45"/>
      <c r="D529" s="448">
        <v>128381</v>
      </c>
      <c r="E529" s="45"/>
      <c r="F529" s="448">
        <v>1952</v>
      </c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48">
        <v>128381</v>
      </c>
      <c r="AG529" s="45"/>
      <c r="AH529" s="448">
        <v>1952</v>
      </c>
      <c r="AI529" s="442">
        <f t="shared" si="0"/>
        <v>0</v>
      </c>
    </row>
    <row r="530" spans="1:35" ht="12.75" customHeight="1">
      <c r="A530" s="440" t="s">
        <v>1772</v>
      </c>
      <c r="B530" s="440" t="s">
        <v>1773</v>
      </c>
      <c r="C530" s="441">
        <v>5447778</v>
      </c>
      <c r="D530" s="45"/>
      <c r="E530" s="441">
        <v>414337150</v>
      </c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41">
        <v>5447778</v>
      </c>
      <c r="AF530" s="45"/>
      <c r="AG530" s="441">
        <v>414337150</v>
      </c>
      <c r="AH530" s="45"/>
      <c r="AI530" s="442">
        <f t="shared" si="0"/>
        <v>419784928</v>
      </c>
    </row>
    <row r="531" spans="1:35" ht="12.75" customHeight="1">
      <c r="A531" s="446" t="s">
        <v>1774</v>
      </c>
      <c r="B531" s="446" t="s">
        <v>1775</v>
      </c>
      <c r="C531" s="448">
        <v>5447778</v>
      </c>
      <c r="D531" s="45"/>
      <c r="E531" s="448">
        <v>414337150</v>
      </c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48">
        <v>5447778</v>
      </c>
      <c r="AF531" s="45"/>
      <c r="AG531" s="448">
        <v>414337150</v>
      </c>
      <c r="AH531" s="45"/>
      <c r="AI531" s="442">
        <f t="shared" si="0"/>
        <v>419784928</v>
      </c>
    </row>
    <row r="532" spans="1:35" ht="12.75" customHeight="1">
      <c r="A532" s="440" t="s">
        <v>1776</v>
      </c>
      <c r="B532" s="440" t="s">
        <v>1777</v>
      </c>
      <c r="C532" s="441">
        <v>39670725</v>
      </c>
      <c r="D532" s="45"/>
      <c r="E532" s="441">
        <v>89235</v>
      </c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41">
        <v>39670725</v>
      </c>
      <c r="AF532" s="45"/>
      <c r="AG532" s="441">
        <v>89235</v>
      </c>
      <c r="AH532" s="45"/>
      <c r="AI532" s="442">
        <f t="shared" si="0"/>
        <v>39759960</v>
      </c>
    </row>
    <row r="533" spans="1:35" ht="12.75" customHeight="1">
      <c r="A533" s="446" t="s">
        <v>1778</v>
      </c>
      <c r="B533" s="446" t="s">
        <v>1779</v>
      </c>
      <c r="C533" s="448">
        <v>23803832</v>
      </c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48">
        <v>23803832</v>
      </c>
      <c r="AF533" s="45"/>
      <c r="AG533" s="45"/>
      <c r="AH533" s="45"/>
      <c r="AI533" s="442">
        <f t="shared" si="0"/>
        <v>23803832</v>
      </c>
    </row>
    <row r="534" spans="1:35" ht="12.75" customHeight="1">
      <c r="A534" s="446" t="s">
        <v>1780</v>
      </c>
      <c r="B534" s="446" t="s">
        <v>1781</v>
      </c>
      <c r="C534" s="448">
        <v>8637254</v>
      </c>
      <c r="D534" s="45"/>
      <c r="E534" s="448">
        <v>4502</v>
      </c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48">
        <v>8637254</v>
      </c>
      <c r="AF534" s="45"/>
      <c r="AG534" s="448">
        <v>4502</v>
      </c>
      <c r="AH534" s="45"/>
      <c r="AI534" s="442">
        <f t="shared" si="0"/>
        <v>8641756</v>
      </c>
    </row>
    <row r="535" spans="1:35" ht="12.75" customHeight="1">
      <c r="A535" s="446" t="s">
        <v>1782</v>
      </c>
      <c r="B535" s="446" t="s">
        <v>1783</v>
      </c>
      <c r="C535" s="448">
        <v>1161367</v>
      </c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48">
        <v>1161367</v>
      </c>
      <c r="AF535" s="45"/>
      <c r="AG535" s="45"/>
      <c r="AH535" s="45"/>
      <c r="AI535" s="442">
        <f t="shared" si="0"/>
        <v>1161367</v>
      </c>
    </row>
    <row r="536" spans="1:35" ht="12.75" customHeight="1">
      <c r="A536" s="446" t="s">
        <v>1784</v>
      </c>
      <c r="B536" s="446" t="s">
        <v>1785</v>
      </c>
      <c r="C536" s="448">
        <v>6068272</v>
      </c>
      <c r="D536" s="45"/>
      <c r="E536" s="448">
        <v>84733</v>
      </c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48">
        <v>6068272</v>
      </c>
      <c r="AF536" s="45"/>
      <c r="AG536" s="448">
        <v>84733</v>
      </c>
      <c r="AH536" s="45"/>
      <c r="AI536" s="442">
        <f t="shared" si="0"/>
        <v>6153005</v>
      </c>
    </row>
    <row r="537" spans="1:35" ht="12.75" customHeight="1">
      <c r="A537" s="440" t="s">
        <v>1786</v>
      </c>
      <c r="B537" s="440" t="s">
        <v>1787</v>
      </c>
      <c r="C537" s="45"/>
      <c r="D537" s="441">
        <v>14032192</v>
      </c>
      <c r="E537" s="45"/>
      <c r="F537" s="441">
        <v>84733</v>
      </c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41">
        <v>14032192</v>
      </c>
      <c r="AG537" s="45"/>
      <c r="AH537" s="441">
        <v>84733</v>
      </c>
      <c r="AI537" s="442">
        <f t="shared" si="0"/>
        <v>0</v>
      </c>
    </row>
    <row r="538" spans="1:35" ht="12.75" customHeight="1">
      <c r="A538" s="446" t="s">
        <v>1788</v>
      </c>
      <c r="B538" s="446" t="s">
        <v>1779</v>
      </c>
      <c r="C538" s="45"/>
      <c r="D538" s="448">
        <v>13986424</v>
      </c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48">
        <v>13986424</v>
      </c>
      <c r="AG538" s="45"/>
      <c r="AH538" s="45"/>
      <c r="AI538" s="442">
        <f t="shared" si="0"/>
        <v>0</v>
      </c>
    </row>
    <row r="539" spans="1:35" ht="12.75" customHeight="1">
      <c r="A539" s="446" t="s">
        <v>1789</v>
      </c>
      <c r="B539" s="446" t="s">
        <v>1783</v>
      </c>
      <c r="C539" s="45"/>
      <c r="D539" s="448">
        <v>45768</v>
      </c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48">
        <v>45768</v>
      </c>
      <c r="AG539" s="45"/>
      <c r="AH539" s="45"/>
      <c r="AI539" s="442">
        <f t="shared" si="0"/>
        <v>0</v>
      </c>
    </row>
    <row r="540" spans="1:35" ht="12.75" customHeight="1">
      <c r="A540" s="446" t="s">
        <v>1790</v>
      </c>
      <c r="B540" s="446" t="s">
        <v>1785</v>
      </c>
      <c r="C540" s="45"/>
      <c r="D540" s="45"/>
      <c r="E540" s="45"/>
      <c r="F540" s="448">
        <v>84733</v>
      </c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48">
        <v>84733</v>
      </c>
      <c r="AI540" s="442">
        <f t="shared" si="0"/>
        <v>0</v>
      </c>
    </row>
    <row r="541" spans="1:35" ht="12.75" customHeight="1">
      <c r="A541" s="440" t="s">
        <v>1794</v>
      </c>
      <c r="B541" s="440" t="s">
        <v>1795</v>
      </c>
      <c r="C541" s="441">
        <v>21097631</v>
      </c>
      <c r="D541" s="45"/>
      <c r="E541" s="441">
        <v>283533774</v>
      </c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41">
        <v>21097631</v>
      </c>
      <c r="AF541" s="45"/>
      <c r="AG541" s="441">
        <v>283533774</v>
      </c>
      <c r="AH541" s="45"/>
      <c r="AI541" s="442">
        <f t="shared" si="0"/>
        <v>304631405</v>
      </c>
    </row>
    <row r="542" spans="1:35" ht="12.75" customHeight="1">
      <c r="A542" s="446" t="s">
        <v>1796</v>
      </c>
      <c r="B542" s="446" t="s">
        <v>1652</v>
      </c>
      <c r="C542" s="448">
        <v>1302</v>
      </c>
      <c r="D542" s="45"/>
      <c r="E542" s="448">
        <v>22481061</v>
      </c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48">
        <v>1302</v>
      </c>
      <c r="AF542" s="45"/>
      <c r="AG542" s="448">
        <v>22481061</v>
      </c>
      <c r="AH542" s="45"/>
      <c r="AI542" s="442">
        <f t="shared" si="0"/>
        <v>22482363</v>
      </c>
    </row>
    <row r="543" spans="1:35" ht="12.75" customHeight="1">
      <c r="A543" s="446" t="s">
        <v>1797</v>
      </c>
      <c r="B543" s="446" t="s">
        <v>1798</v>
      </c>
      <c r="C543" s="45"/>
      <c r="D543" s="45"/>
      <c r="E543" s="448">
        <v>561130</v>
      </c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48">
        <v>561130</v>
      </c>
      <c r="AH543" s="45"/>
      <c r="AI543" s="442">
        <f t="shared" si="0"/>
        <v>561130</v>
      </c>
    </row>
    <row r="544" spans="1:35" ht="12.75" customHeight="1">
      <c r="A544" s="446" t="s">
        <v>1799</v>
      </c>
      <c r="B544" s="446" t="s">
        <v>1800</v>
      </c>
      <c r="C544" s="45"/>
      <c r="D544" s="45"/>
      <c r="E544" s="448">
        <v>50279</v>
      </c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48">
        <v>50279</v>
      </c>
      <c r="AH544" s="45"/>
      <c r="AI544" s="442">
        <f t="shared" si="0"/>
        <v>50279</v>
      </c>
    </row>
    <row r="545" spans="1:35" ht="12.75" customHeight="1">
      <c r="A545" s="446" t="s">
        <v>1801</v>
      </c>
      <c r="B545" s="446" t="s">
        <v>1802</v>
      </c>
      <c r="C545" s="448">
        <v>20668868</v>
      </c>
      <c r="D545" s="45"/>
      <c r="E545" s="448">
        <v>180291789</v>
      </c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48">
        <v>20668868</v>
      </c>
      <c r="AF545" s="45"/>
      <c r="AG545" s="448">
        <v>180291789</v>
      </c>
      <c r="AH545" s="45"/>
      <c r="AI545" s="442">
        <f t="shared" si="0"/>
        <v>200960657</v>
      </c>
    </row>
    <row r="546" spans="1:35" ht="12.75" customHeight="1">
      <c r="A546" s="446" t="s">
        <v>1803</v>
      </c>
      <c r="B546" s="446" t="s">
        <v>1804</v>
      </c>
      <c r="C546" s="45"/>
      <c r="D546" s="45"/>
      <c r="E546" s="448">
        <v>141161</v>
      </c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48">
        <v>141161</v>
      </c>
      <c r="AH546" s="45"/>
      <c r="AI546" s="442">
        <f t="shared" si="0"/>
        <v>141161</v>
      </c>
    </row>
    <row r="547" spans="1:35" ht="12.75" customHeight="1">
      <c r="A547" s="446" t="s">
        <v>1805</v>
      </c>
      <c r="B547" s="446" t="s">
        <v>1806</v>
      </c>
      <c r="C547" s="448">
        <v>427461</v>
      </c>
      <c r="D547" s="45"/>
      <c r="E547" s="448">
        <v>79775927</v>
      </c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48">
        <v>427461</v>
      </c>
      <c r="AF547" s="45"/>
      <c r="AG547" s="448">
        <v>79775927</v>
      </c>
      <c r="AH547" s="45"/>
      <c r="AI547" s="442">
        <f t="shared" si="0"/>
        <v>80203388</v>
      </c>
    </row>
    <row r="548" spans="1:35" ht="12.75" customHeight="1">
      <c r="A548" s="446" t="s">
        <v>1807</v>
      </c>
      <c r="B548" s="446" t="s">
        <v>1808</v>
      </c>
      <c r="C548" s="45"/>
      <c r="D548" s="45"/>
      <c r="E548" s="448">
        <v>232427</v>
      </c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48">
        <v>232427</v>
      </c>
      <c r="AH548" s="45"/>
      <c r="AI548" s="442">
        <f t="shared" si="0"/>
        <v>232427</v>
      </c>
    </row>
    <row r="549" spans="1:35" ht="12.75" customHeight="1">
      <c r="A549" s="440" t="s">
        <v>1809</v>
      </c>
      <c r="B549" s="440" t="s">
        <v>1810</v>
      </c>
      <c r="C549" s="441">
        <v>235266226</v>
      </c>
      <c r="D549" s="45"/>
      <c r="E549" s="441">
        <v>451501711</v>
      </c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41">
        <v>235266226</v>
      </c>
      <c r="AF549" s="45"/>
      <c r="AG549" s="441">
        <v>451501711</v>
      </c>
      <c r="AH549" s="45"/>
      <c r="AI549" s="442">
        <f t="shared" si="0"/>
        <v>686767937</v>
      </c>
    </row>
    <row r="550" spans="1:35" ht="12.75" customHeight="1">
      <c r="A550" s="446" t="s">
        <v>1811</v>
      </c>
      <c r="B550" s="446" t="s">
        <v>1812</v>
      </c>
      <c r="C550" s="448">
        <v>375199</v>
      </c>
      <c r="D550" s="45"/>
      <c r="E550" s="448">
        <v>2950463</v>
      </c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48">
        <v>375199</v>
      </c>
      <c r="AF550" s="45"/>
      <c r="AG550" s="448">
        <v>2950463</v>
      </c>
      <c r="AH550" s="45"/>
      <c r="AI550" s="442">
        <f t="shared" si="0"/>
        <v>3325662</v>
      </c>
    </row>
    <row r="551" spans="1:35" ht="12.75" customHeight="1">
      <c r="A551" s="446" t="s">
        <v>1813</v>
      </c>
      <c r="B551" s="446" t="s">
        <v>1814</v>
      </c>
      <c r="C551" s="448">
        <v>2268059</v>
      </c>
      <c r="D551" s="45"/>
      <c r="E551" s="448">
        <v>360901</v>
      </c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48">
        <v>2268059</v>
      </c>
      <c r="AF551" s="45"/>
      <c r="AG551" s="448">
        <v>360901</v>
      </c>
      <c r="AH551" s="45"/>
      <c r="AI551" s="442">
        <f t="shared" si="0"/>
        <v>2628960</v>
      </c>
    </row>
    <row r="552" spans="1:35" ht="12.75" customHeight="1">
      <c r="A552" s="446" t="s">
        <v>1815</v>
      </c>
      <c r="B552" s="446" t="s">
        <v>1816</v>
      </c>
      <c r="C552" s="448">
        <v>103521403</v>
      </c>
      <c r="D552" s="45"/>
      <c r="E552" s="448">
        <v>239498026</v>
      </c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48">
        <v>103521403</v>
      </c>
      <c r="AF552" s="45"/>
      <c r="AG552" s="448">
        <v>239498026</v>
      </c>
      <c r="AH552" s="45"/>
      <c r="AI552" s="442">
        <f t="shared" si="0"/>
        <v>343019429</v>
      </c>
    </row>
    <row r="553" spans="1:35" ht="12.75" customHeight="1">
      <c r="A553" s="446" t="s">
        <v>1817</v>
      </c>
      <c r="B553" s="446" t="s">
        <v>1818</v>
      </c>
      <c r="C553" s="448">
        <v>129101565</v>
      </c>
      <c r="D553" s="45"/>
      <c r="E553" s="448">
        <v>208692321</v>
      </c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48">
        <v>129101565</v>
      </c>
      <c r="AF553" s="45"/>
      <c r="AG553" s="448">
        <v>208692321</v>
      </c>
      <c r="AH553" s="45"/>
      <c r="AI553" s="442">
        <f t="shared" si="0"/>
        <v>337793886</v>
      </c>
    </row>
    <row r="554" spans="1:35" ht="12.75" customHeight="1">
      <c r="A554" s="440" t="s">
        <v>1819</v>
      </c>
      <c r="B554" s="440" t="s">
        <v>1820</v>
      </c>
      <c r="C554" s="45"/>
      <c r="D554" s="441">
        <v>169735229</v>
      </c>
      <c r="E554" s="45"/>
      <c r="F554" s="441">
        <v>266790279</v>
      </c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41">
        <v>169735229</v>
      </c>
      <c r="AG554" s="45"/>
      <c r="AH554" s="441">
        <v>266790279</v>
      </c>
      <c r="AI554" s="442">
        <f t="shared" si="0"/>
        <v>0</v>
      </c>
    </row>
    <row r="555" spans="1:35" ht="12.75" customHeight="1">
      <c r="A555" s="446" t="s">
        <v>1821</v>
      </c>
      <c r="B555" s="446" t="s">
        <v>1812</v>
      </c>
      <c r="C555" s="45"/>
      <c r="D555" s="448">
        <v>160047</v>
      </c>
      <c r="E555" s="45"/>
      <c r="F555" s="448">
        <v>39070</v>
      </c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48">
        <v>160047</v>
      </c>
      <c r="AG555" s="45"/>
      <c r="AH555" s="448">
        <v>39070</v>
      </c>
      <c r="AI555" s="442">
        <f t="shared" si="0"/>
        <v>0</v>
      </c>
    </row>
    <row r="556" spans="1:35" ht="12.75" customHeight="1">
      <c r="A556" s="446" t="s">
        <v>1822</v>
      </c>
      <c r="B556" s="446" t="s">
        <v>1814</v>
      </c>
      <c r="C556" s="45"/>
      <c r="D556" s="448">
        <v>2265130</v>
      </c>
      <c r="E556" s="45"/>
      <c r="F556" s="448">
        <v>336807</v>
      </c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48">
        <v>2265130</v>
      </c>
      <c r="AG556" s="45"/>
      <c r="AH556" s="448">
        <v>336807</v>
      </c>
      <c r="AI556" s="442">
        <f t="shared" si="0"/>
        <v>0</v>
      </c>
    </row>
    <row r="557" spans="1:35" ht="12.75" customHeight="1">
      <c r="A557" s="446" t="s">
        <v>1823</v>
      </c>
      <c r="B557" s="446" t="s">
        <v>1816</v>
      </c>
      <c r="C557" s="45"/>
      <c r="D557" s="448">
        <v>82777401</v>
      </c>
      <c r="E557" s="45"/>
      <c r="F557" s="448">
        <v>139186694</v>
      </c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48">
        <v>82777401</v>
      </c>
      <c r="AG557" s="45"/>
      <c r="AH557" s="448">
        <v>139186694</v>
      </c>
      <c r="AI557" s="442">
        <f t="shared" si="0"/>
        <v>0</v>
      </c>
    </row>
    <row r="558" spans="1:35" ht="12.75" customHeight="1">
      <c r="A558" s="446" t="s">
        <v>1824</v>
      </c>
      <c r="B558" s="446" t="s">
        <v>1818</v>
      </c>
      <c r="C558" s="45"/>
      <c r="D558" s="448">
        <v>84532651</v>
      </c>
      <c r="E558" s="45"/>
      <c r="F558" s="448">
        <v>127227708</v>
      </c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48">
        <v>84532651</v>
      </c>
      <c r="AG558" s="45"/>
      <c r="AH558" s="448">
        <v>127227708</v>
      </c>
      <c r="AI558" s="442">
        <f t="shared" si="0"/>
        <v>0</v>
      </c>
    </row>
    <row r="559" spans="1:35" ht="12.75" customHeight="1">
      <c r="A559" s="440" t="s">
        <v>1825</v>
      </c>
      <c r="B559" s="440" t="s">
        <v>1826</v>
      </c>
      <c r="C559" s="441">
        <v>19513843</v>
      </c>
      <c r="D559" s="45"/>
      <c r="E559" s="441">
        <v>21139089788</v>
      </c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41">
        <v>19513843</v>
      </c>
      <c r="AF559" s="45"/>
      <c r="AG559" s="441">
        <v>21139089788</v>
      </c>
      <c r="AH559" s="45"/>
      <c r="AI559" s="442">
        <f t="shared" si="0"/>
        <v>21158603631</v>
      </c>
    </row>
    <row r="560" spans="1:35" ht="12.75" customHeight="1">
      <c r="A560" s="446" t="s">
        <v>1827</v>
      </c>
      <c r="B560" s="446" t="s">
        <v>1828</v>
      </c>
      <c r="C560" s="45"/>
      <c r="D560" s="45"/>
      <c r="E560" s="448">
        <v>36575320</v>
      </c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48">
        <v>36575320</v>
      </c>
      <c r="AH560" s="45"/>
      <c r="AI560" s="442">
        <f t="shared" si="0"/>
        <v>36575320</v>
      </c>
    </row>
    <row r="561" spans="1:35" ht="12.75" customHeight="1">
      <c r="A561" s="446" t="s">
        <v>1829</v>
      </c>
      <c r="B561" s="446" t="s">
        <v>1830</v>
      </c>
      <c r="C561" s="45"/>
      <c r="D561" s="45"/>
      <c r="E561" s="448">
        <v>937266443</v>
      </c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48">
        <v>937266443</v>
      </c>
      <c r="AH561" s="45"/>
      <c r="AI561" s="442">
        <f t="shared" si="0"/>
        <v>937266443</v>
      </c>
    </row>
    <row r="562" spans="1:35" ht="12.75" customHeight="1">
      <c r="A562" s="446" t="s">
        <v>1831</v>
      </c>
      <c r="B562" s="446" t="s">
        <v>1832</v>
      </c>
      <c r="C562" s="45"/>
      <c r="D562" s="45"/>
      <c r="E562" s="448">
        <v>5820183</v>
      </c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48">
        <v>5820183</v>
      </c>
      <c r="AH562" s="45"/>
      <c r="AI562" s="442">
        <f t="shared" si="0"/>
        <v>5820183</v>
      </c>
    </row>
    <row r="563" spans="1:35" ht="12.75" customHeight="1">
      <c r="A563" s="446" t="s">
        <v>1833</v>
      </c>
      <c r="B563" s="446" t="s">
        <v>1834</v>
      </c>
      <c r="C563" s="448">
        <v>19513843</v>
      </c>
      <c r="D563" s="45"/>
      <c r="E563" s="448">
        <v>40804480</v>
      </c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48">
        <v>19513843</v>
      </c>
      <c r="AF563" s="45"/>
      <c r="AG563" s="448">
        <v>40804480</v>
      </c>
      <c r="AH563" s="45"/>
      <c r="AI563" s="442">
        <f t="shared" si="0"/>
        <v>60318323</v>
      </c>
    </row>
    <row r="564" spans="1:35" ht="12.75" customHeight="1">
      <c r="A564" s="446" t="s">
        <v>1835</v>
      </c>
      <c r="B564" s="446" t="s">
        <v>1836</v>
      </c>
      <c r="C564" s="45"/>
      <c r="D564" s="45"/>
      <c r="E564" s="448">
        <v>1506592799</v>
      </c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48">
        <v>1506592799</v>
      </c>
      <c r="AH564" s="45"/>
      <c r="AI564" s="442">
        <f t="shared" si="0"/>
        <v>1506592799</v>
      </c>
    </row>
    <row r="565" spans="1:35" ht="12.75" customHeight="1">
      <c r="A565" s="446" t="s">
        <v>1837</v>
      </c>
      <c r="B565" s="446" t="s">
        <v>1838</v>
      </c>
      <c r="C565" s="45"/>
      <c r="D565" s="45"/>
      <c r="E565" s="448">
        <v>347276</v>
      </c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48">
        <v>347276</v>
      </c>
      <c r="AH565" s="45"/>
      <c r="AI565" s="442">
        <f t="shared" si="0"/>
        <v>347276</v>
      </c>
    </row>
    <row r="566" spans="1:35" ht="12.75" customHeight="1">
      <c r="A566" s="446" t="s">
        <v>1839</v>
      </c>
      <c r="B566" s="446" t="s">
        <v>1316</v>
      </c>
      <c r="C566" s="45"/>
      <c r="D566" s="45"/>
      <c r="E566" s="448">
        <v>11602420175</v>
      </c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48">
        <v>11602420175</v>
      </c>
      <c r="AH566" s="45"/>
      <c r="AI566" s="442">
        <f t="shared" si="0"/>
        <v>11602420175</v>
      </c>
    </row>
    <row r="567" spans="1:35" ht="12.75" customHeight="1">
      <c r="A567" s="446" t="s">
        <v>1840</v>
      </c>
      <c r="B567" s="446" t="s">
        <v>1326</v>
      </c>
      <c r="C567" s="45"/>
      <c r="D567" s="45"/>
      <c r="E567" s="448">
        <v>297661</v>
      </c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48">
        <v>297661</v>
      </c>
      <c r="AH567" s="45"/>
      <c r="AI567" s="442">
        <f t="shared" si="0"/>
        <v>297661</v>
      </c>
    </row>
    <row r="568" spans="1:35" ht="12.75" customHeight="1">
      <c r="A568" s="446" t="s">
        <v>1841</v>
      </c>
      <c r="B568" s="446" t="s">
        <v>1340</v>
      </c>
      <c r="C568" s="45"/>
      <c r="D568" s="45"/>
      <c r="E568" s="448">
        <v>5757345630</v>
      </c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48">
        <v>5757345630</v>
      </c>
      <c r="AH568" s="45"/>
      <c r="AI568" s="442">
        <f t="shared" si="0"/>
        <v>5757345630</v>
      </c>
    </row>
    <row r="569" spans="1:35" ht="12.75" customHeight="1">
      <c r="A569" s="446" t="s">
        <v>1842</v>
      </c>
      <c r="B569" s="446" t="s">
        <v>1342</v>
      </c>
      <c r="C569" s="45"/>
      <c r="D569" s="45"/>
      <c r="E569" s="448">
        <v>29996356</v>
      </c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48">
        <v>29996356</v>
      </c>
      <c r="AH569" s="45"/>
      <c r="AI569" s="442">
        <f t="shared" si="0"/>
        <v>29996356</v>
      </c>
    </row>
    <row r="570" spans="1:35" ht="12.75" customHeight="1">
      <c r="A570" s="446" t="s">
        <v>1843</v>
      </c>
      <c r="B570" s="446" t="s">
        <v>1344</v>
      </c>
      <c r="C570" s="45"/>
      <c r="D570" s="45"/>
      <c r="E570" s="448">
        <v>67513267</v>
      </c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48">
        <v>67513267</v>
      </c>
      <c r="AH570" s="45"/>
      <c r="AI570" s="442">
        <f t="shared" si="0"/>
        <v>67513267</v>
      </c>
    </row>
    <row r="571" spans="1:35" ht="12.75" customHeight="1">
      <c r="A571" s="446" t="s">
        <v>1844</v>
      </c>
      <c r="B571" s="446" t="s">
        <v>1350</v>
      </c>
      <c r="C571" s="45"/>
      <c r="D571" s="45"/>
      <c r="E571" s="448">
        <v>195483821</v>
      </c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48">
        <v>195483821</v>
      </c>
      <c r="AH571" s="45"/>
      <c r="AI571" s="442">
        <f t="shared" si="0"/>
        <v>195483821</v>
      </c>
    </row>
    <row r="572" spans="1:35" ht="12.75" customHeight="1">
      <c r="A572" s="446" t="s">
        <v>1845</v>
      </c>
      <c r="B572" s="446" t="s">
        <v>1362</v>
      </c>
      <c r="C572" s="45"/>
      <c r="D572" s="45"/>
      <c r="E572" s="448">
        <v>6886869</v>
      </c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48">
        <v>6886869</v>
      </c>
      <c r="AH572" s="45"/>
      <c r="AI572" s="442">
        <f t="shared" si="0"/>
        <v>6886869</v>
      </c>
    </row>
    <row r="573" spans="1:35" ht="12.75" customHeight="1">
      <c r="A573" s="446" t="s">
        <v>1846</v>
      </c>
      <c r="B573" s="446" t="s">
        <v>1847</v>
      </c>
      <c r="C573" s="45"/>
      <c r="D573" s="45"/>
      <c r="E573" s="448">
        <v>6828551</v>
      </c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48">
        <v>6828551</v>
      </c>
      <c r="AH573" s="45"/>
      <c r="AI573" s="442">
        <f t="shared" si="0"/>
        <v>6828551</v>
      </c>
    </row>
    <row r="574" spans="1:35" ht="12.75" customHeight="1">
      <c r="A574" s="446" t="s">
        <v>1848</v>
      </c>
      <c r="B574" s="446" t="s">
        <v>1352</v>
      </c>
      <c r="C574" s="45"/>
      <c r="D574" s="45"/>
      <c r="E574" s="448">
        <v>113350729</v>
      </c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48">
        <v>113350729</v>
      </c>
      <c r="AH574" s="45"/>
      <c r="AI574" s="442">
        <f t="shared" si="0"/>
        <v>113350729</v>
      </c>
    </row>
    <row r="575" spans="1:35" ht="12.75" customHeight="1">
      <c r="A575" s="446" t="s">
        <v>1849</v>
      </c>
      <c r="B575" s="446" t="s">
        <v>1354</v>
      </c>
      <c r="C575" s="45"/>
      <c r="D575" s="45"/>
      <c r="E575" s="448">
        <v>737500818</v>
      </c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48">
        <v>737500818</v>
      </c>
      <c r="AH575" s="45"/>
      <c r="AI575" s="442">
        <f t="shared" si="0"/>
        <v>737500818</v>
      </c>
    </row>
    <row r="576" spans="1:35" ht="12.75" customHeight="1">
      <c r="A576" s="446" t="s">
        <v>1850</v>
      </c>
      <c r="B576" s="446" t="s">
        <v>1369</v>
      </c>
      <c r="C576" s="45"/>
      <c r="D576" s="45"/>
      <c r="E576" s="448">
        <v>1249063</v>
      </c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48">
        <v>1249063</v>
      </c>
      <c r="AH576" s="45"/>
      <c r="AI576" s="442">
        <f t="shared" si="0"/>
        <v>1249063</v>
      </c>
    </row>
    <row r="577" spans="1:35" ht="12.75" customHeight="1">
      <c r="A577" s="446" t="s">
        <v>1851</v>
      </c>
      <c r="B577" s="446" t="s">
        <v>1684</v>
      </c>
      <c r="C577" s="45"/>
      <c r="D577" s="45"/>
      <c r="E577" s="448">
        <v>92810347</v>
      </c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48">
        <v>92810347</v>
      </c>
      <c r="AH577" s="45"/>
      <c r="AI577" s="442">
        <f t="shared" si="0"/>
        <v>92810347</v>
      </c>
    </row>
    <row r="578" spans="1:35" ht="12.75" customHeight="1">
      <c r="A578" s="440" t="s">
        <v>1852</v>
      </c>
      <c r="B578" s="440" t="s">
        <v>1853</v>
      </c>
      <c r="C578" s="45"/>
      <c r="D578" s="441">
        <v>155479770316</v>
      </c>
      <c r="E578" s="45"/>
      <c r="F578" s="441">
        <v>308585806152</v>
      </c>
      <c r="G578" s="441">
        <v>846133623</v>
      </c>
      <c r="H578" s="441">
        <v>58171</v>
      </c>
      <c r="I578" s="441">
        <v>632160900</v>
      </c>
      <c r="J578" s="45"/>
      <c r="K578" s="441">
        <v>1092217800</v>
      </c>
      <c r="L578" s="45"/>
      <c r="M578" s="441">
        <v>640178599</v>
      </c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41">
        <v>153541477064</v>
      </c>
      <c r="AG578" s="45"/>
      <c r="AH578" s="441">
        <v>307313466653</v>
      </c>
      <c r="AI578" s="442">
        <f t="shared" si="0"/>
        <v>0</v>
      </c>
    </row>
    <row r="579" spans="1:35" ht="12.75" customHeight="1">
      <c r="A579" s="440" t="s">
        <v>1854</v>
      </c>
      <c r="B579" s="440" t="s">
        <v>1855</v>
      </c>
      <c r="C579" s="45"/>
      <c r="D579" s="441">
        <v>30877121908</v>
      </c>
      <c r="E579" s="45"/>
      <c r="F579" s="441">
        <v>254584418383</v>
      </c>
      <c r="G579" s="441">
        <v>8121962</v>
      </c>
      <c r="H579" s="45"/>
      <c r="I579" s="441">
        <v>632160900</v>
      </c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41">
        <v>30868999946</v>
      </c>
      <c r="AG579" s="45"/>
      <c r="AH579" s="441">
        <v>253952257483</v>
      </c>
      <c r="AI579" s="442">
        <f t="shared" si="0"/>
        <v>0</v>
      </c>
    </row>
    <row r="580" spans="1:35" ht="12.75" customHeight="1">
      <c r="A580" s="440" t="s">
        <v>1856</v>
      </c>
      <c r="B580" s="440" t="s">
        <v>947</v>
      </c>
      <c r="C580" s="45"/>
      <c r="D580" s="441">
        <v>43519300</v>
      </c>
      <c r="E580" s="45"/>
      <c r="F580" s="45"/>
      <c r="G580" s="441">
        <v>91862</v>
      </c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41">
        <v>43427438</v>
      </c>
      <c r="AG580" s="45"/>
      <c r="AH580" s="45"/>
      <c r="AI580" s="442">
        <f t="shared" si="0"/>
        <v>0</v>
      </c>
    </row>
    <row r="581" spans="1:35" ht="12.75" customHeight="1">
      <c r="A581" s="446" t="s">
        <v>1857</v>
      </c>
      <c r="B581" s="446" t="s">
        <v>596</v>
      </c>
      <c r="C581" s="45"/>
      <c r="D581" s="448">
        <v>91862</v>
      </c>
      <c r="E581" s="45"/>
      <c r="F581" s="45"/>
      <c r="G581" s="448">
        <v>91862</v>
      </c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42">
        <f t="shared" si="0"/>
        <v>0</v>
      </c>
    </row>
    <row r="582" spans="1:35" ht="12.75" customHeight="1">
      <c r="A582" s="446" t="s">
        <v>682</v>
      </c>
      <c r="B582" s="446" t="s">
        <v>683</v>
      </c>
      <c r="C582" s="45"/>
      <c r="D582" s="448">
        <v>43427438</v>
      </c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48">
        <v>43427438</v>
      </c>
      <c r="AG582" s="45"/>
      <c r="AH582" s="45"/>
      <c r="AI582" s="442">
        <f t="shared" si="0"/>
        <v>0</v>
      </c>
    </row>
    <row r="583" spans="1:35" ht="12.75" customHeight="1">
      <c r="A583" s="440" t="s">
        <v>1858</v>
      </c>
      <c r="B583" s="440" t="s">
        <v>934</v>
      </c>
      <c r="C583" s="45"/>
      <c r="D583" s="441">
        <v>25218568461</v>
      </c>
      <c r="E583" s="45"/>
      <c r="F583" s="441">
        <v>170133311498</v>
      </c>
      <c r="G583" s="441">
        <v>8030100</v>
      </c>
      <c r="H583" s="45"/>
      <c r="I583" s="441">
        <v>632160900</v>
      </c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41">
        <v>25210538361</v>
      </c>
      <c r="AG583" s="45"/>
      <c r="AH583" s="441">
        <v>169501150598</v>
      </c>
      <c r="AI583" s="442">
        <f t="shared" si="0"/>
        <v>0</v>
      </c>
    </row>
    <row r="584" spans="1:35" ht="12.75" customHeight="1">
      <c r="A584" s="446" t="s">
        <v>688</v>
      </c>
      <c r="B584" s="446" t="s">
        <v>689</v>
      </c>
      <c r="C584" s="45"/>
      <c r="D584" s="448">
        <v>138900</v>
      </c>
      <c r="E584" s="45"/>
      <c r="F584" s="448">
        <v>208350</v>
      </c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48">
        <v>138900</v>
      </c>
      <c r="AG584" s="45"/>
      <c r="AH584" s="448">
        <v>208350</v>
      </c>
      <c r="AI584" s="442">
        <f t="shared" si="0"/>
        <v>0</v>
      </c>
    </row>
    <row r="585" spans="1:35" ht="12.75" customHeight="1">
      <c r="A585" s="446" t="s">
        <v>1859</v>
      </c>
      <c r="B585" s="446" t="s">
        <v>1860</v>
      </c>
      <c r="C585" s="45"/>
      <c r="D585" s="448">
        <v>1500000</v>
      </c>
      <c r="E585" s="45"/>
      <c r="F585" s="45"/>
      <c r="G585" s="448">
        <v>1500000</v>
      </c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42">
        <f t="shared" si="0"/>
        <v>0</v>
      </c>
    </row>
    <row r="586" spans="1:35" ht="12.75" customHeight="1">
      <c r="A586" s="458" t="s">
        <v>50</v>
      </c>
      <c r="B586" s="458" t="s">
        <v>59</v>
      </c>
      <c r="C586" s="445"/>
      <c r="D586" s="459">
        <v>24181566442</v>
      </c>
      <c r="E586" s="445"/>
      <c r="F586" s="459">
        <v>168692546575</v>
      </c>
      <c r="G586" s="459">
        <v>6530100</v>
      </c>
      <c r="H586" s="445"/>
      <c r="I586" s="459">
        <v>632151500</v>
      </c>
      <c r="J586" s="445"/>
      <c r="K586" s="445"/>
      <c r="L586" s="445"/>
      <c r="M586" s="445"/>
      <c r="N586" s="445"/>
      <c r="O586" s="445"/>
      <c r="P586" s="445"/>
      <c r="Q586" s="445"/>
      <c r="R586" s="445"/>
      <c r="S586" s="445"/>
      <c r="T586" s="445"/>
      <c r="U586" s="445"/>
      <c r="V586" s="445"/>
      <c r="W586" s="445"/>
      <c r="X586" s="445"/>
      <c r="Y586" s="445"/>
      <c r="Z586" s="445"/>
      <c r="AA586" s="445"/>
      <c r="AB586" s="445"/>
      <c r="AC586" s="445"/>
      <c r="AD586" s="445"/>
      <c r="AE586" s="445"/>
      <c r="AF586" s="459">
        <v>24175036342</v>
      </c>
      <c r="AG586" s="445"/>
      <c r="AH586" s="459">
        <v>168060395075</v>
      </c>
      <c r="AI586" s="475">
        <f t="shared" si="0"/>
        <v>0</v>
      </c>
    </row>
    <row r="587" spans="1:35" ht="12.75" customHeight="1">
      <c r="A587" s="446" t="s">
        <v>51</v>
      </c>
      <c r="B587" s="446" t="s">
        <v>60</v>
      </c>
      <c r="C587" s="45"/>
      <c r="D587" s="448">
        <v>1035363119</v>
      </c>
      <c r="E587" s="45"/>
      <c r="F587" s="448">
        <v>1440556573</v>
      </c>
      <c r="G587" s="45"/>
      <c r="H587" s="45"/>
      <c r="I587" s="448">
        <v>9400</v>
      </c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48">
        <v>1035363119</v>
      </c>
      <c r="AG587" s="45"/>
      <c r="AH587" s="448">
        <v>1440547173</v>
      </c>
      <c r="AI587" s="442">
        <f t="shared" si="0"/>
        <v>0</v>
      </c>
    </row>
    <row r="588" spans="1:35" ht="12.75" customHeight="1">
      <c r="A588" s="440" t="s">
        <v>1861</v>
      </c>
      <c r="B588" s="440" t="s">
        <v>1862</v>
      </c>
      <c r="C588" s="45"/>
      <c r="D588" s="441">
        <v>5615034147</v>
      </c>
      <c r="E588" s="45"/>
      <c r="F588" s="441">
        <v>84451106885</v>
      </c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41">
        <v>5615034147</v>
      </c>
      <c r="AG588" s="45"/>
      <c r="AH588" s="441">
        <v>84451106885</v>
      </c>
      <c r="AI588" s="442">
        <f t="shared" si="0"/>
        <v>0</v>
      </c>
    </row>
    <row r="589" spans="1:35" ht="12.75" customHeight="1">
      <c r="A589" s="446" t="s">
        <v>1863</v>
      </c>
      <c r="B589" s="446" t="s">
        <v>689</v>
      </c>
      <c r="C589" s="45"/>
      <c r="D589" s="448">
        <v>5781476</v>
      </c>
      <c r="E589" s="45"/>
      <c r="F589" s="448">
        <v>2890737</v>
      </c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48">
        <v>5781476</v>
      </c>
      <c r="AG589" s="45"/>
      <c r="AH589" s="448">
        <v>2890737</v>
      </c>
      <c r="AI589" s="442">
        <f t="shared" si="0"/>
        <v>0</v>
      </c>
    </row>
    <row r="590" spans="1:35" ht="12.75" customHeight="1">
      <c r="A590" s="446" t="s">
        <v>1864</v>
      </c>
      <c r="B590" s="446" t="s">
        <v>1865</v>
      </c>
      <c r="C590" s="45"/>
      <c r="D590" s="448">
        <v>2600167064</v>
      </c>
      <c r="E590" s="45"/>
      <c r="F590" s="448">
        <v>33441221302</v>
      </c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48">
        <v>2600167064</v>
      </c>
      <c r="AG590" s="45"/>
      <c r="AH590" s="448">
        <v>33441221302</v>
      </c>
      <c r="AI590" s="442">
        <f t="shared" si="0"/>
        <v>0</v>
      </c>
    </row>
    <row r="591" spans="1:35" ht="12.75" customHeight="1">
      <c r="A591" s="446" t="s">
        <v>1866</v>
      </c>
      <c r="B591" s="446" t="s">
        <v>1867</v>
      </c>
      <c r="C591" s="45"/>
      <c r="D591" s="448">
        <v>4390023</v>
      </c>
      <c r="E591" s="45"/>
      <c r="F591" s="448">
        <v>280257606</v>
      </c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48">
        <v>4390023</v>
      </c>
      <c r="AG591" s="45"/>
      <c r="AH591" s="448">
        <v>280257606</v>
      </c>
      <c r="AI591" s="442">
        <f t="shared" si="0"/>
        <v>0</v>
      </c>
    </row>
    <row r="592" spans="1:35" ht="12.75" customHeight="1">
      <c r="A592" s="446" t="s">
        <v>1868</v>
      </c>
      <c r="B592" s="446" t="s">
        <v>1869</v>
      </c>
      <c r="C592" s="45"/>
      <c r="D592" s="448">
        <v>19883062</v>
      </c>
      <c r="E592" s="45"/>
      <c r="F592" s="448">
        <v>1658150969</v>
      </c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48">
        <v>19883062</v>
      </c>
      <c r="AG592" s="45"/>
      <c r="AH592" s="448">
        <v>1658150969</v>
      </c>
      <c r="AI592" s="442">
        <f t="shared" si="0"/>
        <v>0</v>
      </c>
    </row>
    <row r="593" spans="1:35" ht="12.75" customHeight="1">
      <c r="A593" s="446" t="s">
        <v>1870</v>
      </c>
      <c r="B593" s="446" t="s">
        <v>60</v>
      </c>
      <c r="C593" s="45"/>
      <c r="D593" s="448">
        <v>2984812522</v>
      </c>
      <c r="E593" s="45"/>
      <c r="F593" s="448">
        <v>49068586271</v>
      </c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48">
        <v>2984812522</v>
      </c>
      <c r="AG593" s="45"/>
      <c r="AH593" s="448">
        <v>49068586271</v>
      </c>
      <c r="AI593" s="442">
        <f t="shared" si="0"/>
        <v>0</v>
      </c>
    </row>
    <row r="594" spans="1:35" ht="12.75" customHeight="1">
      <c r="A594" s="443" t="s">
        <v>1871</v>
      </c>
      <c r="B594" s="443" t="s">
        <v>1872</v>
      </c>
      <c r="C594" s="445"/>
      <c r="D594" s="444">
        <v>6093352944</v>
      </c>
      <c r="E594" s="445"/>
      <c r="F594" s="444">
        <v>644742505</v>
      </c>
      <c r="G594" s="444">
        <v>23814388</v>
      </c>
      <c r="H594" s="445"/>
      <c r="I594" s="445"/>
      <c r="J594" s="445"/>
      <c r="K594" s="445"/>
      <c r="L594" s="445"/>
      <c r="M594" s="445"/>
      <c r="N594" s="445"/>
      <c r="O594" s="445"/>
      <c r="P594" s="445"/>
      <c r="Q594" s="445"/>
      <c r="R594" s="445"/>
      <c r="S594" s="445"/>
      <c r="T594" s="445"/>
      <c r="U594" s="445"/>
      <c r="V594" s="445"/>
      <c r="W594" s="445"/>
      <c r="X594" s="445"/>
      <c r="Y594" s="445"/>
      <c r="Z594" s="445"/>
      <c r="AA594" s="445"/>
      <c r="AB594" s="445"/>
      <c r="AC594" s="445"/>
      <c r="AD594" s="445"/>
      <c r="AE594" s="445"/>
      <c r="AF594" s="444">
        <v>6069538556</v>
      </c>
      <c r="AG594" s="445"/>
      <c r="AH594" s="444">
        <v>644742505</v>
      </c>
      <c r="AI594" s="475">
        <f t="shared" si="0"/>
        <v>0</v>
      </c>
    </row>
    <row r="595" spans="1:35" ht="12.75" customHeight="1">
      <c r="A595" s="440" t="s">
        <v>1873</v>
      </c>
      <c r="B595" s="440" t="s">
        <v>1874</v>
      </c>
      <c r="C595" s="45"/>
      <c r="D595" s="441">
        <v>6091707033</v>
      </c>
      <c r="E595" s="45"/>
      <c r="F595" s="45"/>
      <c r="G595" s="441">
        <v>22168477</v>
      </c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41">
        <v>6069538556</v>
      </c>
      <c r="AG595" s="45"/>
      <c r="AH595" s="45"/>
      <c r="AI595" s="442">
        <f t="shared" si="0"/>
        <v>0</v>
      </c>
    </row>
    <row r="596" spans="1:35" ht="12.75" customHeight="1">
      <c r="A596" s="446" t="s">
        <v>1875</v>
      </c>
      <c r="B596" s="446" t="s">
        <v>1876</v>
      </c>
      <c r="C596" s="45"/>
      <c r="D596" s="448">
        <v>1656000000</v>
      </c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48">
        <v>1656000000</v>
      </c>
      <c r="AG596" s="45"/>
      <c r="AH596" s="45"/>
      <c r="AI596" s="442">
        <f t="shared" si="0"/>
        <v>0</v>
      </c>
    </row>
    <row r="597" spans="1:35" ht="12.75" customHeight="1">
      <c r="A597" s="446" t="s">
        <v>1877</v>
      </c>
      <c r="B597" s="446" t="s">
        <v>1878</v>
      </c>
      <c r="C597" s="45"/>
      <c r="D597" s="448">
        <v>244631</v>
      </c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48">
        <v>244631</v>
      </c>
      <c r="AG597" s="45"/>
      <c r="AH597" s="45"/>
      <c r="AI597" s="442">
        <f t="shared" si="0"/>
        <v>0</v>
      </c>
    </row>
    <row r="598" spans="1:35" ht="12.75" customHeight="1">
      <c r="A598" s="446" t="s">
        <v>1879</v>
      </c>
      <c r="B598" s="446" t="s">
        <v>1880</v>
      </c>
      <c r="C598" s="45"/>
      <c r="D598" s="448">
        <v>4196899469</v>
      </c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48">
        <v>4196899469</v>
      </c>
      <c r="AG598" s="45"/>
      <c r="AH598" s="45"/>
      <c r="AI598" s="442">
        <f t="shared" si="0"/>
        <v>0</v>
      </c>
    </row>
    <row r="599" spans="1:35" ht="12.75" customHeight="1">
      <c r="A599" s="446" t="s">
        <v>931</v>
      </c>
      <c r="B599" s="446" t="s">
        <v>932</v>
      </c>
      <c r="C599" s="45"/>
      <c r="D599" s="448">
        <v>218103904</v>
      </c>
      <c r="E599" s="45"/>
      <c r="F599" s="45"/>
      <c r="G599" s="448">
        <v>1709448</v>
      </c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48">
        <v>216394456</v>
      </c>
      <c r="AG599" s="45"/>
      <c r="AH599" s="45"/>
      <c r="AI599" s="442">
        <f t="shared" si="0"/>
        <v>0</v>
      </c>
    </row>
    <row r="600" spans="1:35" ht="12.75" customHeight="1">
      <c r="A600" s="446" t="s">
        <v>1881</v>
      </c>
      <c r="B600" s="446" t="s">
        <v>1882</v>
      </c>
      <c r="C600" s="45"/>
      <c r="D600" s="448">
        <v>20459029</v>
      </c>
      <c r="E600" s="45"/>
      <c r="F600" s="45"/>
      <c r="G600" s="448">
        <v>20459029</v>
      </c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42">
        <f t="shared" si="0"/>
        <v>0</v>
      </c>
    </row>
    <row r="601" spans="1:35" ht="12.75" customHeight="1">
      <c r="A601" s="440" t="s">
        <v>1883</v>
      </c>
      <c r="B601" s="440" t="s">
        <v>1884</v>
      </c>
      <c r="C601" s="45"/>
      <c r="D601" s="441">
        <v>1645911</v>
      </c>
      <c r="E601" s="45"/>
      <c r="F601" s="441">
        <v>722370547</v>
      </c>
      <c r="G601" s="441">
        <v>1645911</v>
      </c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41">
        <v>722370547</v>
      </c>
      <c r="AI601" s="442">
        <f t="shared" si="0"/>
        <v>0</v>
      </c>
    </row>
    <row r="602" spans="1:35" ht="12.75" customHeight="1">
      <c r="A602" s="446" t="s">
        <v>1885</v>
      </c>
      <c r="B602" s="446" t="s">
        <v>932</v>
      </c>
      <c r="C602" s="45"/>
      <c r="D602" s="45"/>
      <c r="E602" s="45"/>
      <c r="F602" s="448">
        <v>20000</v>
      </c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48">
        <v>20000</v>
      </c>
      <c r="AI602" s="442">
        <f t="shared" si="0"/>
        <v>0</v>
      </c>
    </row>
    <row r="603" spans="1:35" ht="12.75" customHeight="1">
      <c r="A603" s="446" t="s">
        <v>1886</v>
      </c>
      <c r="B603" s="446" t="s">
        <v>1882</v>
      </c>
      <c r="C603" s="45"/>
      <c r="D603" s="448">
        <v>1645911</v>
      </c>
      <c r="E603" s="45"/>
      <c r="F603" s="45"/>
      <c r="G603" s="448">
        <v>1645911</v>
      </c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42">
        <f t="shared" si="0"/>
        <v>0</v>
      </c>
    </row>
    <row r="604" spans="1:35" ht="12.75" customHeight="1">
      <c r="A604" s="446" t="s">
        <v>1887</v>
      </c>
      <c r="B604" s="446" t="s">
        <v>1888</v>
      </c>
      <c r="C604" s="45"/>
      <c r="D604" s="45"/>
      <c r="E604" s="45"/>
      <c r="F604" s="448">
        <v>722350547</v>
      </c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48">
        <v>722350547</v>
      </c>
      <c r="AI604" s="442">
        <f t="shared" si="0"/>
        <v>0</v>
      </c>
    </row>
    <row r="605" spans="1:35" ht="12.75" customHeight="1">
      <c r="A605" s="440" t="s">
        <v>1889</v>
      </c>
      <c r="B605" s="440" t="s">
        <v>1890</v>
      </c>
      <c r="C605" s="45"/>
      <c r="D605" s="45"/>
      <c r="E605" s="45"/>
      <c r="F605" s="441">
        <v>-77628042</v>
      </c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41">
        <v>-77628042</v>
      </c>
      <c r="AI605" s="442">
        <f t="shared" si="0"/>
        <v>0</v>
      </c>
    </row>
    <row r="606" spans="1:35" ht="12.75" customHeight="1">
      <c r="A606" s="446" t="s">
        <v>1891</v>
      </c>
      <c r="B606" s="446" t="s">
        <v>1892</v>
      </c>
      <c r="C606" s="45"/>
      <c r="D606" s="45"/>
      <c r="E606" s="448">
        <v>1495329593</v>
      </c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48">
        <v>1495329593</v>
      </c>
      <c r="AH606" s="45"/>
      <c r="AI606" s="442">
        <f t="shared" si="0"/>
        <v>1495329593</v>
      </c>
    </row>
    <row r="607" spans="1:35" ht="12.75" customHeight="1">
      <c r="A607" s="446" t="s">
        <v>1893</v>
      </c>
      <c r="B607" s="446" t="s">
        <v>1894</v>
      </c>
      <c r="C607" s="45"/>
      <c r="D607" s="45"/>
      <c r="E607" s="45"/>
      <c r="F607" s="448">
        <v>1417701551</v>
      </c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48">
        <v>1417701551</v>
      </c>
      <c r="AI607" s="442">
        <f t="shared" si="0"/>
        <v>0</v>
      </c>
    </row>
    <row r="608" spans="1:35" ht="12.75" customHeight="1">
      <c r="A608" s="443" t="s">
        <v>1895</v>
      </c>
      <c r="B608" s="443" t="s">
        <v>172</v>
      </c>
      <c r="C608" s="445"/>
      <c r="D608" s="444">
        <v>43091133208</v>
      </c>
      <c r="E608" s="445"/>
      <c r="F608" s="444">
        <v>52753555</v>
      </c>
      <c r="G608" s="444">
        <v>798861785</v>
      </c>
      <c r="H608" s="444">
        <v>48771</v>
      </c>
      <c r="I608" s="445"/>
      <c r="J608" s="445"/>
      <c r="K608" s="445"/>
      <c r="L608" s="445"/>
      <c r="M608" s="445"/>
      <c r="N608" s="445"/>
      <c r="O608" s="445"/>
      <c r="P608" s="445"/>
      <c r="Q608" s="445"/>
      <c r="R608" s="445"/>
      <c r="S608" s="445"/>
      <c r="T608" s="445"/>
      <c r="U608" s="445"/>
      <c r="V608" s="445"/>
      <c r="W608" s="445"/>
      <c r="X608" s="445"/>
      <c r="Y608" s="445"/>
      <c r="Z608" s="445"/>
      <c r="AA608" s="445"/>
      <c r="AB608" s="445"/>
      <c r="AC608" s="445"/>
      <c r="AD608" s="445"/>
      <c r="AE608" s="45"/>
      <c r="AF608" s="441">
        <v>42292320194</v>
      </c>
      <c r="AG608" s="45"/>
      <c r="AH608" s="441">
        <v>52753555</v>
      </c>
      <c r="AI608" s="475">
        <f t="shared" si="0"/>
        <v>0</v>
      </c>
    </row>
    <row r="609" spans="1:35" ht="12.75" customHeight="1">
      <c r="A609" s="440" t="s">
        <v>1896</v>
      </c>
      <c r="B609" s="440" t="s">
        <v>1897</v>
      </c>
      <c r="C609" s="45"/>
      <c r="D609" s="441">
        <v>2577477534</v>
      </c>
      <c r="E609" s="45"/>
      <c r="F609" s="45"/>
      <c r="G609" s="441">
        <v>3379506</v>
      </c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41">
        <v>2574098028</v>
      </c>
      <c r="AG609" s="45"/>
      <c r="AH609" s="45"/>
      <c r="AI609" s="442">
        <f t="shared" si="0"/>
        <v>0</v>
      </c>
    </row>
    <row r="610" spans="1:35" ht="12.75" customHeight="1">
      <c r="A610" s="446" t="s">
        <v>1898</v>
      </c>
      <c r="B610" s="446" t="s">
        <v>1705</v>
      </c>
      <c r="C610" s="45"/>
      <c r="D610" s="448">
        <v>654916215</v>
      </c>
      <c r="E610" s="45"/>
      <c r="F610" s="45"/>
      <c r="G610" s="448">
        <v>3379506</v>
      </c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48">
        <v>651536709</v>
      </c>
      <c r="AG610" s="45"/>
      <c r="AH610" s="45"/>
      <c r="AI610" s="442">
        <f t="shared" si="0"/>
        <v>0</v>
      </c>
    </row>
    <row r="611" spans="1:35" ht="12.75" customHeight="1">
      <c r="A611" s="446" t="s">
        <v>1899</v>
      </c>
      <c r="B611" s="446" t="s">
        <v>1900</v>
      </c>
      <c r="C611" s="45"/>
      <c r="D611" s="448">
        <v>1922561319</v>
      </c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48">
        <v>1922561319</v>
      </c>
      <c r="AG611" s="45"/>
      <c r="AH611" s="45"/>
      <c r="AI611" s="442">
        <f t="shared" si="0"/>
        <v>0</v>
      </c>
    </row>
    <row r="612" spans="1:35" ht="12.75" customHeight="1">
      <c r="A612" s="440" t="s">
        <v>1901</v>
      </c>
      <c r="B612" s="440" t="s">
        <v>1902</v>
      </c>
      <c r="C612" s="45"/>
      <c r="D612" s="441">
        <v>4470194486</v>
      </c>
      <c r="E612" s="45"/>
      <c r="F612" s="45"/>
      <c r="G612" s="441">
        <v>820454</v>
      </c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41">
        <v>4469374032</v>
      </c>
      <c r="AG612" s="45"/>
      <c r="AH612" s="45"/>
      <c r="AI612" s="442">
        <f t="shared" si="0"/>
        <v>0</v>
      </c>
    </row>
    <row r="613" spans="1:35" ht="12.75" customHeight="1">
      <c r="A613" s="446" t="s">
        <v>1903</v>
      </c>
      <c r="B613" s="446" t="s">
        <v>1904</v>
      </c>
      <c r="C613" s="45"/>
      <c r="D613" s="448">
        <v>17529645</v>
      </c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48">
        <v>17529645</v>
      </c>
      <c r="AG613" s="45"/>
      <c r="AH613" s="45"/>
      <c r="AI613" s="442">
        <f t="shared" si="0"/>
        <v>0</v>
      </c>
    </row>
    <row r="614" spans="1:35" ht="12.75" customHeight="1">
      <c r="A614" s="446" t="s">
        <v>1905</v>
      </c>
      <c r="B614" s="446" t="s">
        <v>1090</v>
      </c>
      <c r="C614" s="45"/>
      <c r="D614" s="448">
        <v>3235764130</v>
      </c>
      <c r="E614" s="45"/>
      <c r="F614" s="45"/>
      <c r="G614" s="448">
        <v>812390</v>
      </c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48">
        <v>3234951740</v>
      </c>
      <c r="AG614" s="45"/>
      <c r="AH614" s="45"/>
      <c r="AI614" s="442">
        <f t="shared" si="0"/>
        <v>0</v>
      </c>
    </row>
    <row r="615" spans="1:35" ht="12.75" customHeight="1">
      <c r="A615" s="446" t="s">
        <v>3881</v>
      </c>
      <c r="B615" s="446" t="s">
        <v>3882</v>
      </c>
      <c r="C615" s="45"/>
      <c r="D615" s="448">
        <v>6304518</v>
      </c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48">
        <v>6304518</v>
      </c>
      <c r="AG615" s="45"/>
      <c r="AH615" s="45"/>
      <c r="AI615" s="442">
        <f t="shared" si="0"/>
        <v>0</v>
      </c>
    </row>
    <row r="616" spans="1:35" ht="12.75" customHeight="1">
      <c r="A616" s="446" t="s">
        <v>1906</v>
      </c>
      <c r="B616" s="446" t="s">
        <v>1907</v>
      </c>
      <c r="C616" s="45"/>
      <c r="D616" s="448">
        <v>1442392</v>
      </c>
      <c r="E616" s="45"/>
      <c r="F616" s="45"/>
      <c r="G616" s="448">
        <v>8064</v>
      </c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48">
        <v>1434328</v>
      </c>
      <c r="AG616" s="45"/>
      <c r="AH616" s="45"/>
      <c r="AI616" s="442">
        <f t="shared" si="0"/>
        <v>0</v>
      </c>
    </row>
    <row r="617" spans="1:35" ht="12.75" customHeight="1">
      <c r="A617" s="446" t="s">
        <v>1908</v>
      </c>
      <c r="B617" s="446" t="s">
        <v>1909</v>
      </c>
      <c r="C617" s="45"/>
      <c r="D617" s="448">
        <v>244018067</v>
      </c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48">
        <v>244018067</v>
      </c>
      <c r="AG617" s="45"/>
      <c r="AH617" s="45"/>
      <c r="AI617" s="442">
        <f t="shared" si="0"/>
        <v>0</v>
      </c>
    </row>
    <row r="618" spans="1:35" ht="12.75" customHeight="1">
      <c r="A618" s="572" t="s">
        <v>1910</v>
      </c>
      <c r="B618" s="573" t="s">
        <v>1911</v>
      </c>
      <c r="C618" s="45"/>
      <c r="D618" s="564">
        <v>824473490</v>
      </c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564">
        <v>824473490</v>
      </c>
      <c r="AG618" s="45"/>
      <c r="AH618" s="45"/>
      <c r="AI618" s="442">
        <f t="shared" si="0"/>
        <v>0</v>
      </c>
    </row>
    <row r="619" spans="1:35" ht="12.75" customHeight="1">
      <c r="A619" s="565"/>
      <c r="B619" s="565"/>
      <c r="C619" s="45"/>
      <c r="D619" s="56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565"/>
      <c r="AG619" s="45"/>
      <c r="AH619" s="45"/>
      <c r="AI619" s="442">
        <f t="shared" si="0"/>
        <v>0</v>
      </c>
    </row>
    <row r="620" spans="1:35" ht="12.75" customHeight="1">
      <c r="A620" s="446" t="s">
        <v>1914</v>
      </c>
      <c r="B620" s="446" t="s">
        <v>1915</v>
      </c>
      <c r="C620" s="45"/>
      <c r="D620" s="448">
        <v>11150528</v>
      </c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48">
        <v>11150528</v>
      </c>
      <c r="AG620" s="45"/>
      <c r="AH620" s="45"/>
      <c r="AI620" s="442">
        <f t="shared" si="0"/>
        <v>0</v>
      </c>
    </row>
    <row r="621" spans="1:35" ht="12.75" customHeight="1">
      <c r="A621" s="446" t="s">
        <v>1916</v>
      </c>
      <c r="B621" s="446" t="s">
        <v>1917</v>
      </c>
      <c r="C621" s="45"/>
      <c r="D621" s="448">
        <v>1784084</v>
      </c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48">
        <v>1784084</v>
      </c>
      <c r="AG621" s="45"/>
      <c r="AH621" s="45"/>
      <c r="AI621" s="442">
        <f t="shared" si="0"/>
        <v>0</v>
      </c>
    </row>
    <row r="622" spans="1:35" ht="12.75" customHeight="1">
      <c r="A622" s="446" t="s">
        <v>1918</v>
      </c>
      <c r="B622" s="446" t="s">
        <v>1919</v>
      </c>
      <c r="C622" s="45"/>
      <c r="D622" s="448">
        <v>11596548</v>
      </c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48">
        <v>11596548</v>
      </c>
      <c r="AG622" s="45"/>
      <c r="AH622" s="45"/>
      <c r="AI622" s="442">
        <f t="shared" si="0"/>
        <v>0</v>
      </c>
    </row>
    <row r="623" spans="1:35" ht="12.75" customHeight="1">
      <c r="A623" s="446" t="s">
        <v>1920</v>
      </c>
      <c r="B623" s="446" t="s">
        <v>1921</v>
      </c>
      <c r="C623" s="45"/>
      <c r="D623" s="448">
        <v>116131084</v>
      </c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48">
        <v>116131084</v>
      </c>
      <c r="AG623" s="45"/>
      <c r="AH623" s="45"/>
      <c r="AI623" s="442">
        <f t="shared" si="0"/>
        <v>0</v>
      </c>
    </row>
    <row r="624" spans="1:35" ht="12.75" customHeight="1">
      <c r="A624" s="440" t="s">
        <v>1922</v>
      </c>
      <c r="B624" s="440" t="s">
        <v>1923</v>
      </c>
      <c r="C624" s="45"/>
      <c r="D624" s="441">
        <v>33892</v>
      </c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41">
        <v>33892</v>
      </c>
      <c r="AG624" s="45"/>
      <c r="AH624" s="45"/>
      <c r="AI624" s="442">
        <f t="shared" si="0"/>
        <v>0</v>
      </c>
    </row>
    <row r="625" spans="1:35" ht="12.75" customHeight="1">
      <c r="A625" s="446" t="s">
        <v>3883</v>
      </c>
      <c r="B625" s="446" t="s">
        <v>2952</v>
      </c>
      <c r="C625" s="45"/>
      <c r="D625" s="448">
        <v>7208</v>
      </c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48">
        <v>7208</v>
      </c>
      <c r="AG625" s="45"/>
      <c r="AH625" s="45"/>
      <c r="AI625" s="442">
        <f t="shared" si="0"/>
        <v>0</v>
      </c>
    </row>
    <row r="626" spans="1:35" ht="12.75" customHeight="1">
      <c r="A626" s="446" t="s">
        <v>1924</v>
      </c>
      <c r="B626" s="446" t="s">
        <v>1925</v>
      </c>
      <c r="C626" s="45"/>
      <c r="D626" s="448">
        <v>26684</v>
      </c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48">
        <v>26684</v>
      </c>
      <c r="AG626" s="45"/>
      <c r="AH626" s="45"/>
      <c r="AI626" s="442">
        <f t="shared" si="0"/>
        <v>0</v>
      </c>
    </row>
    <row r="627" spans="1:35" ht="12.75" customHeight="1">
      <c r="A627" s="440" t="s">
        <v>1926</v>
      </c>
      <c r="B627" s="440" t="s">
        <v>1927</v>
      </c>
      <c r="C627" s="45"/>
      <c r="D627" s="441">
        <v>8006400996</v>
      </c>
      <c r="E627" s="45"/>
      <c r="F627" s="45"/>
      <c r="G627" s="441">
        <v>46838370</v>
      </c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41">
        <v>7959562626</v>
      </c>
      <c r="AG627" s="45"/>
      <c r="AH627" s="45"/>
      <c r="AI627" s="442">
        <f t="shared" si="0"/>
        <v>0</v>
      </c>
    </row>
    <row r="628" spans="1:35" ht="12.75" customHeight="1">
      <c r="A628" s="446" t="s">
        <v>1928</v>
      </c>
      <c r="B628" s="446" t="s">
        <v>947</v>
      </c>
      <c r="C628" s="45"/>
      <c r="D628" s="448">
        <v>46267562</v>
      </c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48">
        <v>46267562</v>
      </c>
      <c r="AG628" s="45"/>
      <c r="AH628" s="45"/>
      <c r="AI628" s="442">
        <f t="shared" si="0"/>
        <v>0</v>
      </c>
    </row>
    <row r="629" spans="1:35" ht="12.75" customHeight="1">
      <c r="A629" s="446" t="s">
        <v>933</v>
      </c>
      <c r="B629" s="446" t="s">
        <v>934</v>
      </c>
      <c r="C629" s="45"/>
      <c r="D629" s="448">
        <v>6470436794</v>
      </c>
      <c r="E629" s="45"/>
      <c r="F629" s="45"/>
      <c r="G629" s="448">
        <v>106523</v>
      </c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48">
        <v>6470330271</v>
      </c>
      <c r="AG629" s="45"/>
      <c r="AH629" s="45"/>
      <c r="AI629" s="442">
        <f t="shared" si="0"/>
        <v>0</v>
      </c>
    </row>
    <row r="630" spans="1:35" ht="12.75" customHeight="1">
      <c r="A630" s="446" t="s">
        <v>1929</v>
      </c>
      <c r="B630" s="446" t="s">
        <v>1862</v>
      </c>
      <c r="C630" s="45"/>
      <c r="D630" s="448">
        <v>1439559487</v>
      </c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48">
        <v>1439559487</v>
      </c>
      <c r="AG630" s="45"/>
      <c r="AH630" s="45"/>
      <c r="AI630" s="442">
        <f t="shared" si="0"/>
        <v>0</v>
      </c>
    </row>
    <row r="631" spans="1:35" ht="12.75" customHeight="1">
      <c r="A631" s="446" t="s">
        <v>943</v>
      </c>
      <c r="B631" s="446" t="s">
        <v>945</v>
      </c>
      <c r="C631" s="45"/>
      <c r="D631" s="448">
        <v>50124623</v>
      </c>
      <c r="E631" s="45"/>
      <c r="F631" s="45"/>
      <c r="G631" s="448">
        <v>46719317</v>
      </c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48">
        <v>3405306</v>
      </c>
      <c r="AG631" s="45"/>
      <c r="AH631" s="45"/>
      <c r="AI631" s="442">
        <f t="shared" si="0"/>
        <v>0</v>
      </c>
    </row>
    <row r="632" spans="1:35" ht="12.75" customHeight="1">
      <c r="A632" s="446" t="s">
        <v>1930</v>
      </c>
      <c r="B632" s="446" t="s">
        <v>1884</v>
      </c>
      <c r="C632" s="45"/>
      <c r="D632" s="448">
        <v>12530</v>
      </c>
      <c r="E632" s="45"/>
      <c r="F632" s="45"/>
      <c r="G632" s="448">
        <v>12530</v>
      </c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42">
        <f t="shared" si="0"/>
        <v>0</v>
      </c>
    </row>
    <row r="633" spans="1:35" ht="12.75" customHeight="1">
      <c r="A633" s="440" t="s">
        <v>1931</v>
      </c>
      <c r="B633" s="440" t="s">
        <v>1932</v>
      </c>
      <c r="C633" s="45"/>
      <c r="D633" s="441">
        <v>18393493</v>
      </c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41">
        <v>18393493</v>
      </c>
      <c r="AG633" s="45"/>
      <c r="AH633" s="45"/>
      <c r="AI633" s="442">
        <f t="shared" si="0"/>
        <v>0</v>
      </c>
    </row>
    <row r="634" spans="1:35" ht="12.75" customHeight="1">
      <c r="A634" s="446" t="s">
        <v>946</v>
      </c>
      <c r="B634" s="446" t="s">
        <v>947</v>
      </c>
      <c r="C634" s="45"/>
      <c r="D634" s="448">
        <v>8761</v>
      </c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48">
        <v>8761</v>
      </c>
      <c r="AG634" s="45"/>
      <c r="AH634" s="45"/>
      <c r="AI634" s="442">
        <f t="shared" si="0"/>
        <v>0</v>
      </c>
    </row>
    <row r="635" spans="1:35" ht="12.75" customHeight="1">
      <c r="A635" s="446" t="s">
        <v>948</v>
      </c>
      <c r="B635" s="446" t="s">
        <v>934</v>
      </c>
      <c r="C635" s="45"/>
      <c r="D635" s="448">
        <v>17938509</v>
      </c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48">
        <v>17938509</v>
      </c>
      <c r="AG635" s="45"/>
      <c r="AH635" s="45"/>
      <c r="AI635" s="442">
        <f t="shared" si="0"/>
        <v>0</v>
      </c>
    </row>
    <row r="636" spans="1:35" ht="12.75" customHeight="1">
      <c r="A636" s="446" t="s">
        <v>1933</v>
      </c>
      <c r="B636" s="446" t="s">
        <v>1862</v>
      </c>
      <c r="C636" s="45"/>
      <c r="D636" s="448">
        <v>446223</v>
      </c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48">
        <v>446223</v>
      </c>
      <c r="AG636" s="45"/>
      <c r="AH636" s="45"/>
      <c r="AI636" s="442">
        <f t="shared" si="0"/>
        <v>0</v>
      </c>
    </row>
    <row r="637" spans="1:35" ht="12.75" customHeight="1">
      <c r="A637" s="440" t="s">
        <v>1935</v>
      </c>
      <c r="B637" s="440" t="s">
        <v>1937</v>
      </c>
      <c r="C637" s="45"/>
      <c r="D637" s="441">
        <v>17652395207</v>
      </c>
      <c r="E637" s="45"/>
      <c r="F637" s="441">
        <v>4611716</v>
      </c>
      <c r="G637" s="441">
        <v>4404594</v>
      </c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41">
        <v>17647990613</v>
      </c>
      <c r="AG637" s="45"/>
      <c r="AH637" s="441">
        <v>4611716</v>
      </c>
      <c r="AI637" s="442">
        <f t="shared" si="0"/>
        <v>0</v>
      </c>
    </row>
    <row r="638" spans="1:35" ht="12.75" customHeight="1">
      <c r="A638" s="446" t="s">
        <v>1938</v>
      </c>
      <c r="B638" s="446" t="s">
        <v>1939</v>
      </c>
      <c r="C638" s="45"/>
      <c r="D638" s="448">
        <v>14398281</v>
      </c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48">
        <v>14398281</v>
      </c>
      <c r="AG638" s="45"/>
      <c r="AH638" s="45"/>
      <c r="AI638" s="442">
        <f t="shared" si="0"/>
        <v>0</v>
      </c>
    </row>
    <row r="639" spans="1:35" ht="12.75" customHeight="1">
      <c r="A639" s="446" t="s">
        <v>1940</v>
      </c>
      <c r="B639" s="446" t="s">
        <v>1941</v>
      </c>
      <c r="C639" s="45"/>
      <c r="D639" s="448">
        <v>28571597</v>
      </c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48">
        <v>28571597</v>
      </c>
      <c r="AG639" s="45"/>
      <c r="AH639" s="45"/>
      <c r="AI639" s="442">
        <f t="shared" si="0"/>
        <v>0</v>
      </c>
    </row>
    <row r="640" spans="1:35" ht="12.75" customHeight="1">
      <c r="A640" s="446" t="s">
        <v>1942</v>
      </c>
      <c r="B640" s="446" t="s">
        <v>1943</v>
      </c>
      <c r="C640" s="45"/>
      <c r="D640" s="448">
        <v>446170</v>
      </c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48">
        <v>446170</v>
      </c>
      <c r="AG640" s="45"/>
      <c r="AH640" s="45"/>
      <c r="AI640" s="442">
        <f t="shared" si="0"/>
        <v>0</v>
      </c>
    </row>
    <row r="641" spans="1:35" ht="12.75" customHeight="1">
      <c r="A641" s="446" t="s">
        <v>1944</v>
      </c>
      <c r="B641" s="446" t="s">
        <v>1130</v>
      </c>
      <c r="C641" s="45"/>
      <c r="D641" s="448">
        <v>6245149</v>
      </c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48">
        <v>6245149</v>
      </c>
      <c r="AG641" s="45"/>
      <c r="AH641" s="45"/>
      <c r="AI641" s="442">
        <f t="shared" si="0"/>
        <v>0</v>
      </c>
    </row>
    <row r="642" spans="1:35" ht="12.75" customHeight="1">
      <c r="A642" s="446" t="s">
        <v>1945</v>
      </c>
      <c r="B642" s="446" t="s">
        <v>1946</v>
      </c>
      <c r="C642" s="45"/>
      <c r="D642" s="448">
        <v>8730428</v>
      </c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48">
        <v>8730428</v>
      </c>
      <c r="AG642" s="45"/>
      <c r="AH642" s="45"/>
      <c r="AI642" s="442">
        <f t="shared" si="0"/>
        <v>0</v>
      </c>
    </row>
    <row r="643" spans="1:35" ht="12.75" customHeight="1">
      <c r="A643" s="446" t="s">
        <v>1947</v>
      </c>
      <c r="B643" s="446" t="s">
        <v>1691</v>
      </c>
      <c r="C643" s="45"/>
      <c r="D643" s="448">
        <v>2393532</v>
      </c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48">
        <v>2393532</v>
      </c>
      <c r="AG643" s="45"/>
      <c r="AH643" s="45"/>
      <c r="AI643" s="442">
        <f t="shared" si="0"/>
        <v>0</v>
      </c>
    </row>
    <row r="644" spans="1:35" ht="12.75" customHeight="1">
      <c r="A644" s="458" t="s">
        <v>1948</v>
      </c>
      <c r="B644" s="458" t="s">
        <v>1949</v>
      </c>
      <c r="C644" s="445"/>
      <c r="D644" s="459">
        <v>16950849060</v>
      </c>
      <c r="E644" s="445"/>
      <c r="F644" s="445"/>
      <c r="G644" s="445"/>
      <c r="H644" s="445"/>
      <c r="I644" s="445"/>
      <c r="J644" s="445"/>
      <c r="K644" s="445"/>
      <c r="L644" s="445"/>
      <c r="M644" s="445"/>
      <c r="N644" s="445"/>
      <c r="O644" s="445"/>
      <c r="P644" s="445"/>
      <c r="Q644" s="445"/>
      <c r="R644" s="445"/>
      <c r="S644" s="445"/>
      <c r="T644" s="445"/>
      <c r="U644" s="445"/>
      <c r="V644" s="445"/>
      <c r="W644" s="445"/>
      <c r="X644" s="445"/>
      <c r="Y644" s="445"/>
      <c r="Z644" s="445"/>
      <c r="AA644" s="445"/>
      <c r="AB644" s="445"/>
      <c r="AC644" s="445"/>
      <c r="AD644" s="445"/>
      <c r="AE644" s="445"/>
      <c r="AF644" s="459">
        <v>16950849060</v>
      </c>
      <c r="AG644" s="445"/>
      <c r="AH644" s="445"/>
      <c r="AI644" s="475">
        <f t="shared" si="0"/>
        <v>0</v>
      </c>
    </row>
    <row r="645" spans="1:35" ht="12.75" customHeight="1">
      <c r="A645" s="458" t="s">
        <v>1950</v>
      </c>
      <c r="B645" s="458" t="s">
        <v>1951</v>
      </c>
      <c r="C645" s="445"/>
      <c r="D645" s="459">
        <v>226794647</v>
      </c>
      <c r="E645" s="445"/>
      <c r="F645" s="459">
        <v>4464411</v>
      </c>
      <c r="G645" s="459">
        <v>72600</v>
      </c>
      <c r="H645" s="445"/>
      <c r="I645" s="445"/>
      <c r="J645" s="445"/>
      <c r="K645" s="445"/>
      <c r="L645" s="445"/>
      <c r="M645" s="445"/>
      <c r="N645" s="445"/>
      <c r="O645" s="445"/>
      <c r="P645" s="445"/>
      <c r="Q645" s="445"/>
      <c r="R645" s="445"/>
      <c r="S645" s="445"/>
      <c r="T645" s="445"/>
      <c r="U645" s="445"/>
      <c r="V645" s="445"/>
      <c r="W645" s="445"/>
      <c r="X645" s="445"/>
      <c r="Y645" s="445"/>
      <c r="Z645" s="445"/>
      <c r="AA645" s="445"/>
      <c r="AB645" s="445"/>
      <c r="AC645" s="445"/>
      <c r="AD645" s="445"/>
      <c r="AE645" s="445"/>
      <c r="AF645" s="459">
        <v>226722047</v>
      </c>
      <c r="AG645" s="445"/>
      <c r="AH645" s="459">
        <v>4464411</v>
      </c>
      <c r="AI645" s="475">
        <f>AF645+AH645</f>
        <v>231186458</v>
      </c>
    </row>
    <row r="646" spans="1:35" ht="12.75" customHeight="1">
      <c r="A646" s="446" t="s">
        <v>1952</v>
      </c>
      <c r="B646" s="446" t="s">
        <v>1953</v>
      </c>
      <c r="C646" s="45"/>
      <c r="D646" s="448">
        <v>15317219</v>
      </c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48">
        <v>15317219</v>
      </c>
      <c r="AG646" s="45"/>
      <c r="AH646" s="45"/>
      <c r="AI646" s="442">
        <f t="shared" ref="AI646:AI1931" si="1">AE646+AG646</f>
        <v>0</v>
      </c>
    </row>
    <row r="647" spans="1:35" ht="12.75" customHeight="1">
      <c r="A647" s="446" t="s">
        <v>1954</v>
      </c>
      <c r="B647" s="446" t="s">
        <v>1955</v>
      </c>
      <c r="C647" s="45"/>
      <c r="D647" s="448">
        <v>78255145</v>
      </c>
      <c r="E647" s="45"/>
      <c r="F647" s="45"/>
      <c r="G647" s="448">
        <v>46240</v>
      </c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48">
        <v>78208905</v>
      </c>
      <c r="AG647" s="45"/>
      <c r="AH647" s="45"/>
      <c r="AI647" s="442">
        <f t="shared" si="1"/>
        <v>0</v>
      </c>
    </row>
    <row r="648" spans="1:35" ht="12.75" customHeight="1">
      <c r="A648" s="446" t="s">
        <v>1956</v>
      </c>
      <c r="B648" s="446" t="s">
        <v>1957</v>
      </c>
      <c r="C648" s="45"/>
      <c r="D648" s="448">
        <v>3899806</v>
      </c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48">
        <v>3899806</v>
      </c>
      <c r="AG648" s="45"/>
      <c r="AH648" s="45"/>
      <c r="AI648" s="442">
        <f t="shared" si="1"/>
        <v>0</v>
      </c>
    </row>
    <row r="649" spans="1:35" ht="12.75" customHeight="1">
      <c r="A649" s="446" t="s">
        <v>1958</v>
      </c>
      <c r="B649" s="446" t="s">
        <v>1959</v>
      </c>
      <c r="C649" s="45"/>
      <c r="D649" s="448">
        <v>48309</v>
      </c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48">
        <v>48309</v>
      </c>
      <c r="AG649" s="45"/>
      <c r="AH649" s="45"/>
      <c r="AI649" s="442">
        <f t="shared" si="1"/>
        <v>0</v>
      </c>
    </row>
    <row r="650" spans="1:35" ht="12.75" customHeight="1">
      <c r="A650" s="446" t="s">
        <v>1960</v>
      </c>
      <c r="B650" s="446" t="s">
        <v>1961</v>
      </c>
      <c r="C650" s="45"/>
      <c r="D650" s="448">
        <v>1744953</v>
      </c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48">
        <v>1744953</v>
      </c>
      <c r="AG650" s="45"/>
      <c r="AH650" s="45"/>
      <c r="AI650" s="442">
        <f t="shared" si="1"/>
        <v>0</v>
      </c>
    </row>
    <row r="651" spans="1:35" ht="12.75" customHeight="1">
      <c r="A651" s="446" t="s">
        <v>1962</v>
      </c>
      <c r="B651" s="446" t="s">
        <v>1963</v>
      </c>
      <c r="C651" s="45"/>
      <c r="D651" s="448">
        <v>212868</v>
      </c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48">
        <v>212868</v>
      </c>
      <c r="AG651" s="45"/>
      <c r="AH651" s="45"/>
      <c r="AI651" s="442">
        <f t="shared" si="1"/>
        <v>0</v>
      </c>
    </row>
    <row r="652" spans="1:35" ht="12.75" customHeight="1">
      <c r="A652" s="446" t="s">
        <v>1964</v>
      </c>
      <c r="B652" s="446" t="s">
        <v>1140</v>
      </c>
      <c r="C652" s="45"/>
      <c r="D652" s="448">
        <v>1528159</v>
      </c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48">
        <v>1528159</v>
      </c>
      <c r="AG652" s="45"/>
      <c r="AH652" s="45"/>
      <c r="AI652" s="442">
        <f t="shared" si="1"/>
        <v>0</v>
      </c>
    </row>
    <row r="653" spans="1:35" ht="12.75" customHeight="1">
      <c r="A653" s="446" t="s">
        <v>3884</v>
      </c>
      <c r="B653" s="446" t="s">
        <v>2876</v>
      </c>
      <c r="C653" s="45"/>
      <c r="D653" s="448">
        <v>10386</v>
      </c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48">
        <v>10386</v>
      </c>
      <c r="AG653" s="45"/>
      <c r="AH653" s="45"/>
      <c r="AI653" s="442">
        <f t="shared" si="1"/>
        <v>0</v>
      </c>
    </row>
    <row r="654" spans="1:35" ht="12.75" customHeight="1">
      <c r="A654" s="446" t="s">
        <v>1965</v>
      </c>
      <c r="B654" s="446" t="s">
        <v>1966</v>
      </c>
      <c r="C654" s="45"/>
      <c r="D654" s="448">
        <v>71365994</v>
      </c>
      <c r="E654" s="45"/>
      <c r="F654" s="448">
        <v>140881</v>
      </c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48">
        <v>71365994</v>
      </c>
      <c r="AG654" s="45"/>
      <c r="AH654" s="448">
        <v>140881</v>
      </c>
      <c r="AI654" s="442">
        <f t="shared" si="1"/>
        <v>0</v>
      </c>
    </row>
    <row r="655" spans="1:35" ht="12.75" customHeight="1">
      <c r="A655" s="446" t="s">
        <v>1967</v>
      </c>
      <c r="B655" s="446" t="s">
        <v>1968</v>
      </c>
      <c r="C655" s="45"/>
      <c r="D655" s="448">
        <v>1425540</v>
      </c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48">
        <v>1425540</v>
      </c>
      <c r="AG655" s="45"/>
      <c r="AH655" s="45"/>
      <c r="AI655" s="442">
        <f t="shared" si="1"/>
        <v>0</v>
      </c>
    </row>
    <row r="656" spans="1:35" ht="12.75" customHeight="1">
      <c r="A656" s="446" t="s">
        <v>1969</v>
      </c>
      <c r="B656" s="446" t="s">
        <v>1970</v>
      </c>
      <c r="C656" s="45"/>
      <c r="D656" s="448">
        <v>5598226</v>
      </c>
      <c r="E656" s="45"/>
      <c r="F656" s="448">
        <v>6424</v>
      </c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48">
        <v>5598226</v>
      </c>
      <c r="AG656" s="45"/>
      <c r="AH656" s="448">
        <v>6424</v>
      </c>
      <c r="AI656" s="442">
        <f t="shared" si="1"/>
        <v>0</v>
      </c>
    </row>
    <row r="657" spans="1:35" ht="12.75" customHeight="1">
      <c r="A657" s="446" t="s">
        <v>1971</v>
      </c>
      <c r="B657" s="446" t="s">
        <v>1972</v>
      </c>
      <c r="C657" s="45"/>
      <c r="D657" s="448">
        <v>19120086</v>
      </c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48">
        <v>19120086</v>
      </c>
      <c r="AG657" s="45"/>
      <c r="AH657" s="45"/>
      <c r="AI657" s="442">
        <f t="shared" si="1"/>
        <v>0</v>
      </c>
    </row>
    <row r="658" spans="1:35" ht="12.75" customHeight="1">
      <c r="A658" s="446" t="s">
        <v>1973</v>
      </c>
      <c r="B658" s="446" t="s">
        <v>1974</v>
      </c>
      <c r="C658" s="45"/>
      <c r="D658" s="448">
        <v>760275</v>
      </c>
      <c r="E658" s="45"/>
      <c r="F658" s="45"/>
      <c r="G658" s="448">
        <v>285267</v>
      </c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48">
        <v>475008</v>
      </c>
      <c r="AG658" s="45"/>
      <c r="AH658" s="45"/>
      <c r="AI658" s="442">
        <f t="shared" si="1"/>
        <v>0</v>
      </c>
    </row>
    <row r="659" spans="1:35" ht="12.75" customHeight="1">
      <c r="A659" s="446" t="s">
        <v>1975</v>
      </c>
      <c r="B659" s="446" t="s">
        <v>1976</v>
      </c>
      <c r="C659" s="45"/>
      <c r="D659" s="448">
        <v>6849</v>
      </c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48">
        <v>6849</v>
      </c>
      <c r="AG659" s="45"/>
      <c r="AH659" s="45"/>
      <c r="AI659" s="442">
        <f t="shared" si="1"/>
        <v>0</v>
      </c>
    </row>
    <row r="660" spans="1:35" ht="12.75" customHeight="1">
      <c r="A660" s="446" t="s">
        <v>1977</v>
      </c>
      <c r="B660" s="446" t="s">
        <v>1978</v>
      </c>
      <c r="C660" s="45"/>
      <c r="D660" s="448">
        <v>80876</v>
      </c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48">
        <v>80876</v>
      </c>
      <c r="AG660" s="45"/>
      <c r="AH660" s="45"/>
      <c r="AI660" s="442">
        <f t="shared" si="1"/>
        <v>0</v>
      </c>
    </row>
    <row r="661" spans="1:35" ht="12.75" customHeight="1">
      <c r="A661" s="446" t="s">
        <v>1979</v>
      </c>
      <c r="B661" s="446" t="s">
        <v>1162</v>
      </c>
      <c r="C661" s="45"/>
      <c r="D661" s="448">
        <v>9418023</v>
      </c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48">
        <v>9418023</v>
      </c>
      <c r="AG661" s="45"/>
      <c r="AH661" s="45"/>
      <c r="AI661" s="442">
        <f t="shared" si="1"/>
        <v>0</v>
      </c>
    </row>
    <row r="662" spans="1:35" ht="12.75" customHeight="1">
      <c r="A662" s="446" t="s">
        <v>1980</v>
      </c>
      <c r="B662" s="446" t="s">
        <v>1158</v>
      </c>
      <c r="C662" s="45"/>
      <c r="D662" s="448">
        <v>21208387</v>
      </c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48">
        <v>21208387</v>
      </c>
      <c r="AG662" s="45"/>
      <c r="AH662" s="45"/>
      <c r="AI662" s="442">
        <f t="shared" si="1"/>
        <v>0</v>
      </c>
    </row>
    <row r="663" spans="1:35" ht="12.75" customHeight="1">
      <c r="A663" s="446" t="s">
        <v>1981</v>
      </c>
      <c r="B663" s="446" t="s">
        <v>1697</v>
      </c>
      <c r="C663" s="45"/>
      <c r="D663" s="448">
        <v>11678796</v>
      </c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48">
        <v>11678796</v>
      </c>
      <c r="AG663" s="45"/>
      <c r="AH663" s="45"/>
      <c r="AI663" s="442">
        <f t="shared" si="1"/>
        <v>0</v>
      </c>
    </row>
    <row r="664" spans="1:35" ht="12.75" customHeight="1">
      <c r="A664" s="446" t="s">
        <v>1982</v>
      </c>
      <c r="B664" s="446" t="s">
        <v>1983</v>
      </c>
      <c r="C664" s="45"/>
      <c r="D664" s="448">
        <v>106631561</v>
      </c>
      <c r="E664" s="45"/>
      <c r="F664" s="45"/>
      <c r="G664" s="448">
        <v>266634</v>
      </c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48">
        <v>106364927</v>
      </c>
      <c r="AG664" s="45"/>
      <c r="AH664" s="45"/>
      <c r="AI664" s="442">
        <f t="shared" si="1"/>
        <v>0</v>
      </c>
    </row>
    <row r="665" spans="1:35" ht="12.75" customHeight="1">
      <c r="A665" s="446" t="s">
        <v>1984</v>
      </c>
      <c r="B665" s="446" t="s">
        <v>1985</v>
      </c>
      <c r="C665" s="45"/>
      <c r="D665" s="448">
        <v>65654885</v>
      </c>
      <c r="E665" s="45"/>
      <c r="F665" s="45"/>
      <c r="G665" s="448">
        <v>3733853</v>
      </c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48">
        <v>61921032</v>
      </c>
      <c r="AG665" s="45"/>
      <c r="AH665" s="45"/>
      <c r="AI665" s="442">
        <f t="shared" si="1"/>
        <v>0</v>
      </c>
    </row>
    <row r="666" spans="1:35" ht="12.75" customHeight="1">
      <c r="A666" s="440" t="s">
        <v>1986</v>
      </c>
      <c r="B666" s="440" t="s">
        <v>1987</v>
      </c>
      <c r="C666" s="45"/>
      <c r="D666" s="441">
        <v>342987815</v>
      </c>
      <c r="E666" s="45"/>
      <c r="F666" s="441">
        <v>16370</v>
      </c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41">
        <v>342987815</v>
      </c>
      <c r="AG666" s="45"/>
      <c r="AH666" s="441">
        <v>16370</v>
      </c>
      <c r="AI666" s="442">
        <f t="shared" si="1"/>
        <v>0</v>
      </c>
    </row>
    <row r="667" spans="1:35" ht="12.75" customHeight="1">
      <c r="A667" s="446" t="s">
        <v>1988</v>
      </c>
      <c r="B667" s="446" t="s">
        <v>1989</v>
      </c>
      <c r="C667" s="45"/>
      <c r="D667" s="448">
        <v>195903197</v>
      </c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48">
        <v>195903197</v>
      </c>
      <c r="AG667" s="45"/>
      <c r="AH667" s="45"/>
      <c r="AI667" s="442">
        <f t="shared" si="1"/>
        <v>0</v>
      </c>
    </row>
    <row r="668" spans="1:35" ht="12.75" customHeight="1">
      <c r="A668" s="446" t="s">
        <v>1990</v>
      </c>
      <c r="B668" s="446" t="s">
        <v>1991</v>
      </c>
      <c r="C668" s="45"/>
      <c r="D668" s="448">
        <v>26860802</v>
      </c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48">
        <v>26860802</v>
      </c>
      <c r="AG668" s="45"/>
      <c r="AH668" s="45"/>
      <c r="AI668" s="442">
        <f t="shared" si="1"/>
        <v>0</v>
      </c>
    </row>
    <row r="669" spans="1:35" ht="12.75" customHeight="1">
      <c r="A669" s="446" t="s">
        <v>1992</v>
      </c>
      <c r="B669" s="446" t="s">
        <v>1993</v>
      </c>
      <c r="C669" s="45"/>
      <c r="D669" s="448">
        <v>1134754</v>
      </c>
      <c r="E669" s="45"/>
      <c r="F669" s="448">
        <v>16370</v>
      </c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48">
        <v>1134754</v>
      </c>
      <c r="AG669" s="45"/>
      <c r="AH669" s="448">
        <v>16370</v>
      </c>
      <c r="AI669" s="442">
        <f t="shared" si="1"/>
        <v>0</v>
      </c>
    </row>
    <row r="670" spans="1:35" ht="12.75" customHeight="1">
      <c r="A670" s="446" t="s">
        <v>1994</v>
      </c>
      <c r="B670" s="446" t="s">
        <v>1995</v>
      </c>
      <c r="C670" s="45"/>
      <c r="D670" s="448">
        <v>3194612</v>
      </c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48">
        <v>3194612</v>
      </c>
      <c r="AG670" s="45"/>
      <c r="AH670" s="45"/>
      <c r="AI670" s="442">
        <f t="shared" si="1"/>
        <v>0</v>
      </c>
    </row>
    <row r="671" spans="1:35" ht="12.75" customHeight="1">
      <c r="A671" s="446" t="s">
        <v>1996</v>
      </c>
      <c r="B671" s="446" t="s">
        <v>1997</v>
      </c>
      <c r="C671" s="45"/>
      <c r="D671" s="448">
        <v>115878554</v>
      </c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48">
        <v>115878554</v>
      </c>
      <c r="AG671" s="45"/>
      <c r="AH671" s="45"/>
      <c r="AI671" s="442">
        <f t="shared" si="1"/>
        <v>0</v>
      </c>
    </row>
    <row r="672" spans="1:35" ht="12.75" customHeight="1">
      <c r="A672" s="446" t="s">
        <v>1998</v>
      </c>
      <c r="B672" s="446" t="s">
        <v>1999</v>
      </c>
      <c r="C672" s="45"/>
      <c r="D672" s="448">
        <v>15896</v>
      </c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48">
        <v>15896</v>
      </c>
      <c r="AG672" s="45"/>
      <c r="AH672" s="45"/>
      <c r="AI672" s="442">
        <f t="shared" si="1"/>
        <v>0</v>
      </c>
    </row>
    <row r="673" spans="1:35" ht="12.75" customHeight="1">
      <c r="A673" s="440" t="s">
        <v>2000</v>
      </c>
      <c r="B673" s="440" t="s">
        <v>2001</v>
      </c>
      <c r="C673" s="45"/>
      <c r="D673" s="441">
        <v>111767051</v>
      </c>
      <c r="E673" s="45"/>
      <c r="F673" s="45"/>
      <c r="G673" s="441">
        <v>11138</v>
      </c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41">
        <v>111755913</v>
      </c>
      <c r="AG673" s="45"/>
      <c r="AH673" s="45"/>
      <c r="AI673" s="442">
        <f t="shared" si="1"/>
        <v>0</v>
      </c>
    </row>
    <row r="674" spans="1:35" ht="12.75" customHeight="1">
      <c r="A674" s="446" t="s">
        <v>2004</v>
      </c>
      <c r="B674" s="446" t="s">
        <v>1697</v>
      </c>
      <c r="C674" s="45"/>
      <c r="D674" s="448">
        <v>19477568</v>
      </c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48">
        <v>19477568</v>
      </c>
      <c r="AG674" s="45"/>
      <c r="AH674" s="45"/>
      <c r="AI674" s="442">
        <f t="shared" si="1"/>
        <v>0</v>
      </c>
    </row>
    <row r="675" spans="1:35" ht="12.75" customHeight="1">
      <c r="A675" s="446" t="s">
        <v>2005</v>
      </c>
      <c r="B675" s="446" t="s">
        <v>1158</v>
      </c>
      <c r="C675" s="45"/>
      <c r="D675" s="448">
        <v>278163</v>
      </c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48">
        <v>278163</v>
      </c>
      <c r="AG675" s="45"/>
      <c r="AH675" s="45"/>
      <c r="AI675" s="442">
        <f t="shared" si="1"/>
        <v>0</v>
      </c>
    </row>
    <row r="676" spans="1:35" ht="12.75" customHeight="1">
      <c r="A676" s="446" t="s">
        <v>2006</v>
      </c>
      <c r="B676" s="446" t="s">
        <v>1983</v>
      </c>
      <c r="C676" s="45"/>
      <c r="D676" s="448">
        <v>9397806</v>
      </c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48">
        <v>9397806</v>
      </c>
      <c r="AG676" s="45"/>
      <c r="AH676" s="45"/>
      <c r="AI676" s="442">
        <f t="shared" si="1"/>
        <v>0</v>
      </c>
    </row>
    <row r="677" spans="1:35" ht="12.75" customHeight="1">
      <c r="A677" s="446" t="s">
        <v>2007</v>
      </c>
      <c r="B677" s="446" t="s">
        <v>1130</v>
      </c>
      <c r="C677" s="45"/>
      <c r="D677" s="448">
        <v>908448</v>
      </c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48">
        <v>908448</v>
      </c>
      <c r="AG677" s="45"/>
      <c r="AH677" s="45"/>
      <c r="AI677" s="442">
        <f t="shared" si="1"/>
        <v>0</v>
      </c>
    </row>
    <row r="678" spans="1:35" ht="12.75" customHeight="1">
      <c r="A678" s="446" t="s">
        <v>2008</v>
      </c>
      <c r="B678" s="446" t="s">
        <v>2009</v>
      </c>
      <c r="C678" s="45"/>
      <c r="D678" s="448">
        <v>339283</v>
      </c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48">
        <v>339283</v>
      </c>
      <c r="AG678" s="45"/>
      <c r="AH678" s="45"/>
      <c r="AI678" s="442">
        <f t="shared" si="1"/>
        <v>0</v>
      </c>
    </row>
    <row r="679" spans="1:35" ht="12.75" customHeight="1">
      <c r="A679" s="446" t="s">
        <v>2010</v>
      </c>
      <c r="B679" s="446" t="s">
        <v>2011</v>
      </c>
      <c r="C679" s="45"/>
      <c r="D679" s="448">
        <v>9530888</v>
      </c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48">
        <v>9530888</v>
      </c>
      <c r="AG679" s="45"/>
      <c r="AH679" s="45"/>
      <c r="AI679" s="442">
        <f t="shared" si="1"/>
        <v>0</v>
      </c>
    </row>
    <row r="680" spans="1:35" ht="12.75" customHeight="1">
      <c r="A680" s="446" t="s">
        <v>3885</v>
      </c>
      <c r="B680" s="446" t="s">
        <v>3886</v>
      </c>
      <c r="C680" s="45"/>
      <c r="D680" s="448">
        <v>29030558</v>
      </c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48">
        <v>29030558</v>
      </c>
      <c r="AG680" s="45"/>
      <c r="AH680" s="45"/>
      <c r="AI680" s="442">
        <f t="shared" si="1"/>
        <v>0</v>
      </c>
    </row>
    <row r="681" spans="1:35" ht="12.75" customHeight="1">
      <c r="A681" s="446" t="s">
        <v>3887</v>
      </c>
      <c r="B681" s="446" t="s">
        <v>3888</v>
      </c>
      <c r="C681" s="45"/>
      <c r="D681" s="448">
        <v>7029294</v>
      </c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48">
        <v>7029294</v>
      </c>
      <c r="AG681" s="45"/>
      <c r="AH681" s="45"/>
      <c r="AI681" s="442">
        <f t="shared" si="1"/>
        <v>0</v>
      </c>
    </row>
    <row r="682" spans="1:35" ht="12.75" customHeight="1">
      <c r="A682" s="446" t="s">
        <v>3889</v>
      </c>
      <c r="B682" s="446" t="s">
        <v>3890</v>
      </c>
      <c r="C682" s="45"/>
      <c r="D682" s="448">
        <v>106671</v>
      </c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48">
        <v>106671</v>
      </c>
      <c r="AG682" s="45"/>
      <c r="AH682" s="45"/>
      <c r="AI682" s="442">
        <f t="shared" si="1"/>
        <v>0</v>
      </c>
    </row>
    <row r="683" spans="1:35" ht="12.75" customHeight="1">
      <c r="A683" s="446" t="s">
        <v>3891</v>
      </c>
      <c r="B683" s="446" t="s">
        <v>3892</v>
      </c>
      <c r="C683" s="45"/>
      <c r="D683" s="448">
        <v>74938</v>
      </c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48">
        <v>74938</v>
      </c>
      <c r="AG683" s="45"/>
      <c r="AH683" s="45"/>
      <c r="AI683" s="442">
        <f t="shared" si="1"/>
        <v>0</v>
      </c>
    </row>
    <row r="684" spans="1:35" ht="12.75" customHeight="1">
      <c r="A684" s="446" t="s">
        <v>2014</v>
      </c>
      <c r="B684" s="446" t="s">
        <v>2015</v>
      </c>
      <c r="C684" s="45"/>
      <c r="D684" s="448">
        <v>15194701</v>
      </c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48">
        <v>15194701</v>
      </c>
      <c r="AG684" s="45"/>
      <c r="AH684" s="45"/>
      <c r="AI684" s="442">
        <f t="shared" si="1"/>
        <v>0</v>
      </c>
    </row>
    <row r="685" spans="1:35" ht="12.75" customHeight="1">
      <c r="A685" s="446" t="s">
        <v>2016</v>
      </c>
      <c r="B685" s="446" t="s">
        <v>2017</v>
      </c>
      <c r="C685" s="45"/>
      <c r="D685" s="448">
        <v>6299012</v>
      </c>
      <c r="E685" s="45"/>
      <c r="F685" s="45"/>
      <c r="G685" s="448">
        <v>11138</v>
      </c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48">
        <v>6287874</v>
      </c>
      <c r="AG685" s="45"/>
      <c r="AH685" s="45"/>
      <c r="AI685" s="442">
        <f t="shared" si="1"/>
        <v>0</v>
      </c>
    </row>
    <row r="686" spans="1:35" ht="12.75" customHeight="1">
      <c r="A686" s="446" t="s">
        <v>2018</v>
      </c>
      <c r="B686" s="446" t="s">
        <v>2019</v>
      </c>
      <c r="C686" s="45"/>
      <c r="D686" s="448">
        <v>13071338</v>
      </c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48">
        <v>13071338</v>
      </c>
      <c r="AG686" s="45"/>
      <c r="AH686" s="45"/>
      <c r="AI686" s="442">
        <f t="shared" si="1"/>
        <v>0</v>
      </c>
    </row>
    <row r="687" spans="1:35" ht="12.75" customHeight="1">
      <c r="A687" s="446" t="s">
        <v>2021</v>
      </c>
      <c r="B687" s="446" t="s">
        <v>2022</v>
      </c>
      <c r="C687" s="45"/>
      <c r="D687" s="448">
        <v>38846</v>
      </c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48">
        <v>38846</v>
      </c>
      <c r="AG687" s="45"/>
      <c r="AH687" s="45"/>
      <c r="AI687" s="442">
        <f t="shared" si="1"/>
        <v>0</v>
      </c>
    </row>
    <row r="688" spans="1:35" ht="12.75" customHeight="1">
      <c r="A688" s="446" t="s">
        <v>2023</v>
      </c>
      <c r="B688" s="446" t="s">
        <v>2024</v>
      </c>
      <c r="C688" s="45"/>
      <c r="D688" s="448">
        <v>1599</v>
      </c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48">
        <v>1599</v>
      </c>
      <c r="AG688" s="45"/>
      <c r="AH688" s="45"/>
      <c r="AI688" s="442">
        <f t="shared" si="1"/>
        <v>0</v>
      </c>
    </row>
    <row r="689" spans="1:35" ht="12.75" customHeight="1">
      <c r="A689" s="446" t="s">
        <v>2025</v>
      </c>
      <c r="B689" s="446" t="s">
        <v>2026</v>
      </c>
      <c r="C689" s="45"/>
      <c r="D689" s="448">
        <v>977163</v>
      </c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48">
        <v>977163</v>
      </c>
      <c r="AG689" s="45"/>
      <c r="AH689" s="45"/>
      <c r="AI689" s="442">
        <f t="shared" si="1"/>
        <v>0</v>
      </c>
    </row>
    <row r="690" spans="1:35" ht="12.75" customHeight="1">
      <c r="A690" s="446" t="s">
        <v>2027</v>
      </c>
      <c r="B690" s="446" t="s">
        <v>2028</v>
      </c>
      <c r="C690" s="45"/>
      <c r="D690" s="448">
        <v>10775</v>
      </c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48">
        <v>10775</v>
      </c>
      <c r="AG690" s="45"/>
      <c r="AH690" s="45"/>
      <c r="AI690" s="442">
        <f t="shared" si="1"/>
        <v>0</v>
      </c>
    </row>
    <row r="691" spans="1:35" ht="12.75" customHeight="1">
      <c r="A691" s="443" t="s">
        <v>2029</v>
      </c>
      <c r="B691" s="443" t="s">
        <v>2031</v>
      </c>
      <c r="C691" s="445"/>
      <c r="D691" s="444">
        <v>804801</v>
      </c>
      <c r="E691" s="445"/>
      <c r="F691" s="445"/>
      <c r="G691" s="444">
        <v>283265</v>
      </c>
      <c r="H691" s="445"/>
      <c r="I691" s="445"/>
      <c r="J691" s="445"/>
      <c r="K691" s="445"/>
      <c r="L691" s="445"/>
      <c r="M691" s="445"/>
      <c r="N691" s="445"/>
      <c r="O691" s="445"/>
      <c r="P691" s="445"/>
      <c r="Q691" s="445"/>
      <c r="R691" s="445"/>
      <c r="S691" s="445"/>
      <c r="T691" s="445"/>
      <c r="U691" s="445"/>
      <c r="V691" s="445"/>
      <c r="W691" s="445"/>
      <c r="X691" s="445"/>
      <c r="Y691" s="445"/>
      <c r="Z691" s="445"/>
      <c r="AA691" s="445"/>
      <c r="AB691" s="445"/>
      <c r="AC691" s="445"/>
      <c r="AD691" s="445"/>
      <c r="AE691" s="45"/>
      <c r="AF691" s="441">
        <v>521536</v>
      </c>
      <c r="AG691" s="45"/>
      <c r="AH691" s="45"/>
      <c r="AI691" s="475">
        <f t="shared" si="1"/>
        <v>0</v>
      </c>
    </row>
    <row r="692" spans="1:35" ht="12.75" customHeight="1">
      <c r="A692" s="446" t="s">
        <v>2032</v>
      </c>
      <c r="B692" s="446" t="s">
        <v>2033</v>
      </c>
      <c r="C692" s="45"/>
      <c r="D692" s="448">
        <v>36158</v>
      </c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48">
        <v>36158</v>
      </c>
      <c r="AG692" s="45"/>
      <c r="AH692" s="45"/>
      <c r="AI692" s="442">
        <f t="shared" si="1"/>
        <v>0</v>
      </c>
    </row>
    <row r="693" spans="1:35" ht="12.75" customHeight="1">
      <c r="A693" s="446" t="s">
        <v>2034</v>
      </c>
      <c r="B693" s="446" t="s">
        <v>2035</v>
      </c>
      <c r="C693" s="45"/>
      <c r="D693" s="448">
        <v>3475</v>
      </c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48">
        <v>3475</v>
      </c>
      <c r="AG693" s="45"/>
      <c r="AH693" s="45"/>
      <c r="AI693" s="442">
        <f t="shared" si="1"/>
        <v>0</v>
      </c>
    </row>
    <row r="694" spans="1:35" ht="12.75" customHeight="1">
      <c r="A694" s="446" t="s">
        <v>2037</v>
      </c>
      <c r="B694" s="446" t="s">
        <v>2039</v>
      </c>
      <c r="C694" s="45"/>
      <c r="D694" s="448">
        <v>5142</v>
      </c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48">
        <v>5142</v>
      </c>
      <c r="AG694" s="45"/>
      <c r="AH694" s="45"/>
      <c r="AI694" s="442">
        <f t="shared" si="1"/>
        <v>0</v>
      </c>
    </row>
    <row r="695" spans="1:35" ht="12.75" customHeight="1">
      <c r="A695" s="446" t="s">
        <v>2040</v>
      </c>
      <c r="B695" s="446" t="s">
        <v>2041</v>
      </c>
      <c r="C695" s="45"/>
      <c r="D695" s="448">
        <v>50589</v>
      </c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48">
        <v>50589</v>
      </c>
      <c r="AG695" s="45"/>
      <c r="AH695" s="45"/>
      <c r="AI695" s="442">
        <f t="shared" si="1"/>
        <v>0</v>
      </c>
    </row>
    <row r="696" spans="1:35" ht="12.75" customHeight="1">
      <c r="A696" s="446" t="s">
        <v>2042</v>
      </c>
      <c r="B696" s="446" t="s">
        <v>1026</v>
      </c>
      <c r="C696" s="45"/>
      <c r="D696" s="448">
        <v>91239</v>
      </c>
      <c r="E696" s="45"/>
      <c r="F696" s="45"/>
      <c r="G696" s="448">
        <v>90529</v>
      </c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48">
        <v>710</v>
      </c>
      <c r="AG696" s="45"/>
      <c r="AH696" s="45"/>
      <c r="AI696" s="442">
        <f t="shared" si="1"/>
        <v>0</v>
      </c>
    </row>
    <row r="697" spans="1:35" ht="12.75" customHeight="1">
      <c r="A697" s="446" t="s">
        <v>2043</v>
      </c>
      <c r="B697" s="446" t="s">
        <v>1011</v>
      </c>
      <c r="C697" s="45"/>
      <c r="D697" s="448">
        <v>57491</v>
      </c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48">
        <v>57491</v>
      </c>
      <c r="AG697" s="45"/>
      <c r="AH697" s="45"/>
      <c r="AI697" s="442">
        <f t="shared" si="1"/>
        <v>0</v>
      </c>
    </row>
    <row r="698" spans="1:35" ht="12.75" customHeight="1">
      <c r="A698" s="446" t="s">
        <v>2044</v>
      </c>
      <c r="B698" s="446" t="s">
        <v>993</v>
      </c>
      <c r="C698" s="45"/>
      <c r="D698" s="448">
        <v>260065</v>
      </c>
      <c r="E698" s="45"/>
      <c r="F698" s="45"/>
      <c r="G698" s="448">
        <v>192736</v>
      </c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48">
        <v>67329</v>
      </c>
      <c r="AG698" s="45"/>
      <c r="AH698" s="45"/>
      <c r="AI698" s="442">
        <f t="shared" si="1"/>
        <v>0</v>
      </c>
    </row>
    <row r="699" spans="1:35" ht="12.75" customHeight="1">
      <c r="A699" s="446" t="s">
        <v>2045</v>
      </c>
      <c r="B699" s="446" t="s">
        <v>2046</v>
      </c>
      <c r="C699" s="45"/>
      <c r="D699" s="448">
        <v>278966</v>
      </c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48">
        <v>278966</v>
      </c>
      <c r="AG699" s="45"/>
      <c r="AH699" s="45"/>
      <c r="AI699" s="442">
        <f t="shared" si="1"/>
        <v>0</v>
      </c>
    </row>
    <row r="700" spans="1:35" ht="12.75" customHeight="1">
      <c r="A700" s="446" t="s">
        <v>2047</v>
      </c>
      <c r="B700" s="446" t="s">
        <v>2048</v>
      </c>
      <c r="C700" s="45"/>
      <c r="D700" s="448">
        <v>2242</v>
      </c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48">
        <v>2242</v>
      </c>
      <c r="AG700" s="45"/>
      <c r="AH700" s="45"/>
      <c r="AI700" s="442">
        <f t="shared" si="1"/>
        <v>0</v>
      </c>
    </row>
    <row r="701" spans="1:35" ht="12.75" customHeight="1">
      <c r="A701" s="446" t="s">
        <v>2049</v>
      </c>
      <c r="B701" s="446" t="s">
        <v>2050</v>
      </c>
      <c r="C701" s="45"/>
      <c r="D701" s="448">
        <v>19434</v>
      </c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48">
        <v>19434</v>
      </c>
      <c r="AG701" s="45"/>
      <c r="AH701" s="45"/>
      <c r="AI701" s="442">
        <f t="shared" si="1"/>
        <v>0</v>
      </c>
    </row>
    <row r="702" spans="1:35" ht="12.75" customHeight="1">
      <c r="A702" s="440" t="s">
        <v>2051</v>
      </c>
      <c r="B702" s="440" t="s">
        <v>973</v>
      </c>
      <c r="C702" s="45"/>
      <c r="D702" s="441">
        <v>53755</v>
      </c>
      <c r="E702" s="45"/>
      <c r="F702" s="45"/>
      <c r="G702" s="441">
        <v>225301</v>
      </c>
      <c r="H702" s="441">
        <v>48771</v>
      </c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41">
        <v>-122775</v>
      </c>
      <c r="AG702" s="45"/>
      <c r="AH702" s="45"/>
      <c r="AI702" s="442">
        <f t="shared" si="1"/>
        <v>0</v>
      </c>
    </row>
    <row r="703" spans="1:35" ht="12.75" customHeight="1">
      <c r="A703" s="446" t="s">
        <v>2052</v>
      </c>
      <c r="B703" s="446" t="s">
        <v>1056</v>
      </c>
      <c r="C703" s="45"/>
      <c r="D703" s="448">
        <v>40</v>
      </c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48">
        <v>40</v>
      </c>
      <c r="AG703" s="45"/>
      <c r="AH703" s="45"/>
      <c r="AI703" s="442">
        <f t="shared" si="1"/>
        <v>0</v>
      </c>
    </row>
    <row r="704" spans="1:35" ht="12.75" customHeight="1">
      <c r="A704" s="446" t="s">
        <v>2053</v>
      </c>
      <c r="B704" s="446" t="s">
        <v>2054</v>
      </c>
      <c r="C704" s="45"/>
      <c r="D704" s="448">
        <v>1446117</v>
      </c>
      <c r="E704" s="45"/>
      <c r="F704" s="45"/>
      <c r="G704" s="448">
        <v>225301</v>
      </c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48">
        <v>1220816</v>
      </c>
      <c r="AG704" s="45"/>
      <c r="AH704" s="45"/>
      <c r="AI704" s="442">
        <f t="shared" si="1"/>
        <v>0</v>
      </c>
    </row>
    <row r="705" spans="1:35" ht="12.75" customHeight="1">
      <c r="A705" s="446" t="s">
        <v>2055</v>
      </c>
      <c r="B705" s="446" t="s">
        <v>2056</v>
      </c>
      <c r="C705" s="448">
        <v>1</v>
      </c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48">
        <v>1</v>
      </c>
      <c r="AF705" s="45"/>
      <c r="AG705" s="45"/>
      <c r="AH705" s="45"/>
      <c r="AI705" s="442">
        <f t="shared" si="1"/>
        <v>1</v>
      </c>
    </row>
    <row r="706" spans="1:35" ht="12.75" customHeight="1">
      <c r="A706" s="446" t="s">
        <v>2057</v>
      </c>
      <c r="B706" s="446" t="s">
        <v>2058</v>
      </c>
      <c r="C706" s="448">
        <v>550182</v>
      </c>
      <c r="D706" s="45"/>
      <c r="E706" s="45"/>
      <c r="F706" s="45"/>
      <c r="G706" s="45"/>
      <c r="H706" s="448">
        <v>48771</v>
      </c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48">
        <v>501411</v>
      </c>
      <c r="AF706" s="45"/>
      <c r="AG706" s="45"/>
      <c r="AH706" s="45"/>
      <c r="AI706" s="442">
        <f t="shared" si="1"/>
        <v>501411</v>
      </c>
    </row>
    <row r="707" spans="1:35" ht="12.75" customHeight="1">
      <c r="A707" s="446" t="s">
        <v>2059</v>
      </c>
      <c r="B707" s="446" t="s">
        <v>2060</v>
      </c>
      <c r="C707" s="448">
        <v>25</v>
      </c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48">
        <v>25</v>
      </c>
      <c r="AF707" s="45"/>
      <c r="AG707" s="45"/>
      <c r="AH707" s="45"/>
      <c r="AI707" s="442">
        <f t="shared" si="1"/>
        <v>25</v>
      </c>
    </row>
    <row r="708" spans="1:35" ht="12.75" customHeight="1">
      <c r="A708" s="446" t="s">
        <v>2061</v>
      </c>
      <c r="B708" s="446" t="s">
        <v>2062</v>
      </c>
      <c r="C708" s="448">
        <v>589557</v>
      </c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48">
        <v>589557</v>
      </c>
      <c r="AF708" s="45"/>
      <c r="AG708" s="45"/>
      <c r="AH708" s="45"/>
      <c r="AI708" s="442">
        <f t="shared" si="1"/>
        <v>589557</v>
      </c>
    </row>
    <row r="709" spans="1:35" ht="12.75" customHeight="1">
      <c r="A709" s="446" t="s">
        <v>2063</v>
      </c>
      <c r="B709" s="446" t="s">
        <v>2064</v>
      </c>
      <c r="C709" s="448">
        <v>252637</v>
      </c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48">
        <v>252637</v>
      </c>
      <c r="AF709" s="45"/>
      <c r="AG709" s="45"/>
      <c r="AH709" s="45"/>
      <c r="AI709" s="442">
        <f t="shared" si="1"/>
        <v>252637</v>
      </c>
    </row>
    <row r="710" spans="1:35" ht="12.75" customHeight="1">
      <c r="A710" s="443" t="s">
        <v>2065</v>
      </c>
      <c r="B710" s="443" t="s">
        <v>2066</v>
      </c>
      <c r="C710" s="445"/>
      <c r="D710" s="444">
        <v>17368930</v>
      </c>
      <c r="E710" s="445"/>
      <c r="F710" s="445"/>
      <c r="G710" s="445"/>
      <c r="H710" s="445"/>
      <c r="I710" s="445"/>
      <c r="J710" s="445"/>
      <c r="K710" s="445"/>
      <c r="L710" s="445"/>
      <c r="M710" s="445"/>
      <c r="N710" s="445"/>
      <c r="O710" s="445"/>
      <c r="P710" s="445"/>
      <c r="Q710" s="445"/>
      <c r="R710" s="445"/>
      <c r="S710" s="445"/>
      <c r="T710" s="445"/>
      <c r="U710" s="445"/>
      <c r="V710" s="445"/>
      <c r="W710" s="445"/>
      <c r="X710" s="445"/>
      <c r="Y710" s="445"/>
      <c r="Z710" s="445"/>
      <c r="AA710" s="445"/>
      <c r="AB710" s="445"/>
      <c r="AC710" s="445"/>
      <c r="AD710" s="445"/>
      <c r="AE710" s="445"/>
      <c r="AF710" s="444">
        <v>17368930</v>
      </c>
      <c r="AG710" s="445"/>
      <c r="AH710" s="445"/>
      <c r="AI710" s="475">
        <f t="shared" si="1"/>
        <v>0</v>
      </c>
    </row>
    <row r="711" spans="1:35" ht="12.75" customHeight="1">
      <c r="A711" s="446" t="s">
        <v>3893</v>
      </c>
      <c r="B711" s="446" t="s">
        <v>3894</v>
      </c>
      <c r="C711" s="45"/>
      <c r="D711" s="448">
        <v>47008</v>
      </c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48">
        <v>47008</v>
      </c>
      <c r="AG711" s="45"/>
      <c r="AH711" s="45"/>
      <c r="AI711" s="442">
        <f t="shared" si="1"/>
        <v>0</v>
      </c>
    </row>
    <row r="712" spans="1:35" ht="12.75" customHeight="1">
      <c r="A712" s="446" t="s">
        <v>2067</v>
      </c>
      <c r="B712" s="446" t="s">
        <v>1098</v>
      </c>
      <c r="C712" s="45"/>
      <c r="D712" s="448">
        <v>17318322</v>
      </c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48">
        <v>17318322</v>
      </c>
      <c r="AG712" s="45"/>
      <c r="AH712" s="45"/>
      <c r="AI712" s="442">
        <f t="shared" si="1"/>
        <v>0</v>
      </c>
    </row>
    <row r="713" spans="1:35" ht="12.75" customHeight="1">
      <c r="A713" s="446" t="s">
        <v>3895</v>
      </c>
      <c r="B713" s="446" t="s">
        <v>3896</v>
      </c>
      <c r="C713" s="45"/>
      <c r="D713" s="448">
        <v>3600</v>
      </c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48">
        <v>3600</v>
      </c>
      <c r="AG713" s="45"/>
      <c r="AH713" s="45"/>
      <c r="AI713" s="442">
        <f t="shared" si="1"/>
        <v>0</v>
      </c>
    </row>
    <row r="714" spans="1:35" ht="12.75" customHeight="1">
      <c r="A714" s="440" t="s">
        <v>2068</v>
      </c>
      <c r="B714" s="440" t="s">
        <v>2069</v>
      </c>
      <c r="C714" s="45"/>
      <c r="D714" s="441">
        <v>7111965388</v>
      </c>
      <c r="E714" s="45"/>
      <c r="F714" s="441">
        <v>50593</v>
      </c>
      <c r="G714" s="441">
        <v>637112078</v>
      </c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41">
        <v>6474853310</v>
      </c>
      <c r="AG714" s="45"/>
      <c r="AH714" s="441">
        <v>50593</v>
      </c>
      <c r="AI714" s="442">
        <f t="shared" si="1"/>
        <v>0</v>
      </c>
    </row>
    <row r="715" spans="1:35" ht="12.75" customHeight="1">
      <c r="A715" s="458" t="s">
        <v>2070</v>
      </c>
      <c r="B715" s="458" t="s">
        <v>1108</v>
      </c>
      <c r="C715" s="445"/>
      <c r="D715" s="459">
        <v>7111965388</v>
      </c>
      <c r="E715" s="445"/>
      <c r="F715" s="459">
        <v>50593</v>
      </c>
      <c r="G715" s="459">
        <v>637112078</v>
      </c>
      <c r="H715" s="445"/>
      <c r="I715" s="445"/>
      <c r="J715" s="445"/>
      <c r="K715" s="445"/>
      <c r="L715" s="445"/>
      <c r="M715" s="445"/>
      <c r="N715" s="445"/>
      <c r="O715" s="445"/>
      <c r="P715" s="445"/>
      <c r="Q715" s="445"/>
      <c r="R715" s="445"/>
      <c r="S715" s="445"/>
      <c r="T715" s="445"/>
      <c r="U715" s="445"/>
      <c r="V715" s="445"/>
      <c r="W715" s="445"/>
      <c r="X715" s="445"/>
      <c r="Y715" s="445"/>
      <c r="Z715" s="445"/>
      <c r="AA715" s="445"/>
      <c r="AB715" s="445"/>
      <c r="AC715" s="445"/>
      <c r="AD715" s="445"/>
      <c r="AE715" s="45"/>
      <c r="AF715" s="448">
        <v>6474853310</v>
      </c>
      <c r="AG715" s="45"/>
      <c r="AH715" s="448">
        <v>50593</v>
      </c>
      <c r="AI715" s="475">
        <f t="shared" si="1"/>
        <v>0</v>
      </c>
    </row>
    <row r="716" spans="1:35" ht="12.75" customHeight="1">
      <c r="A716" s="440" t="s">
        <v>2071</v>
      </c>
      <c r="B716" s="440" t="s">
        <v>2072</v>
      </c>
      <c r="C716" s="45"/>
      <c r="D716" s="441">
        <v>187793</v>
      </c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41">
        <v>187793</v>
      </c>
      <c r="AG716" s="45"/>
      <c r="AH716" s="45"/>
      <c r="AI716" s="442">
        <f t="shared" si="1"/>
        <v>0</v>
      </c>
    </row>
    <row r="717" spans="1:35" ht="12.75" customHeight="1">
      <c r="A717" s="446" t="s">
        <v>3897</v>
      </c>
      <c r="B717" s="446" t="s">
        <v>1119</v>
      </c>
      <c r="C717" s="45"/>
      <c r="D717" s="448">
        <v>5507</v>
      </c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48">
        <v>5507</v>
      </c>
      <c r="AG717" s="45"/>
      <c r="AH717" s="45"/>
      <c r="AI717" s="442">
        <f t="shared" si="1"/>
        <v>0</v>
      </c>
    </row>
    <row r="718" spans="1:35" ht="12.75" customHeight="1">
      <c r="A718" s="446" t="s">
        <v>2073</v>
      </c>
      <c r="B718" s="446" t="s">
        <v>2074</v>
      </c>
      <c r="C718" s="45"/>
      <c r="D718" s="448">
        <v>37727</v>
      </c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48">
        <v>37727</v>
      </c>
      <c r="AG718" s="45"/>
      <c r="AH718" s="45"/>
      <c r="AI718" s="442">
        <f t="shared" si="1"/>
        <v>0</v>
      </c>
    </row>
    <row r="719" spans="1:35" ht="12.75" customHeight="1">
      <c r="A719" s="446" t="s">
        <v>2075</v>
      </c>
      <c r="B719" s="446" t="s">
        <v>1121</v>
      </c>
      <c r="C719" s="45"/>
      <c r="D719" s="448">
        <v>144559</v>
      </c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48">
        <v>144559</v>
      </c>
      <c r="AG719" s="45"/>
      <c r="AH719" s="45"/>
      <c r="AI719" s="442">
        <f t="shared" si="1"/>
        <v>0</v>
      </c>
    </row>
    <row r="720" spans="1:35" ht="12.75" customHeight="1">
      <c r="A720" s="440" t="s">
        <v>2082</v>
      </c>
      <c r="B720" s="440" t="s">
        <v>2083</v>
      </c>
      <c r="C720" s="45"/>
      <c r="D720" s="441">
        <v>1522960007</v>
      </c>
      <c r="E720" s="45"/>
      <c r="F720" s="441">
        <v>48074876</v>
      </c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41">
        <v>1522960007</v>
      </c>
      <c r="AG720" s="45"/>
      <c r="AH720" s="441">
        <v>48074876</v>
      </c>
      <c r="AI720" s="442">
        <f t="shared" si="1"/>
        <v>0</v>
      </c>
    </row>
    <row r="721" spans="1:35" ht="12.75" customHeight="1">
      <c r="A721" s="446" t="s">
        <v>2084</v>
      </c>
      <c r="B721" s="446" t="s">
        <v>2085</v>
      </c>
      <c r="C721" s="45"/>
      <c r="D721" s="448">
        <v>1482991100</v>
      </c>
      <c r="E721" s="45"/>
      <c r="F721" s="448">
        <v>48074876</v>
      </c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48">
        <v>1482991100</v>
      </c>
      <c r="AG721" s="45"/>
      <c r="AH721" s="448">
        <v>48074876</v>
      </c>
      <c r="AI721" s="442">
        <f t="shared" si="1"/>
        <v>0</v>
      </c>
    </row>
    <row r="722" spans="1:35" ht="12.75" customHeight="1">
      <c r="A722" s="446" t="s">
        <v>2086</v>
      </c>
      <c r="B722" s="446" t="s">
        <v>2087</v>
      </c>
      <c r="C722" s="45"/>
      <c r="D722" s="448">
        <v>39968907</v>
      </c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48">
        <v>39968907</v>
      </c>
      <c r="AG722" s="45"/>
      <c r="AH722" s="45"/>
      <c r="AI722" s="442">
        <f t="shared" si="1"/>
        <v>0</v>
      </c>
    </row>
    <row r="723" spans="1:35" ht="12.75" customHeight="1">
      <c r="A723" s="440" t="s">
        <v>2088</v>
      </c>
      <c r="B723" s="440" t="s">
        <v>2089</v>
      </c>
      <c r="C723" s="45"/>
      <c r="D723" s="441">
        <v>1258142060</v>
      </c>
      <c r="E723" s="45"/>
      <c r="F723" s="45"/>
      <c r="G723" s="441">
        <v>105787079</v>
      </c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41">
        <v>1152354981</v>
      </c>
      <c r="AG723" s="45"/>
      <c r="AH723" s="45"/>
      <c r="AI723" s="442">
        <f t="shared" si="1"/>
        <v>0</v>
      </c>
    </row>
    <row r="724" spans="1:35" ht="12.75" customHeight="1">
      <c r="A724" s="446" t="s">
        <v>2090</v>
      </c>
      <c r="B724" s="446" t="s">
        <v>2091</v>
      </c>
      <c r="C724" s="45"/>
      <c r="D724" s="448">
        <v>1067333241</v>
      </c>
      <c r="E724" s="45"/>
      <c r="F724" s="45"/>
      <c r="G724" s="448">
        <v>105787079</v>
      </c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48">
        <v>961546162</v>
      </c>
      <c r="AG724" s="45"/>
      <c r="AH724" s="45"/>
      <c r="AI724" s="442">
        <f t="shared" si="1"/>
        <v>0</v>
      </c>
    </row>
    <row r="725" spans="1:35" ht="12.75" customHeight="1">
      <c r="A725" s="446" t="s">
        <v>2092</v>
      </c>
      <c r="B725" s="446" t="s">
        <v>2093</v>
      </c>
      <c r="C725" s="45"/>
      <c r="D725" s="448">
        <v>36424</v>
      </c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48">
        <v>36424</v>
      </c>
      <c r="AG725" s="45"/>
      <c r="AH725" s="45"/>
      <c r="AI725" s="442">
        <f t="shared" si="1"/>
        <v>0</v>
      </c>
    </row>
    <row r="726" spans="1:35" ht="12.75" customHeight="1">
      <c r="A726" s="446" t="s">
        <v>2094</v>
      </c>
      <c r="B726" s="446" t="s">
        <v>2095</v>
      </c>
      <c r="C726" s="45"/>
      <c r="D726" s="448">
        <v>162255595</v>
      </c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48">
        <v>162255595</v>
      </c>
      <c r="AG726" s="45"/>
      <c r="AH726" s="45"/>
      <c r="AI726" s="442">
        <f t="shared" si="1"/>
        <v>0</v>
      </c>
    </row>
    <row r="727" spans="1:35" ht="12.75" customHeight="1">
      <c r="A727" s="446" t="s">
        <v>2096</v>
      </c>
      <c r="B727" s="446" t="s">
        <v>2097</v>
      </c>
      <c r="C727" s="45"/>
      <c r="D727" s="448">
        <v>28516800</v>
      </c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48">
        <v>28516800</v>
      </c>
      <c r="AG727" s="45"/>
      <c r="AH727" s="45"/>
      <c r="AI727" s="442">
        <f t="shared" si="1"/>
        <v>0</v>
      </c>
    </row>
    <row r="728" spans="1:35" ht="12.75" customHeight="1">
      <c r="A728" s="443" t="s">
        <v>2098</v>
      </c>
      <c r="B728" s="443" t="s">
        <v>2099</v>
      </c>
      <c r="C728" s="445"/>
      <c r="D728" s="444">
        <v>1166550130</v>
      </c>
      <c r="E728" s="445"/>
      <c r="F728" s="444">
        <v>2885792</v>
      </c>
      <c r="G728" s="444">
        <v>452594</v>
      </c>
      <c r="H728" s="445"/>
      <c r="I728" s="445"/>
      <c r="J728" s="445"/>
      <c r="K728" s="445"/>
      <c r="L728" s="445"/>
      <c r="M728" s="445"/>
      <c r="N728" s="445"/>
      <c r="O728" s="445"/>
      <c r="P728" s="445"/>
      <c r="Q728" s="445"/>
      <c r="R728" s="445"/>
      <c r="S728" s="445"/>
      <c r="T728" s="445"/>
      <c r="U728" s="445"/>
      <c r="V728" s="445"/>
      <c r="W728" s="445"/>
      <c r="X728" s="445"/>
      <c r="Y728" s="445"/>
      <c r="Z728" s="445"/>
      <c r="AA728" s="445"/>
      <c r="AB728" s="445"/>
      <c r="AC728" s="445"/>
      <c r="AD728" s="445"/>
      <c r="AE728" s="445"/>
      <c r="AF728" s="444">
        <v>1166097536</v>
      </c>
      <c r="AG728" s="445"/>
      <c r="AH728" s="444">
        <v>2885792</v>
      </c>
      <c r="AI728" s="475">
        <f t="shared" si="1"/>
        <v>0</v>
      </c>
    </row>
    <row r="729" spans="1:35" ht="12.75" customHeight="1">
      <c r="A729" s="440" t="s">
        <v>2100</v>
      </c>
      <c r="B729" s="440" t="s">
        <v>2101</v>
      </c>
      <c r="C729" s="45"/>
      <c r="D729" s="441">
        <v>932682157</v>
      </c>
      <c r="E729" s="45"/>
      <c r="F729" s="441">
        <v>2885792</v>
      </c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41">
        <v>932682157</v>
      </c>
      <c r="AG729" s="45"/>
      <c r="AH729" s="441">
        <v>2885792</v>
      </c>
      <c r="AI729" s="442">
        <f t="shared" si="1"/>
        <v>0</v>
      </c>
    </row>
    <row r="730" spans="1:35" ht="12.75" customHeight="1">
      <c r="A730" s="446" t="s">
        <v>2102</v>
      </c>
      <c r="B730" s="446" t="s">
        <v>2103</v>
      </c>
      <c r="C730" s="45"/>
      <c r="D730" s="448">
        <v>33149525</v>
      </c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48">
        <v>33149525</v>
      </c>
      <c r="AG730" s="45"/>
      <c r="AH730" s="45"/>
      <c r="AI730" s="442">
        <f t="shared" si="1"/>
        <v>0</v>
      </c>
    </row>
    <row r="731" spans="1:35" ht="12.75" customHeight="1">
      <c r="A731" s="446" t="s">
        <v>2104</v>
      </c>
      <c r="B731" s="446" t="s">
        <v>2105</v>
      </c>
      <c r="C731" s="45"/>
      <c r="D731" s="448">
        <v>471317759</v>
      </c>
      <c r="E731" s="45"/>
      <c r="F731" s="448">
        <v>2885792</v>
      </c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48">
        <v>471317759</v>
      </c>
      <c r="AG731" s="45"/>
      <c r="AH731" s="448">
        <v>2885792</v>
      </c>
      <c r="AI731" s="442">
        <f t="shared" si="1"/>
        <v>0</v>
      </c>
    </row>
    <row r="732" spans="1:35" ht="12.75" customHeight="1">
      <c r="A732" s="446" t="s">
        <v>2106</v>
      </c>
      <c r="B732" s="446" t="s">
        <v>2107</v>
      </c>
      <c r="C732" s="45"/>
      <c r="D732" s="448">
        <v>19891240</v>
      </c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48">
        <v>19891240</v>
      </c>
      <c r="AG732" s="45"/>
      <c r="AH732" s="45"/>
      <c r="AI732" s="442">
        <f t="shared" si="1"/>
        <v>0</v>
      </c>
    </row>
    <row r="733" spans="1:35" ht="12.75" customHeight="1">
      <c r="A733" s="446" t="s">
        <v>2108</v>
      </c>
      <c r="B733" s="446" t="s">
        <v>2109</v>
      </c>
      <c r="C733" s="45"/>
      <c r="D733" s="448">
        <v>165990238</v>
      </c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48">
        <v>165990238</v>
      </c>
      <c r="AG733" s="45"/>
      <c r="AH733" s="45"/>
      <c r="AI733" s="442">
        <f t="shared" si="1"/>
        <v>0</v>
      </c>
    </row>
    <row r="734" spans="1:35" ht="12.75" customHeight="1">
      <c r="A734" s="446" t="s">
        <v>2110</v>
      </c>
      <c r="B734" s="446" t="s">
        <v>2111</v>
      </c>
      <c r="C734" s="45"/>
      <c r="D734" s="448">
        <v>102043281</v>
      </c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48">
        <v>102043281</v>
      </c>
      <c r="AG734" s="45"/>
      <c r="AH734" s="45"/>
      <c r="AI734" s="442">
        <f t="shared" si="1"/>
        <v>0</v>
      </c>
    </row>
    <row r="735" spans="1:35" ht="12.75" customHeight="1">
      <c r="A735" s="446" t="s">
        <v>2112</v>
      </c>
      <c r="B735" s="446" t="s">
        <v>2113</v>
      </c>
      <c r="C735" s="45"/>
      <c r="D735" s="448">
        <v>74448549</v>
      </c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48">
        <v>74448549</v>
      </c>
      <c r="AG735" s="45"/>
      <c r="AH735" s="45"/>
      <c r="AI735" s="442">
        <f t="shared" si="1"/>
        <v>0</v>
      </c>
    </row>
    <row r="736" spans="1:35" ht="12.75" customHeight="1">
      <c r="A736" s="446" t="s">
        <v>2114</v>
      </c>
      <c r="B736" s="446" t="s">
        <v>2115</v>
      </c>
      <c r="C736" s="45"/>
      <c r="D736" s="448">
        <v>11194867</v>
      </c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48">
        <v>11194867</v>
      </c>
      <c r="AG736" s="45"/>
      <c r="AH736" s="45"/>
      <c r="AI736" s="442">
        <f t="shared" si="1"/>
        <v>0</v>
      </c>
    </row>
    <row r="737" spans="1:35" ht="12.75" customHeight="1">
      <c r="A737" s="446" t="s">
        <v>2116</v>
      </c>
      <c r="B737" s="446" t="s">
        <v>1166</v>
      </c>
      <c r="C737" s="45"/>
      <c r="D737" s="448">
        <v>39871</v>
      </c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48">
        <v>39871</v>
      </c>
      <c r="AG737" s="45"/>
      <c r="AH737" s="45"/>
      <c r="AI737" s="442">
        <f t="shared" si="1"/>
        <v>0</v>
      </c>
    </row>
    <row r="738" spans="1:35" ht="12.75" customHeight="1">
      <c r="A738" s="446" t="s">
        <v>2117</v>
      </c>
      <c r="B738" s="446" t="s">
        <v>2118</v>
      </c>
      <c r="C738" s="45"/>
      <c r="D738" s="448">
        <v>42030010</v>
      </c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48">
        <v>42030010</v>
      </c>
      <c r="AG738" s="45"/>
      <c r="AH738" s="45"/>
      <c r="AI738" s="442">
        <f t="shared" si="1"/>
        <v>0</v>
      </c>
    </row>
    <row r="739" spans="1:35" ht="12.75" customHeight="1">
      <c r="A739" s="446" t="s">
        <v>2119</v>
      </c>
      <c r="B739" s="446" t="s">
        <v>2120</v>
      </c>
      <c r="C739" s="45"/>
      <c r="D739" s="448">
        <v>12480637</v>
      </c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48">
        <v>12480637</v>
      </c>
      <c r="AG739" s="45"/>
      <c r="AH739" s="45"/>
      <c r="AI739" s="442">
        <f t="shared" si="1"/>
        <v>0</v>
      </c>
    </row>
    <row r="740" spans="1:35" ht="12.75" customHeight="1">
      <c r="A740" s="446" t="s">
        <v>2121</v>
      </c>
      <c r="B740" s="446" t="s">
        <v>2122</v>
      </c>
      <c r="C740" s="45"/>
      <c r="D740" s="448">
        <v>96180</v>
      </c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48">
        <v>96180</v>
      </c>
      <c r="AG740" s="45"/>
      <c r="AH740" s="45"/>
      <c r="AI740" s="442">
        <f t="shared" si="1"/>
        <v>0</v>
      </c>
    </row>
    <row r="741" spans="1:35" ht="12.75" customHeight="1">
      <c r="A741" s="440" t="s">
        <v>2123</v>
      </c>
      <c r="B741" s="440" t="s">
        <v>2124</v>
      </c>
      <c r="C741" s="45"/>
      <c r="D741" s="441">
        <v>233867973</v>
      </c>
      <c r="E741" s="45"/>
      <c r="F741" s="45"/>
      <c r="G741" s="441">
        <v>452594</v>
      </c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41">
        <v>233415379</v>
      </c>
      <c r="AG741" s="45"/>
      <c r="AH741" s="45"/>
      <c r="AI741" s="442">
        <f t="shared" si="1"/>
        <v>0</v>
      </c>
    </row>
    <row r="742" spans="1:35" ht="12.75" customHeight="1">
      <c r="A742" s="446" t="s">
        <v>2125</v>
      </c>
      <c r="B742" s="446" t="s">
        <v>2126</v>
      </c>
      <c r="C742" s="45"/>
      <c r="D742" s="448">
        <v>30103405</v>
      </c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48">
        <v>30103405</v>
      </c>
      <c r="AG742" s="45"/>
      <c r="AH742" s="45"/>
      <c r="AI742" s="442">
        <f t="shared" si="1"/>
        <v>0</v>
      </c>
    </row>
    <row r="743" spans="1:35" ht="12.75" customHeight="1">
      <c r="A743" s="446" t="s">
        <v>3898</v>
      </c>
      <c r="B743" s="446" t="s">
        <v>3899</v>
      </c>
      <c r="C743" s="45"/>
      <c r="D743" s="448">
        <v>47409</v>
      </c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48">
        <v>47409</v>
      </c>
      <c r="AG743" s="45"/>
      <c r="AH743" s="45"/>
      <c r="AI743" s="442">
        <f t="shared" si="1"/>
        <v>0</v>
      </c>
    </row>
    <row r="744" spans="1:35" ht="12.75" customHeight="1">
      <c r="A744" s="446" t="s">
        <v>2127</v>
      </c>
      <c r="B744" s="446" t="s">
        <v>2128</v>
      </c>
      <c r="C744" s="45"/>
      <c r="D744" s="448">
        <v>4348801</v>
      </c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48">
        <v>4348801</v>
      </c>
      <c r="AG744" s="45"/>
      <c r="AH744" s="45"/>
      <c r="AI744" s="442">
        <f t="shared" si="1"/>
        <v>0</v>
      </c>
    </row>
    <row r="745" spans="1:35" ht="12.75" customHeight="1">
      <c r="A745" s="446" t="s">
        <v>2129</v>
      </c>
      <c r="B745" s="446" t="s">
        <v>1132</v>
      </c>
      <c r="C745" s="45"/>
      <c r="D745" s="448">
        <v>199368358</v>
      </c>
      <c r="E745" s="45"/>
      <c r="F745" s="45"/>
      <c r="G745" s="448">
        <v>452594</v>
      </c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48">
        <v>198915764</v>
      </c>
      <c r="AG745" s="45"/>
      <c r="AH745" s="45"/>
      <c r="AI745" s="442">
        <f t="shared" si="1"/>
        <v>0</v>
      </c>
    </row>
    <row r="746" spans="1:35" ht="12.75" customHeight="1">
      <c r="A746" s="440" t="s">
        <v>2130</v>
      </c>
      <c r="B746" s="440" t="s">
        <v>2131</v>
      </c>
      <c r="C746" s="45"/>
      <c r="D746" s="45"/>
      <c r="E746" s="45"/>
      <c r="F746" s="45"/>
      <c r="G746" s="45"/>
      <c r="H746" s="45"/>
      <c r="I746" s="45"/>
      <c r="J746" s="45"/>
      <c r="K746" s="441">
        <v>1092217800</v>
      </c>
      <c r="L746" s="45"/>
      <c r="M746" s="441">
        <v>640178599</v>
      </c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41">
        <v>1092217800</v>
      </c>
      <c r="AF746" s="45"/>
      <c r="AG746" s="441">
        <v>640178599</v>
      </c>
      <c r="AH746" s="45"/>
      <c r="AI746" s="442">
        <f t="shared" si="1"/>
        <v>1732396399</v>
      </c>
    </row>
    <row r="747" spans="1:35" ht="12.75" customHeight="1">
      <c r="A747" s="440" t="s">
        <v>3900</v>
      </c>
      <c r="B747" s="440" t="s">
        <v>3901</v>
      </c>
      <c r="C747" s="45"/>
      <c r="D747" s="45"/>
      <c r="E747" s="45"/>
      <c r="F747" s="45"/>
      <c r="G747" s="45"/>
      <c r="H747" s="45"/>
      <c r="I747" s="45"/>
      <c r="J747" s="45"/>
      <c r="K747" s="441">
        <v>8599790</v>
      </c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41">
        <v>8599790</v>
      </c>
      <c r="AF747" s="45"/>
      <c r="AG747" s="45"/>
      <c r="AH747" s="45"/>
      <c r="AI747" s="442">
        <f t="shared" si="1"/>
        <v>8599790</v>
      </c>
    </row>
    <row r="748" spans="1:35" ht="12.75" customHeight="1">
      <c r="A748" s="446" t="s">
        <v>3902</v>
      </c>
      <c r="B748" s="446" t="s">
        <v>3903</v>
      </c>
      <c r="C748" s="45"/>
      <c r="D748" s="45"/>
      <c r="E748" s="45"/>
      <c r="F748" s="45"/>
      <c r="G748" s="45"/>
      <c r="H748" s="45"/>
      <c r="I748" s="45"/>
      <c r="J748" s="45"/>
      <c r="K748" s="448">
        <v>8599790</v>
      </c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48">
        <v>8599790</v>
      </c>
      <c r="AF748" s="45"/>
      <c r="AG748" s="45"/>
      <c r="AH748" s="45"/>
      <c r="AI748" s="442">
        <f t="shared" si="1"/>
        <v>8599790</v>
      </c>
    </row>
    <row r="749" spans="1:35" ht="12.75" customHeight="1">
      <c r="A749" s="440" t="s">
        <v>2132</v>
      </c>
      <c r="B749" s="440" t="s">
        <v>2133</v>
      </c>
      <c r="C749" s="45"/>
      <c r="D749" s="45"/>
      <c r="E749" s="45"/>
      <c r="F749" s="45"/>
      <c r="G749" s="45"/>
      <c r="H749" s="45"/>
      <c r="I749" s="45"/>
      <c r="J749" s="45"/>
      <c r="K749" s="441">
        <v>1109865</v>
      </c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41">
        <v>1109865</v>
      </c>
      <c r="AF749" s="45"/>
      <c r="AG749" s="45"/>
      <c r="AH749" s="45"/>
      <c r="AI749" s="442">
        <f t="shared" si="1"/>
        <v>1109865</v>
      </c>
    </row>
    <row r="750" spans="1:35" ht="12.75" customHeight="1">
      <c r="A750" s="446" t="s">
        <v>3904</v>
      </c>
      <c r="B750" s="446" t="s">
        <v>3905</v>
      </c>
      <c r="C750" s="45"/>
      <c r="D750" s="45"/>
      <c r="E750" s="45"/>
      <c r="F750" s="45"/>
      <c r="G750" s="45"/>
      <c r="H750" s="45"/>
      <c r="I750" s="45"/>
      <c r="J750" s="45"/>
      <c r="K750" s="448">
        <v>1109865</v>
      </c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48">
        <v>1109865</v>
      </c>
      <c r="AF750" s="45"/>
      <c r="AG750" s="45"/>
      <c r="AH750" s="45"/>
      <c r="AI750" s="442">
        <f t="shared" si="1"/>
        <v>1109865</v>
      </c>
    </row>
    <row r="751" spans="1:35" ht="12.75" customHeight="1">
      <c r="A751" s="440" t="s">
        <v>2136</v>
      </c>
      <c r="B751" s="440" t="s">
        <v>2137</v>
      </c>
      <c r="C751" s="45"/>
      <c r="D751" s="45"/>
      <c r="E751" s="45"/>
      <c r="F751" s="45"/>
      <c r="G751" s="45"/>
      <c r="H751" s="45"/>
      <c r="I751" s="45"/>
      <c r="J751" s="45"/>
      <c r="K751" s="441">
        <v>2958338</v>
      </c>
      <c r="L751" s="45"/>
      <c r="M751" s="441">
        <v>3826534</v>
      </c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41">
        <v>2958338</v>
      </c>
      <c r="AF751" s="45"/>
      <c r="AG751" s="441">
        <v>3826534</v>
      </c>
      <c r="AH751" s="45"/>
      <c r="AI751" s="442">
        <f t="shared" si="1"/>
        <v>6784872</v>
      </c>
    </row>
    <row r="752" spans="1:35" ht="12.75" customHeight="1">
      <c r="A752" s="446" t="s">
        <v>2138</v>
      </c>
      <c r="B752" s="446" t="s">
        <v>2139</v>
      </c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48">
        <v>18631</v>
      </c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48">
        <v>18631</v>
      </c>
      <c r="AH752" s="45"/>
      <c r="AI752" s="442">
        <f t="shared" si="1"/>
        <v>18631</v>
      </c>
    </row>
    <row r="753" spans="1:35" ht="12.75" customHeight="1">
      <c r="A753" s="446" t="s">
        <v>2140</v>
      </c>
      <c r="B753" s="446" t="s">
        <v>2141</v>
      </c>
      <c r="C753" s="45"/>
      <c r="D753" s="45"/>
      <c r="E753" s="45"/>
      <c r="F753" s="45"/>
      <c r="G753" s="45"/>
      <c r="H753" s="45"/>
      <c r="I753" s="45"/>
      <c r="J753" s="45"/>
      <c r="K753" s="448">
        <v>2958338</v>
      </c>
      <c r="L753" s="45"/>
      <c r="M753" s="448">
        <v>3807903</v>
      </c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48">
        <v>2958338</v>
      </c>
      <c r="AF753" s="45"/>
      <c r="AG753" s="448">
        <v>3807903</v>
      </c>
      <c r="AH753" s="45"/>
      <c r="AI753" s="442">
        <f t="shared" si="1"/>
        <v>6766241</v>
      </c>
    </row>
    <row r="754" spans="1:35" ht="12.75" customHeight="1">
      <c r="A754" s="440" t="s">
        <v>3906</v>
      </c>
      <c r="B754" s="440" t="s">
        <v>3907</v>
      </c>
      <c r="C754" s="45"/>
      <c r="D754" s="45"/>
      <c r="E754" s="45"/>
      <c r="F754" s="45"/>
      <c r="G754" s="45"/>
      <c r="H754" s="45"/>
      <c r="I754" s="45"/>
      <c r="J754" s="45"/>
      <c r="K754" s="441">
        <v>3806</v>
      </c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41">
        <v>3806</v>
      </c>
      <c r="AF754" s="45"/>
      <c r="AG754" s="45"/>
      <c r="AH754" s="45"/>
      <c r="AI754" s="442">
        <f t="shared" si="1"/>
        <v>3806</v>
      </c>
    </row>
    <row r="755" spans="1:35" ht="12.75" customHeight="1">
      <c r="A755" s="446" t="s">
        <v>3908</v>
      </c>
      <c r="B755" s="446" t="s">
        <v>1281</v>
      </c>
      <c r="C755" s="45"/>
      <c r="D755" s="45"/>
      <c r="E755" s="45"/>
      <c r="F755" s="45"/>
      <c r="G755" s="45"/>
      <c r="H755" s="45"/>
      <c r="I755" s="45"/>
      <c r="J755" s="45"/>
      <c r="K755" s="448">
        <v>3806</v>
      </c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48">
        <v>3806</v>
      </c>
      <c r="AF755" s="45"/>
      <c r="AG755" s="45"/>
      <c r="AH755" s="45"/>
      <c r="AI755" s="442">
        <f t="shared" si="1"/>
        <v>3806</v>
      </c>
    </row>
    <row r="756" spans="1:35" ht="12.75" customHeight="1">
      <c r="A756" s="440" t="s">
        <v>2142</v>
      </c>
      <c r="B756" s="440" t="s">
        <v>2143</v>
      </c>
      <c r="C756" s="45"/>
      <c r="D756" s="45"/>
      <c r="E756" s="45"/>
      <c r="F756" s="45"/>
      <c r="G756" s="45"/>
      <c r="H756" s="45"/>
      <c r="I756" s="45"/>
      <c r="J756" s="45"/>
      <c r="K756" s="441">
        <v>84</v>
      </c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41">
        <v>84</v>
      </c>
      <c r="AF756" s="45"/>
      <c r="AG756" s="45"/>
      <c r="AH756" s="45"/>
      <c r="AI756" s="442">
        <f t="shared" si="1"/>
        <v>84</v>
      </c>
    </row>
    <row r="757" spans="1:35" ht="12.75" customHeight="1">
      <c r="A757" s="446" t="s">
        <v>2144</v>
      </c>
      <c r="B757" s="446" t="s">
        <v>1284</v>
      </c>
      <c r="C757" s="45"/>
      <c r="D757" s="45"/>
      <c r="E757" s="45"/>
      <c r="F757" s="45"/>
      <c r="G757" s="45"/>
      <c r="H757" s="45"/>
      <c r="I757" s="45"/>
      <c r="J757" s="45"/>
      <c r="K757" s="448">
        <v>84</v>
      </c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48">
        <v>84</v>
      </c>
      <c r="AF757" s="45"/>
      <c r="AG757" s="45"/>
      <c r="AH757" s="45"/>
      <c r="AI757" s="442">
        <f t="shared" si="1"/>
        <v>84</v>
      </c>
    </row>
    <row r="758" spans="1:35" ht="12.75" customHeight="1">
      <c r="A758" s="440" t="s">
        <v>2145</v>
      </c>
      <c r="B758" s="440" t="s">
        <v>2146</v>
      </c>
      <c r="C758" s="45"/>
      <c r="D758" s="45"/>
      <c r="E758" s="45"/>
      <c r="F758" s="45"/>
      <c r="G758" s="45"/>
      <c r="H758" s="45"/>
      <c r="I758" s="45"/>
      <c r="J758" s="45"/>
      <c r="K758" s="441">
        <v>285741924</v>
      </c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41">
        <v>285741924</v>
      </c>
      <c r="AF758" s="45"/>
      <c r="AG758" s="45"/>
      <c r="AH758" s="45"/>
      <c r="AI758" s="442">
        <f t="shared" si="1"/>
        <v>285741924</v>
      </c>
    </row>
    <row r="759" spans="1:35" ht="12.75" customHeight="1">
      <c r="A759" s="446" t="s">
        <v>2147</v>
      </c>
      <c r="B759" s="446" t="s">
        <v>1288</v>
      </c>
      <c r="C759" s="45"/>
      <c r="D759" s="45"/>
      <c r="E759" s="45"/>
      <c r="F759" s="45"/>
      <c r="G759" s="45"/>
      <c r="H759" s="45"/>
      <c r="I759" s="45"/>
      <c r="J759" s="45"/>
      <c r="K759" s="448">
        <v>285741924</v>
      </c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48">
        <v>285741924</v>
      </c>
      <c r="AF759" s="45"/>
      <c r="AG759" s="45"/>
      <c r="AH759" s="45"/>
      <c r="AI759" s="442">
        <f t="shared" si="1"/>
        <v>285741924</v>
      </c>
    </row>
    <row r="760" spans="1:35" ht="12.75" customHeight="1">
      <c r="A760" s="440" t="s">
        <v>2148</v>
      </c>
      <c r="B760" s="440" t="s">
        <v>2149</v>
      </c>
      <c r="C760" s="45"/>
      <c r="D760" s="45"/>
      <c r="E760" s="45"/>
      <c r="F760" s="45"/>
      <c r="G760" s="45"/>
      <c r="H760" s="45"/>
      <c r="I760" s="45"/>
      <c r="J760" s="45"/>
      <c r="K760" s="441">
        <v>37810</v>
      </c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41">
        <v>37810</v>
      </c>
      <c r="AF760" s="45"/>
      <c r="AG760" s="45"/>
      <c r="AH760" s="45"/>
      <c r="AI760" s="442">
        <f t="shared" si="1"/>
        <v>37810</v>
      </c>
    </row>
    <row r="761" spans="1:35" ht="12.75" customHeight="1">
      <c r="A761" s="446" t="s">
        <v>2150</v>
      </c>
      <c r="B761" s="446" t="s">
        <v>2151</v>
      </c>
      <c r="C761" s="45"/>
      <c r="D761" s="45"/>
      <c r="E761" s="45"/>
      <c r="F761" s="45"/>
      <c r="G761" s="45"/>
      <c r="H761" s="45"/>
      <c r="I761" s="45"/>
      <c r="J761" s="45"/>
      <c r="K761" s="448">
        <v>37810</v>
      </c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48">
        <v>37810</v>
      </c>
      <c r="AF761" s="45"/>
      <c r="AG761" s="45"/>
      <c r="AH761" s="45"/>
      <c r="AI761" s="442">
        <f t="shared" si="1"/>
        <v>37810</v>
      </c>
    </row>
    <row r="762" spans="1:35" ht="12.75" customHeight="1">
      <c r="A762" s="440" t="s">
        <v>2152</v>
      </c>
      <c r="B762" s="440" t="s">
        <v>1902</v>
      </c>
      <c r="C762" s="45"/>
      <c r="D762" s="45"/>
      <c r="E762" s="45"/>
      <c r="F762" s="45"/>
      <c r="G762" s="45"/>
      <c r="H762" s="45"/>
      <c r="I762" s="45"/>
      <c r="J762" s="45"/>
      <c r="K762" s="441">
        <v>32450</v>
      </c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41">
        <v>32450</v>
      </c>
      <c r="AF762" s="45"/>
      <c r="AG762" s="45"/>
      <c r="AH762" s="45"/>
      <c r="AI762" s="442">
        <f t="shared" si="1"/>
        <v>32450</v>
      </c>
    </row>
    <row r="763" spans="1:35" ht="12.75" customHeight="1">
      <c r="A763" s="446" t="s">
        <v>2153</v>
      </c>
      <c r="B763" s="446" t="s">
        <v>1090</v>
      </c>
      <c r="C763" s="45"/>
      <c r="D763" s="45"/>
      <c r="E763" s="45"/>
      <c r="F763" s="45"/>
      <c r="G763" s="45"/>
      <c r="H763" s="45"/>
      <c r="I763" s="45"/>
      <c r="J763" s="45"/>
      <c r="K763" s="448">
        <v>32450</v>
      </c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48">
        <v>32450</v>
      </c>
      <c r="AF763" s="45"/>
      <c r="AG763" s="45"/>
      <c r="AH763" s="45"/>
      <c r="AI763" s="442">
        <f t="shared" si="1"/>
        <v>32450</v>
      </c>
    </row>
    <row r="764" spans="1:35" ht="12.75" customHeight="1">
      <c r="A764" s="440" t="s">
        <v>2154</v>
      </c>
      <c r="B764" s="440" t="s">
        <v>2155</v>
      </c>
      <c r="C764" s="45"/>
      <c r="D764" s="45"/>
      <c r="E764" s="45"/>
      <c r="F764" s="45"/>
      <c r="G764" s="45"/>
      <c r="H764" s="45"/>
      <c r="I764" s="45"/>
      <c r="J764" s="45"/>
      <c r="K764" s="441">
        <v>7841915</v>
      </c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41">
        <v>7841915</v>
      </c>
      <c r="AF764" s="45"/>
      <c r="AG764" s="45"/>
      <c r="AH764" s="45"/>
      <c r="AI764" s="442">
        <f t="shared" si="1"/>
        <v>7841915</v>
      </c>
    </row>
    <row r="765" spans="1:35" ht="12.75" customHeight="1">
      <c r="A765" s="446" t="s">
        <v>2156</v>
      </c>
      <c r="B765" s="446" t="s">
        <v>2157</v>
      </c>
      <c r="C765" s="45"/>
      <c r="D765" s="45"/>
      <c r="E765" s="45"/>
      <c r="F765" s="45"/>
      <c r="G765" s="45"/>
      <c r="H765" s="45"/>
      <c r="I765" s="45"/>
      <c r="J765" s="45"/>
      <c r="K765" s="448">
        <v>7841915</v>
      </c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48">
        <v>7841915</v>
      </c>
      <c r="AF765" s="45"/>
      <c r="AG765" s="45"/>
      <c r="AH765" s="45"/>
      <c r="AI765" s="442">
        <f t="shared" si="1"/>
        <v>7841915</v>
      </c>
    </row>
    <row r="766" spans="1:35" ht="12.75" customHeight="1">
      <c r="A766" s="440" t="s">
        <v>2158</v>
      </c>
      <c r="B766" s="440" t="s">
        <v>2159</v>
      </c>
      <c r="C766" s="45"/>
      <c r="D766" s="45"/>
      <c r="E766" s="45"/>
      <c r="F766" s="45"/>
      <c r="G766" s="45"/>
      <c r="H766" s="45"/>
      <c r="I766" s="45"/>
      <c r="J766" s="45"/>
      <c r="K766" s="441">
        <v>783680371</v>
      </c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41">
        <v>783680371</v>
      </c>
      <c r="AF766" s="45"/>
      <c r="AG766" s="45"/>
      <c r="AH766" s="45"/>
      <c r="AI766" s="442">
        <f t="shared" si="1"/>
        <v>783680371</v>
      </c>
    </row>
    <row r="767" spans="1:35" ht="12.75" customHeight="1">
      <c r="A767" s="446" t="s">
        <v>2160</v>
      </c>
      <c r="B767" s="446" t="s">
        <v>2161</v>
      </c>
      <c r="C767" s="45"/>
      <c r="D767" s="45"/>
      <c r="E767" s="45"/>
      <c r="F767" s="45"/>
      <c r="G767" s="45"/>
      <c r="H767" s="45"/>
      <c r="I767" s="45"/>
      <c r="J767" s="45"/>
      <c r="K767" s="448">
        <v>783680371</v>
      </c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48">
        <v>783680371</v>
      </c>
      <c r="AF767" s="45"/>
      <c r="AG767" s="45"/>
      <c r="AH767" s="45"/>
      <c r="AI767" s="442">
        <f t="shared" si="1"/>
        <v>783680371</v>
      </c>
    </row>
    <row r="768" spans="1:35" ht="12.75" customHeight="1">
      <c r="A768" s="440" t="s">
        <v>2162</v>
      </c>
      <c r="B768" s="440" t="s">
        <v>2066</v>
      </c>
      <c r="C768" s="45"/>
      <c r="D768" s="45"/>
      <c r="E768" s="45"/>
      <c r="F768" s="45"/>
      <c r="G768" s="45"/>
      <c r="H768" s="45"/>
      <c r="I768" s="45"/>
      <c r="J768" s="45"/>
      <c r="K768" s="441">
        <v>600574</v>
      </c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41">
        <v>600574</v>
      </c>
      <c r="AF768" s="45"/>
      <c r="AG768" s="45"/>
      <c r="AH768" s="45"/>
      <c r="AI768" s="442">
        <f t="shared" si="1"/>
        <v>600574</v>
      </c>
    </row>
    <row r="769" spans="1:35" ht="12.75" customHeight="1">
      <c r="A769" s="446" t="s">
        <v>2163</v>
      </c>
      <c r="B769" s="446" t="s">
        <v>1306</v>
      </c>
      <c r="C769" s="45"/>
      <c r="D769" s="45"/>
      <c r="E769" s="45"/>
      <c r="F769" s="45"/>
      <c r="G769" s="45"/>
      <c r="H769" s="45"/>
      <c r="I769" s="45"/>
      <c r="J769" s="45"/>
      <c r="K769" s="448">
        <v>600574</v>
      </c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48">
        <v>600574</v>
      </c>
      <c r="AF769" s="45"/>
      <c r="AG769" s="45"/>
      <c r="AH769" s="45"/>
      <c r="AI769" s="442">
        <f t="shared" si="1"/>
        <v>600574</v>
      </c>
    </row>
    <row r="770" spans="1:35" ht="12.75" customHeight="1">
      <c r="A770" s="440" t="s">
        <v>3909</v>
      </c>
      <c r="B770" s="440" t="s">
        <v>2242</v>
      </c>
      <c r="C770" s="45"/>
      <c r="D770" s="45"/>
      <c r="E770" s="45"/>
      <c r="F770" s="45"/>
      <c r="G770" s="45"/>
      <c r="H770" s="45"/>
      <c r="I770" s="45"/>
      <c r="J770" s="45"/>
      <c r="K770" s="441">
        <v>1610873</v>
      </c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41">
        <v>1610873</v>
      </c>
      <c r="AF770" s="45"/>
      <c r="AG770" s="45"/>
      <c r="AH770" s="45"/>
      <c r="AI770" s="442">
        <f t="shared" si="1"/>
        <v>1610873</v>
      </c>
    </row>
    <row r="771" spans="1:35" ht="12.75" customHeight="1">
      <c r="A771" s="446" t="s">
        <v>3910</v>
      </c>
      <c r="B771" s="446" t="s">
        <v>2245</v>
      </c>
      <c r="C771" s="45"/>
      <c r="D771" s="45"/>
      <c r="E771" s="45"/>
      <c r="F771" s="45"/>
      <c r="G771" s="45"/>
      <c r="H771" s="45"/>
      <c r="I771" s="45"/>
      <c r="J771" s="45"/>
      <c r="K771" s="448">
        <v>1605000</v>
      </c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48">
        <v>1605000</v>
      </c>
      <c r="AF771" s="45"/>
      <c r="AG771" s="45"/>
      <c r="AH771" s="45"/>
      <c r="AI771" s="442">
        <f t="shared" si="1"/>
        <v>1605000</v>
      </c>
    </row>
    <row r="772" spans="1:35" ht="12.75" customHeight="1">
      <c r="A772" s="446" t="s">
        <v>3911</v>
      </c>
      <c r="B772" s="446" t="s">
        <v>2247</v>
      </c>
      <c r="C772" s="45"/>
      <c r="D772" s="45"/>
      <c r="E772" s="45"/>
      <c r="F772" s="45"/>
      <c r="G772" s="45"/>
      <c r="H772" s="45"/>
      <c r="I772" s="45"/>
      <c r="J772" s="45"/>
      <c r="K772" s="448">
        <v>5873</v>
      </c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48">
        <v>5873</v>
      </c>
      <c r="AF772" s="45"/>
      <c r="AG772" s="45"/>
      <c r="AH772" s="45"/>
      <c r="AI772" s="442">
        <f t="shared" si="1"/>
        <v>5873</v>
      </c>
    </row>
    <row r="773" spans="1:35" ht="12.75" customHeight="1">
      <c r="A773" s="440" t="s">
        <v>2164</v>
      </c>
      <c r="B773" s="440" t="s">
        <v>2165</v>
      </c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41">
        <v>636352065</v>
      </c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41">
        <v>636352065</v>
      </c>
      <c r="AH773" s="45"/>
      <c r="AI773" s="442">
        <f t="shared" si="1"/>
        <v>636352065</v>
      </c>
    </row>
    <row r="774" spans="1:35" ht="12.75" customHeight="1">
      <c r="A774" s="446" t="s">
        <v>2166</v>
      </c>
      <c r="B774" s="446" t="s">
        <v>2167</v>
      </c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48">
        <v>535568679</v>
      </c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48">
        <v>535568679</v>
      </c>
      <c r="AH774" s="45"/>
      <c r="AI774" s="442">
        <f t="shared" si="1"/>
        <v>535568679</v>
      </c>
    </row>
    <row r="775" spans="1:35" ht="12.75" customHeight="1">
      <c r="A775" s="446" t="s">
        <v>2168</v>
      </c>
      <c r="B775" s="446" t="s">
        <v>1312</v>
      </c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48">
        <v>100783386</v>
      </c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48">
        <v>100783386</v>
      </c>
      <c r="AH775" s="45"/>
      <c r="AI775" s="442">
        <f t="shared" si="1"/>
        <v>100783386</v>
      </c>
    </row>
    <row r="776" spans="1:35" ht="12.75" customHeight="1">
      <c r="A776" s="440" t="s">
        <v>2169</v>
      </c>
      <c r="B776" s="440" t="s">
        <v>60</v>
      </c>
      <c r="C776" s="45"/>
      <c r="D776" s="441">
        <v>872111633</v>
      </c>
      <c r="E776" s="45"/>
      <c r="F776" s="441">
        <v>7457785306</v>
      </c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41">
        <v>872111633</v>
      </c>
      <c r="AG776" s="45"/>
      <c r="AH776" s="441">
        <v>7457785306</v>
      </c>
      <c r="AI776" s="442">
        <f t="shared" si="1"/>
        <v>0</v>
      </c>
    </row>
    <row r="777" spans="1:35" ht="12.75" customHeight="1">
      <c r="A777" s="440" t="s">
        <v>2170</v>
      </c>
      <c r="B777" s="440" t="s">
        <v>137</v>
      </c>
      <c r="C777" s="45"/>
      <c r="D777" s="441">
        <v>1331664</v>
      </c>
      <c r="E777" s="45"/>
      <c r="F777" s="441">
        <v>7457785306</v>
      </c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41">
        <v>1331664</v>
      </c>
      <c r="AG777" s="45"/>
      <c r="AH777" s="441">
        <v>7457785306</v>
      </c>
      <c r="AI777" s="442">
        <f t="shared" si="1"/>
        <v>0</v>
      </c>
    </row>
    <row r="778" spans="1:35" ht="12.75" customHeight="1">
      <c r="A778" s="446" t="s">
        <v>2171</v>
      </c>
      <c r="B778" s="446" t="s">
        <v>2172</v>
      </c>
      <c r="C778" s="45"/>
      <c r="D778" s="448">
        <v>2165346</v>
      </c>
      <c r="E778" s="45"/>
      <c r="F778" s="448">
        <v>11187403182</v>
      </c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48">
        <v>2165346</v>
      </c>
      <c r="AG778" s="45"/>
      <c r="AH778" s="448">
        <v>11187403182</v>
      </c>
      <c r="AI778" s="442">
        <f t="shared" si="1"/>
        <v>0</v>
      </c>
    </row>
    <row r="779" spans="1:35" ht="12.75" customHeight="1">
      <c r="A779" s="446" t="s">
        <v>2173</v>
      </c>
      <c r="B779" s="446" t="s">
        <v>2174</v>
      </c>
      <c r="C779" s="448">
        <v>833682</v>
      </c>
      <c r="D779" s="45"/>
      <c r="E779" s="448">
        <v>3729617876</v>
      </c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48">
        <v>833682</v>
      </c>
      <c r="AF779" s="45"/>
      <c r="AG779" s="448">
        <v>3729617876</v>
      </c>
      <c r="AH779" s="45"/>
      <c r="AI779" s="442">
        <f t="shared" si="1"/>
        <v>3730451558</v>
      </c>
    </row>
    <row r="780" spans="1:35" ht="12.75" customHeight="1">
      <c r="A780" s="440" t="s">
        <v>2175</v>
      </c>
      <c r="B780" s="440" t="s">
        <v>2176</v>
      </c>
      <c r="C780" s="45"/>
      <c r="D780" s="441">
        <v>870779969</v>
      </c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41">
        <v>870779969</v>
      </c>
      <c r="AG780" s="45"/>
      <c r="AH780" s="45"/>
      <c r="AI780" s="442">
        <f t="shared" si="1"/>
        <v>0</v>
      </c>
    </row>
    <row r="781" spans="1:35" ht="12.75" customHeight="1">
      <c r="A781" s="446" t="s">
        <v>2177</v>
      </c>
      <c r="B781" s="446" t="s">
        <v>2178</v>
      </c>
      <c r="C781" s="45"/>
      <c r="D781" s="448">
        <v>870223850</v>
      </c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48">
        <v>870223850</v>
      </c>
      <c r="AG781" s="45"/>
      <c r="AH781" s="45"/>
      <c r="AI781" s="442">
        <f t="shared" si="1"/>
        <v>0</v>
      </c>
    </row>
    <row r="782" spans="1:35" ht="12.75" customHeight="1">
      <c r="A782" s="446" t="s">
        <v>2179</v>
      </c>
      <c r="B782" s="446" t="s">
        <v>2180</v>
      </c>
      <c r="C782" s="45"/>
      <c r="D782" s="448">
        <v>556119</v>
      </c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48">
        <v>556119</v>
      </c>
      <c r="AG782" s="45"/>
      <c r="AH782" s="45"/>
      <c r="AI782" s="442">
        <f t="shared" si="1"/>
        <v>0</v>
      </c>
    </row>
    <row r="783" spans="1:35" ht="12.75" customHeight="1">
      <c r="A783" s="440" t="s">
        <v>2181</v>
      </c>
      <c r="B783" s="440" t="s">
        <v>2182</v>
      </c>
      <c r="C783" s="45"/>
      <c r="D783" s="441">
        <v>8463470435</v>
      </c>
      <c r="E783" s="45"/>
      <c r="F783" s="441">
        <v>37876353369</v>
      </c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41">
        <v>8463470435</v>
      </c>
      <c r="AG783" s="45"/>
      <c r="AH783" s="441">
        <v>37876353369</v>
      </c>
      <c r="AI783" s="442">
        <f t="shared" si="1"/>
        <v>0</v>
      </c>
    </row>
    <row r="784" spans="1:35" ht="12.75" customHeight="1">
      <c r="A784" s="440" t="s">
        <v>3912</v>
      </c>
      <c r="B784" s="440" t="s">
        <v>3913</v>
      </c>
      <c r="C784" s="45"/>
      <c r="D784" s="441">
        <v>875973</v>
      </c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41">
        <v>875973</v>
      </c>
      <c r="AG784" s="45"/>
      <c r="AH784" s="45"/>
      <c r="AI784" s="442">
        <f t="shared" si="1"/>
        <v>0</v>
      </c>
    </row>
    <row r="785" spans="1:35" ht="12.75" customHeight="1">
      <c r="A785" s="446" t="s">
        <v>3914</v>
      </c>
      <c r="B785" s="446" t="s">
        <v>3915</v>
      </c>
      <c r="C785" s="45"/>
      <c r="D785" s="448">
        <v>875973</v>
      </c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48">
        <v>875973</v>
      </c>
      <c r="AG785" s="45"/>
      <c r="AH785" s="45"/>
      <c r="AI785" s="442">
        <f t="shared" si="1"/>
        <v>0</v>
      </c>
    </row>
    <row r="786" spans="1:35" ht="12.75" customHeight="1">
      <c r="A786" s="440" t="s">
        <v>2183</v>
      </c>
      <c r="B786" s="440" t="s">
        <v>2184</v>
      </c>
      <c r="C786" s="45"/>
      <c r="D786" s="441">
        <v>8415941318</v>
      </c>
      <c r="E786" s="45"/>
      <c r="F786" s="441">
        <v>4558414606</v>
      </c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41">
        <v>8415941318</v>
      </c>
      <c r="AG786" s="45"/>
      <c r="AH786" s="441">
        <v>4558414606</v>
      </c>
      <c r="AI786" s="442">
        <f t="shared" si="1"/>
        <v>0</v>
      </c>
    </row>
    <row r="787" spans="1:35" ht="12.75" customHeight="1">
      <c r="A787" s="446" t="s">
        <v>2185</v>
      </c>
      <c r="B787" s="446" t="s">
        <v>2186</v>
      </c>
      <c r="C787" s="45"/>
      <c r="D787" s="448">
        <v>8376026667</v>
      </c>
      <c r="E787" s="45"/>
      <c r="F787" s="448">
        <v>4495182668</v>
      </c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48">
        <v>8376026667</v>
      </c>
      <c r="AG787" s="45"/>
      <c r="AH787" s="448">
        <v>4495182668</v>
      </c>
      <c r="AI787" s="442">
        <f t="shared" si="1"/>
        <v>0</v>
      </c>
    </row>
    <row r="788" spans="1:35" ht="12.75" customHeight="1">
      <c r="A788" s="446" t="s">
        <v>2187</v>
      </c>
      <c r="B788" s="446" t="s">
        <v>2188</v>
      </c>
      <c r="C788" s="45"/>
      <c r="D788" s="448">
        <v>3750562</v>
      </c>
      <c r="E788" s="45"/>
      <c r="F788" s="448">
        <v>58815189</v>
      </c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48">
        <v>3750562</v>
      </c>
      <c r="AG788" s="45"/>
      <c r="AH788" s="448">
        <v>58815189</v>
      </c>
      <c r="AI788" s="442">
        <f t="shared" si="1"/>
        <v>0</v>
      </c>
    </row>
    <row r="789" spans="1:35" ht="12.75" customHeight="1">
      <c r="A789" s="446" t="s">
        <v>2189</v>
      </c>
      <c r="B789" s="446" t="s">
        <v>2190</v>
      </c>
      <c r="C789" s="45"/>
      <c r="D789" s="448">
        <v>4459542</v>
      </c>
      <c r="E789" s="45"/>
      <c r="F789" s="448">
        <v>4416749</v>
      </c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48">
        <v>4459542</v>
      </c>
      <c r="AG789" s="45"/>
      <c r="AH789" s="448">
        <v>4416749</v>
      </c>
      <c r="AI789" s="442">
        <f t="shared" si="1"/>
        <v>0</v>
      </c>
    </row>
    <row r="790" spans="1:35" ht="12.75" customHeight="1">
      <c r="A790" s="446" t="s">
        <v>3916</v>
      </c>
      <c r="B790" s="446" t="s">
        <v>3917</v>
      </c>
      <c r="C790" s="45"/>
      <c r="D790" s="448">
        <v>31704547</v>
      </c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48">
        <v>31704547</v>
      </c>
      <c r="AG790" s="45"/>
      <c r="AH790" s="45"/>
      <c r="AI790" s="442">
        <f t="shared" si="1"/>
        <v>0</v>
      </c>
    </row>
    <row r="791" spans="1:35" ht="12.75" customHeight="1">
      <c r="A791" s="440" t="s">
        <v>2191</v>
      </c>
      <c r="B791" s="440" t="s">
        <v>2192</v>
      </c>
      <c r="C791" s="45"/>
      <c r="D791" s="441">
        <v>3419023</v>
      </c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41">
        <v>3419023</v>
      </c>
      <c r="AG791" s="45"/>
      <c r="AH791" s="45"/>
      <c r="AI791" s="442">
        <f t="shared" si="1"/>
        <v>0</v>
      </c>
    </row>
    <row r="792" spans="1:35" ht="12.75" customHeight="1">
      <c r="A792" s="446" t="s">
        <v>2194</v>
      </c>
      <c r="B792" s="446" t="s">
        <v>2109</v>
      </c>
      <c r="C792" s="45"/>
      <c r="D792" s="448">
        <v>417856</v>
      </c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48">
        <v>417856</v>
      </c>
      <c r="AG792" s="45"/>
      <c r="AH792" s="45"/>
      <c r="AI792" s="442">
        <f t="shared" si="1"/>
        <v>0</v>
      </c>
    </row>
    <row r="793" spans="1:35" ht="12.75" customHeight="1">
      <c r="A793" s="446" t="s">
        <v>2195</v>
      </c>
      <c r="B793" s="446" t="s">
        <v>2113</v>
      </c>
      <c r="C793" s="45"/>
      <c r="D793" s="448">
        <v>1257593</v>
      </c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48">
        <v>1257593</v>
      </c>
      <c r="AG793" s="45"/>
      <c r="AH793" s="45"/>
      <c r="AI793" s="442">
        <f t="shared" si="1"/>
        <v>0</v>
      </c>
    </row>
    <row r="794" spans="1:35" ht="12.75" customHeight="1">
      <c r="A794" s="446" t="s">
        <v>2196</v>
      </c>
      <c r="B794" s="446" t="s">
        <v>2111</v>
      </c>
      <c r="C794" s="45"/>
      <c r="D794" s="448">
        <v>731841</v>
      </c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48">
        <v>731841</v>
      </c>
      <c r="AG794" s="45"/>
      <c r="AH794" s="45"/>
      <c r="AI794" s="442">
        <f t="shared" si="1"/>
        <v>0</v>
      </c>
    </row>
    <row r="795" spans="1:35" ht="12.75" customHeight="1">
      <c r="A795" s="446" t="s">
        <v>2197</v>
      </c>
      <c r="B795" s="446" t="s">
        <v>2118</v>
      </c>
      <c r="C795" s="45"/>
      <c r="D795" s="448">
        <v>565057</v>
      </c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48">
        <v>565057</v>
      </c>
      <c r="AG795" s="45"/>
      <c r="AH795" s="45"/>
      <c r="AI795" s="442">
        <f t="shared" si="1"/>
        <v>0</v>
      </c>
    </row>
    <row r="796" spans="1:35" ht="12.75" customHeight="1">
      <c r="A796" s="446" t="s">
        <v>2198</v>
      </c>
      <c r="B796" s="446" t="s">
        <v>2115</v>
      </c>
      <c r="C796" s="45"/>
      <c r="D796" s="448">
        <v>396518</v>
      </c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48">
        <v>396518</v>
      </c>
      <c r="AG796" s="45"/>
      <c r="AH796" s="45"/>
      <c r="AI796" s="442">
        <f t="shared" si="1"/>
        <v>0</v>
      </c>
    </row>
    <row r="797" spans="1:35" ht="12.75" customHeight="1">
      <c r="A797" s="446" t="s">
        <v>2199</v>
      </c>
      <c r="B797" s="446" t="s">
        <v>2120</v>
      </c>
      <c r="C797" s="45"/>
      <c r="D797" s="448">
        <v>50158</v>
      </c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48">
        <v>50158</v>
      </c>
      <c r="AG797" s="45"/>
      <c r="AH797" s="45"/>
      <c r="AI797" s="442">
        <f t="shared" si="1"/>
        <v>0</v>
      </c>
    </row>
    <row r="798" spans="1:35" ht="12.75" customHeight="1">
      <c r="A798" s="440" t="s">
        <v>2200</v>
      </c>
      <c r="B798" s="440" t="s">
        <v>2201</v>
      </c>
      <c r="C798" s="45"/>
      <c r="D798" s="45"/>
      <c r="E798" s="45"/>
      <c r="F798" s="441">
        <v>20276803770</v>
      </c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41">
        <v>20276803770</v>
      </c>
      <c r="AI798" s="442">
        <f t="shared" si="1"/>
        <v>0</v>
      </c>
    </row>
    <row r="799" spans="1:35" ht="12.75" customHeight="1">
      <c r="A799" s="446" t="s">
        <v>2202</v>
      </c>
      <c r="B799" s="446" t="s">
        <v>2203</v>
      </c>
      <c r="C799" s="45"/>
      <c r="D799" s="448">
        <v>3401292</v>
      </c>
      <c r="E799" s="45"/>
      <c r="F799" s="448">
        <v>21457192151</v>
      </c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48">
        <v>3401292</v>
      </c>
      <c r="AG799" s="45"/>
      <c r="AH799" s="448">
        <v>21457192151</v>
      </c>
      <c r="AI799" s="442">
        <f t="shared" si="1"/>
        <v>0</v>
      </c>
    </row>
    <row r="800" spans="1:35" ht="12.75" customHeight="1">
      <c r="A800" s="446" t="s">
        <v>2204</v>
      </c>
      <c r="B800" s="446" t="s">
        <v>2205</v>
      </c>
      <c r="C800" s="448">
        <v>3401292</v>
      </c>
      <c r="D800" s="45"/>
      <c r="E800" s="448">
        <v>13205747530</v>
      </c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48">
        <v>3401292</v>
      </c>
      <c r="AF800" s="45"/>
      <c r="AG800" s="448">
        <v>13205747530</v>
      </c>
      <c r="AH800" s="45"/>
      <c r="AI800" s="442">
        <f t="shared" si="1"/>
        <v>13209148822</v>
      </c>
    </row>
    <row r="801" spans="1:35" ht="12.75" customHeight="1">
      <c r="A801" s="446" t="s">
        <v>2206</v>
      </c>
      <c r="B801" s="446" t="s">
        <v>2207</v>
      </c>
      <c r="C801" s="45"/>
      <c r="D801" s="45"/>
      <c r="E801" s="45"/>
      <c r="F801" s="448">
        <v>17369843046</v>
      </c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48">
        <v>17369843046</v>
      </c>
      <c r="AI801" s="442">
        <f t="shared" si="1"/>
        <v>0</v>
      </c>
    </row>
    <row r="802" spans="1:35" ht="12.75" customHeight="1">
      <c r="A802" s="446" t="s">
        <v>2208</v>
      </c>
      <c r="B802" s="446" t="s">
        <v>2209</v>
      </c>
      <c r="C802" s="45"/>
      <c r="D802" s="45"/>
      <c r="E802" s="448">
        <v>8320777317</v>
      </c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48">
        <v>8320777317</v>
      </c>
      <c r="AH802" s="45"/>
      <c r="AI802" s="442">
        <f t="shared" si="1"/>
        <v>8320777317</v>
      </c>
    </row>
    <row r="803" spans="1:35" ht="12.75" customHeight="1">
      <c r="A803" s="446" t="s">
        <v>2210</v>
      </c>
      <c r="B803" s="446" t="s">
        <v>2211</v>
      </c>
      <c r="C803" s="45"/>
      <c r="D803" s="45"/>
      <c r="E803" s="45"/>
      <c r="F803" s="448">
        <v>7027027909</v>
      </c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48">
        <v>7027027909</v>
      </c>
      <c r="AI803" s="442">
        <f t="shared" si="1"/>
        <v>0</v>
      </c>
    </row>
    <row r="804" spans="1:35" ht="12.75" customHeight="1">
      <c r="A804" s="446" t="s">
        <v>2212</v>
      </c>
      <c r="B804" s="446" t="s">
        <v>2213</v>
      </c>
      <c r="C804" s="45"/>
      <c r="D804" s="45"/>
      <c r="E804" s="448">
        <v>4050734489</v>
      </c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48">
        <v>4050734489</v>
      </c>
      <c r="AH804" s="45"/>
      <c r="AI804" s="442">
        <f t="shared" si="1"/>
        <v>4050734489</v>
      </c>
    </row>
    <row r="805" spans="1:35" ht="12.75" customHeight="1">
      <c r="A805" s="440" t="s">
        <v>2214</v>
      </c>
      <c r="B805" s="440" t="s">
        <v>2215</v>
      </c>
      <c r="C805" s="45"/>
      <c r="D805" s="45"/>
      <c r="E805" s="45"/>
      <c r="F805" s="441">
        <v>13041134993</v>
      </c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41">
        <v>13041134993</v>
      </c>
      <c r="AI805" s="442">
        <f t="shared" si="1"/>
        <v>0</v>
      </c>
    </row>
    <row r="806" spans="1:35" ht="12.75" customHeight="1">
      <c r="A806" s="446" t="s">
        <v>2216</v>
      </c>
      <c r="B806" s="446" t="s">
        <v>2217</v>
      </c>
      <c r="C806" s="45"/>
      <c r="D806" s="45"/>
      <c r="E806" s="45"/>
      <c r="F806" s="448">
        <v>22451099944</v>
      </c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48">
        <v>22451099944</v>
      </c>
      <c r="AI806" s="442">
        <f t="shared" si="1"/>
        <v>0</v>
      </c>
    </row>
    <row r="807" spans="1:35" ht="12.75" customHeight="1">
      <c r="A807" s="446" t="s">
        <v>2218</v>
      </c>
      <c r="B807" s="446" t="s">
        <v>2219</v>
      </c>
      <c r="C807" s="45"/>
      <c r="D807" s="45"/>
      <c r="E807" s="448">
        <v>9409964951</v>
      </c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48">
        <v>9409964951</v>
      </c>
      <c r="AH807" s="45"/>
      <c r="AI807" s="442">
        <f t="shared" si="1"/>
        <v>9409964951</v>
      </c>
    </row>
    <row r="808" spans="1:35" ht="12.75" customHeight="1">
      <c r="A808" s="440" t="s">
        <v>2220</v>
      </c>
      <c r="B808" s="440" t="s">
        <v>2221</v>
      </c>
      <c r="C808" s="45"/>
      <c r="D808" s="441">
        <v>43234121</v>
      </c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41">
        <v>43234121</v>
      </c>
      <c r="AG808" s="45"/>
      <c r="AH808" s="45"/>
      <c r="AI808" s="442">
        <f t="shared" si="1"/>
        <v>0</v>
      </c>
    </row>
    <row r="809" spans="1:35" ht="12.75" customHeight="1">
      <c r="A809" s="446" t="s">
        <v>2222</v>
      </c>
      <c r="B809" s="446" t="s">
        <v>1941</v>
      </c>
      <c r="C809" s="45"/>
      <c r="D809" s="448">
        <v>49840</v>
      </c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48">
        <v>49840</v>
      </c>
      <c r="AG809" s="45"/>
      <c r="AH809" s="45"/>
      <c r="AI809" s="442">
        <f t="shared" si="1"/>
        <v>0</v>
      </c>
    </row>
    <row r="810" spans="1:35" ht="12.75" customHeight="1">
      <c r="A810" s="446" t="s">
        <v>2223</v>
      </c>
      <c r="B810" s="446" t="s">
        <v>2224</v>
      </c>
      <c r="C810" s="45"/>
      <c r="D810" s="448">
        <v>43184281</v>
      </c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48">
        <v>43184281</v>
      </c>
      <c r="AG810" s="45"/>
      <c r="AH810" s="45"/>
      <c r="AI810" s="442">
        <f t="shared" si="1"/>
        <v>0</v>
      </c>
    </row>
    <row r="811" spans="1:35" ht="12.75" customHeight="1">
      <c r="A811" s="440" t="s">
        <v>2225</v>
      </c>
      <c r="B811" s="440" t="s">
        <v>2226</v>
      </c>
      <c r="C811" s="45"/>
      <c r="D811" s="441">
        <v>64916030058</v>
      </c>
      <c r="E811" s="45"/>
      <c r="F811" s="441">
        <v>7966867242</v>
      </c>
      <c r="G811" s="441">
        <v>14882894</v>
      </c>
      <c r="H811" s="441">
        <v>9400</v>
      </c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41">
        <v>64901156564</v>
      </c>
      <c r="AG811" s="45"/>
      <c r="AH811" s="441">
        <v>7966867242</v>
      </c>
      <c r="AI811" s="442">
        <f t="shared" si="1"/>
        <v>0</v>
      </c>
    </row>
    <row r="812" spans="1:35" ht="12.75" customHeight="1">
      <c r="A812" s="440" t="s">
        <v>2227</v>
      </c>
      <c r="B812" s="440" t="s">
        <v>2228</v>
      </c>
      <c r="C812" s="45"/>
      <c r="D812" s="441">
        <v>83834716</v>
      </c>
      <c r="E812" s="45"/>
      <c r="F812" s="441">
        <v>13118080</v>
      </c>
      <c r="G812" s="441">
        <v>14882894</v>
      </c>
      <c r="H812" s="441">
        <v>9400</v>
      </c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41">
        <v>68961222</v>
      </c>
      <c r="AG812" s="45"/>
      <c r="AH812" s="441">
        <v>13118080</v>
      </c>
      <c r="AI812" s="442">
        <f t="shared" si="1"/>
        <v>0</v>
      </c>
    </row>
    <row r="813" spans="1:35" ht="12.75" customHeight="1">
      <c r="A813" s="446" t="s">
        <v>2229</v>
      </c>
      <c r="B813" s="446" t="s">
        <v>2230</v>
      </c>
      <c r="C813" s="45"/>
      <c r="D813" s="448">
        <v>32514090</v>
      </c>
      <c r="E813" s="45"/>
      <c r="F813" s="45"/>
      <c r="G813" s="448">
        <v>1262198</v>
      </c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48">
        <v>31251892</v>
      </c>
      <c r="AG813" s="45"/>
      <c r="AH813" s="45"/>
      <c r="AI813" s="442">
        <f t="shared" si="1"/>
        <v>0</v>
      </c>
    </row>
    <row r="814" spans="1:35" ht="12.75" customHeight="1">
      <c r="A814" s="446" t="s">
        <v>2231</v>
      </c>
      <c r="B814" s="446" t="s">
        <v>2232</v>
      </c>
      <c r="C814" s="45"/>
      <c r="D814" s="448">
        <v>16928394</v>
      </c>
      <c r="E814" s="45"/>
      <c r="F814" s="448">
        <v>13114860</v>
      </c>
      <c r="G814" s="448">
        <v>11433837</v>
      </c>
      <c r="H814" s="448">
        <v>9400</v>
      </c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48">
        <v>5503957</v>
      </c>
      <c r="AG814" s="45"/>
      <c r="AH814" s="448">
        <v>13114860</v>
      </c>
      <c r="AI814" s="442">
        <f t="shared" si="1"/>
        <v>0</v>
      </c>
    </row>
    <row r="815" spans="1:35" ht="12.75" customHeight="1">
      <c r="A815" s="446" t="s">
        <v>2233</v>
      </c>
      <c r="B815" s="446" t="s">
        <v>2234</v>
      </c>
      <c r="C815" s="45"/>
      <c r="D815" s="448">
        <v>5051020</v>
      </c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48">
        <v>5051020</v>
      </c>
      <c r="AG815" s="45"/>
      <c r="AH815" s="45"/>
      <c r="AI815" s="442">
        <f t="shared" si="1"/>
        <v>0</v>
      </c>
    </row>
    <row r="816" spans="1:35" ht="12.75" customHeight="1">
      <c r="A816" s="446" t="s">
        <v>2235</v>
      </c>
      <c r="B816" s="446" t="s">
        <v>2236</v>
      </c>
      <c r="C816" s="45"/>
      <c r="D816" s="448">
        <v>121562</v>
      </c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48">
        <v>121562</v>
      </c>
      <c r="AG816" s="45"/>
      <c r="AH816" s="45"/>
      <c r="AI816" s="442">
        <f t="shared" si="1"/>
        <v>0</v>
      </c>
    </row>
    <row r="817" spans="1:35" ht="12.75" customHeight="1">
      <c r="A817" s="446" t="s">
        <v>2237</v>
      </c>
      <c r="B817" s="446" t="s">
        <v>2238</v>
      </c>
      <c r="C817" s="45"/>
      <c r="D817" s="448">
        <v>13757303</v>
      </c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48">
        <v>13757303</v>
      </c>
      <c r="AG817" s="45"/>
      <c r="AH817" s="45"/>
      <c r="AI817" s="442">
        <f t="shared" si="1"/>
        <v>0</v>
      </c>
    </row>
    <row r="818" spans="1:35" ht="12.75" customHeight="1">
      <c r="A818" s="446" t="s">
        <v>2239</v>
      </c>
      <c r="B818" s="446" t="s">
        <v>2240</v>
      </c>
      <c r="C818" s="45"/>
      <c r="D818" s="448">
        <v>15462347</v>
      </c>
      <c r="E818" s="45"/>
      <c r="F818" s="448">
        <v>3220</v>
      </c>
      <c r="G818" s="448">
        <v>2186859</v>
      </c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48">
        <v>13275488</v>
      </c>
      <c r="AG818" s="45"/>
      <c r="AH818" s="448">
        <v>3220</v>
      </c>
      <c r="AI818" s="442">
        <f t="shared" si="1"/>
        <v>0</v>
      </c>
    </row>
    <row r="819" spans="1:35" ht="12.75" customHeight="1">
      <c r="A819" s="440" t="s">
        <v>2241</v>
      </c>
      <c r="B819" s="440" t="s">
        <v>2242</v>
      </c>
      <c r="C819" s="45"/>
      <c r="D819" s="441">
        <v>1937173</v>
      </c>
      <c r="E819" s="45"/>
      <c r="F819" s="441">
        <v>16555</v>
      </c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41">
        <v>1937173</v>
      </c>
      <c r="AG819" s="45"/>
      <c r="AH819" s="441">
        <v>16555</v>
      </c>
      <c r="AI819" s="442">
        <f t="shared" si="1"/>
        <v>0</v>
      </c>
    </row>
    <row r="820" spans="1:35" ht="12.75" customHeight="1">
      <c r="A820" s="446" t="s">
        <v>2243</v>
      </c>
      <c r="B820" s="446" t="s">
        <v>1130</v>
      </c>
      <c r="C820" s="45"/>
      <c r="D820" s="448">
        <v>12027</v>
      </c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48">
        <v>12027</v>
      </c>
      <c r="AG820" s="45"/>
      <c r="AH820" s="45"/>
      <c r="AI820" s="442">
        <f t="shared" si="1"/>
        <v>0</v>
      </c>
    </row>
    <row r="821" spans="1:35" ht="12.75" customHeight="1">
      <c r="A821" s="446" t="s">
        <v>2244</v>
      </c>
      <c r="B821" s="446" t="s">
        <v>2245</v>
      </c>
      <c r="C821" s="45"/>
      <c r="D821" s="448">
        <v>1924131</v>
      </c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48">
        <v>1924131</v>
      </c>
      <c r="AG821" s="45"/>
      <c r="AH821" s="45"/>
      <c r="AI821" s="442">
        <f t="shared" si="1"/>
        <v>0</v>
      </c>
    </row>
    <row r="822" spans="1:35" ht="12.75" customHeight="1">
      <c r="A822" s="446" t="s">
        <v>2246</v>
      </c>
      <c r="B822" s="446" t="s">
        <v>2247</v>
      </c>
      <c r="C822" s="45"/>
      <c r="D822" s="448">
        <v>1015</v>
      </c>
      <c r="E822" s="45"/>
      <c r="F822" s="448">
        <v>16555</v>
      </c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48">
        <v>1015</v>
      </c>
      <c r="AG822" s="45"/>
      <c r="AH822" s="448">
        <v>16555</v>
      </c>
      <c r="AI822" s="442">
        <f t="shared" si="1"/>
        <v>0</v>
      </c>
    </row>
    <row r="823" spans="1:35" ht="12.75" customHeight="1">
      <c r="A823" s="440" t="s">
        <v>2248</v>
      </c>
      <c r="B823" s="440" t="s">
        <v>2249</v>
      </c>
      <c r="C823" s="45"/>
      <c r="D823" s="441">
        <v>107644536</v>
      </c>
      <c r="E823" s="45"/>
      <c r="F823" s="441">
        <v>7953732607</v>
      </c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41">
        <v>107644536</v>
      </c>
      <c r="AG823" s="45"/>
      <c r="AH823" s="441">
        <v>7953732607</v>
      </c>
      <c r="AI823" s="442">
        <f t="shared" si="1"/>
        <v>0</v>
      </c>
    </row>
    <row r="824" spans="1:35" ht="12.75" customHeight="1">
      <c r="A824" s="446" t="s">
        <v>2250</v>
      </c>
      <c r="B824" s="446" t="s">
        <v>2251</v>
      </c>
      <c r="C824" s="45"/>
      <c r="D824" s="448">
        <v>31089259</v>
      </c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48">
        <v>31089259</v>
      </c>
      <c r="AG824" s="45"/>
      <c r="AH824" s="45"/>
      <c r="AI824" s="442">
        <f t="shared" si="1"/>
        <v>0</v>
      </c>
    </row>
    <row r="825" spans="1:35" ht="12.75" customHeight="1">
      <c r="A825" s="446" t="s">
        <v>3918</v>
      </c>
      <c r="B825" s="446" t="s">
        <v>3919</v>
      </c>
      <c r="C825" s="45"/>
      <c r="D825" s="448">
        <v>38246846</v>
      </c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48">
        <v>38246846</v>
      </c>
      <c r="AG825" s="45"/>
      <c r="AH825" s="45"/>
      <c r="AI825" s="442">
        <f t="shared" si="1"/>
        <v>0</v>
      </c>
    </row>
    <row r="826" spans="1:35" ht="12.75" customHeight="1">
      <c r="A826" s="446" t="s">
        <v>2252</v>
      </c>
      <c r="B826" s="446" t="s">
        <v>2253</v>
      </c>
      <c r="C826" s="45"/>
      <c r="D826" s="45"/>
      <c r="E826" s="45"/>
      <c r="F826" s="448">
        <v>7244775829</v>
      </c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48">
        <v>7244775829</v>
      </c>
      <c r="AI826" s="442">
        <f t="shared" si="1"/>
        <v>0</v>
      </c>
    </row>
    <row r="827" spans="1:35" ht="12.75" customHeight="1">
      <c r="A827" s="446" t="s">
        <v>2254</v>
      </c>
      <c r="B827" s="446" t="s">
        <v>2255</v>
      </c>
      <c r="C827" s="45"/>
      <c r="D827" s="45"/>
      <c r="E827" s="45"/>
      <c r="F827" s="448">
        <v>708956778</v>
      </c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48">
        <v>708956778</v>
      </c>
      <c r="AI827" s="442">
        <f t="shared" si="1"/>
        <v>0</v>
      </c>
    </row>
    <row r="828" spans="1:35" ht="12.75" customHeight="1">
      <c r="A828" s="446" t="s">
        <v>2256</v>
      </c>
      <c r="B828" s="446" t="s">
        <v>2257</v>
      </c>
      <c r="C828" s="45"/>
      <c r="D828" s="448">
        <v>38308431</v>
      </c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48">
        <v>38308431</v>
      </c>
      <c r="AG828" s="45"/>
      <c r="AH828" s="45"/>
      <c r="AI828" s="442">
        <f t="shared" si="1"/>
        <v>0</v>
      </c>
    </row>
    <row r="829" spans="1:35" ht="12.75" customHeight="1">
      <c r="A829" s="440" t="s">
        <v>2258</v>
      </c>
      <c r="B829" s="440" t="s">
        <v>2259</v>
      </c>
      <c r="C829" s="45"/>
      <c r="D829" s="441">
        <v>64722613633</v>
      </c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41">
        <v>64722613633</v>
      </c>
      <c r="AG829" s="45"/>
      <c r="AH829" s="45"/>
      <c r="AI829" s="442">
        <f t="shared" si="1"/>
        <v>0</v>
      </c>
    </row>
    <row r="830" spans="1:35" ht="12.75" customHeight="1">
      <c r="A830" s="446" t="s">
        <v>2260</v>
      </c>
      <c r="B830" s="446" t="s">
        <v>2261</v>
      </c>
      <c r="C830" s="45"/>
      <c r="D830" s="448">
        <v>8801854713</v>
      </c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48">
        <v>8801854713</v>
      </c>
      <c r="AG830" s="45"/>
      <c r="AH830" s="45"/>
      <c r="AI830" s="442">
        <f t="shared" si="1"/>
        <v>0</v>
      </c>
    </row>
    <row r="831" spans="1:35" ht="12.75" customHeight="1">
      <c r="A831" s="446" t="s">
        <v>2262</v>
      </c>
      <c r="B831" s="446" t="s">
        <v>2263</v>
      </c>
      <c r="C831" s="45"/>
      <c r="D831" s="448">
        <v>40794078289</v>
      </c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48">
        <v>40794078289</v>
      </c>
      <c r="AG831" s="45"/>
      <c r="AH831" s="45"/>
      <c r="AI831" s="442">
        <f t="shared" si="1"/>
        <v>0</v>
      </c>
    </row>
    <row r="832" spans="1:35" ht="12.75" customHeight="1">
      <c r="A832" s="446" t="s">
        <v>2264</v>
      </c>
      <c r="B832" s="446" t="s">
        <v>2265</v>
      </c>
      <c r="C832" s="45"/>
      <c r="D832" s="448">
        <v>8971627380</v>
      </c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48">
        <v>8971627380</v>
      </c>
      <c r="AG832" s="45"/>
      <c r="AH832" s="45"/>
      <c r="AI832" s="442">
        <f t="shared" si="1"/>
        <v>0</v>
      </c>
    </row>
    <row r="833" spans="1:35" ht="12.75" customHeight="1">
      <c r="A833" s="446" t="s">
        <v>2266</v>
      </c>
      <c r="B833" s="446" t="s">
        <v>2024</v>
      </c>
      <c r="C833" s="45"/>
      <c r="D833" s="448">
        <v>6155053251</v>
      </c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48">
        <v>6155053251</v>
      </c>
      <c r="AG833" s="45"/>
      <c r="AH833" s="45"/>
      <c r="AI833" s="442">
        <f t="shared" si="1"/>
        <v>0</v>
      </c>
    </row>
    <row r="834" spans="1:35" ht="12.75" customHeight="1">
      <c r="A834" s="440" t="s">
        <v>2267</v>
      </c>
      <c r="B834" s="440" t="s">
        <v>2268</v>
      </c>
      <c r="C834" s="45"/>
      <c r="D834" s="45"/>
      <c r="E834" s="45"/>
      <c r="F834" s="441">
        <v>-126428304805</v>
      </c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41">
        <v>59841913477</v>
      </c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41">
        <v>-186270218282</v>
      </c>
      <c r="AI834" s="442">
        <f t="shared" si="1"/>
        <v>0</v>
      </c>
    </row>
    <row r="835" spans="1:35" ht="12.75" customHeight="1">
      <c r="A835" s="440" t="s">
        <v>2269</v>
      </c>
      <c r="B835" s="440" t="s">
        <v>2270</v>
      </c>
      <c r="C835" s="45"/>
      <c r="D835" s="45"/>
      <c r="E835" s="45"/>
      <c r="F835" s="441">
        <v>-127937445562</v>
      </c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41">
        <v>-127937445562</v>
      </c>
      <c r="AI835" s="442">
        <f t="shared" si="1"/>
        <v>0</v>
      </c>
    </row>
    <row r="836" spans="1:35" ht="12.75" customHeight="1">
      <c r="A836" s="440" t="s">
        <v>2271</v>
      </c>
      <c r="B836" s="440" t="s">
        <v>2272</v>
      </c>
      <c r="C836" s="45"/>
      <c r="D836" s="45"/>
      <c r="E836" s="45"/>
      <c r="F836" s="441">
        <v>-189243997122</v>
      </c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41">
        <v>-189243997122</v>
      </c>
      <c r="AI836" s="442">
        <f t="shared" si="1"/>
        <v>0</v>
      </c>
    </row>
    <row r="837" spans="1:35" ht="12.75" customHeight="1">
      <c r="A837" s="446" t="s">
        <v>2273</v>
      </c>
      <c r="B837" s="446" t="s">
        <v>2274</v>
      </c>
      <c r="C837" s="45"/>
      <c r="D837" s="45"/>
      <c r="E837" s="45"/>
      <c r="F837" s="448">
        <v>-189243997122</v>
      </c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48">
        <v>-189243997122</v>
      </c>
      <c r="AI837" s="442">
        <f t="shared" si="1"/>
        <v>0</v>
      </c>
    </row>
    <row r="838" spans="1:35" ht="12.75" customHeight="1">
      <c r="A838" s="440" t="s">
        <v>2275</v>
      </c>
      <c r="B838" s="440" t="s">
        <v>2276</v>
      </c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42">
        <f t="shared" si="1"/>
        <v>0</v>
      </c>
    </row>
    <row r="839" spans="1:35" ht="12.75" customHeight="1">
      <c r="A839" s="446" t="s">
        <v>2277</v>
      </c>
      <c r="B839" s="446" t="s">
        <v>2278</v>
      </c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42">
        <f t="shared" si="1"/>
        <v>0</v>
      </c>
    </row>
    <row r="840" spans="1:35" ht="12.75" customHeight="1">
      <c r="A840" s="446" t="s">
        <v>2279</v>
      </c>
      <c r="B840" s="446" t="s">
        <v>2280</v>
      </c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42">
        <f t="shared" si="1"/>
        <v>0</v>
      </c>
    </row>
    <row r="841" spans="1:35" ht="12.75" customHeight="1">
      <c r="A841" s="440" t="s">
        <v>2285</v>
      </c>
      <c r="B841" s="440" t="s">
        <v>2286</v>
      </c>
      <c r="C841" s="45"/>
      <c r="D841" s="45"/>
      <c r="E841" s="45"/>
      <c r="F841" s="441">
        <v>21158603631</v>
      </c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41">
        <v>21158603631</v>
      </c>
      <c r="AI841" s="442">
        <f t="shared" si="1"/>
        <v>0</v>
      </c>
    </row>
    <row r="842" spans="1:35" ht="12.75" customHeight="1">
      <c r="A842" s="446" t="s">
        <v>2287</v>
      </c>
      <c r="B842" s="446" t="s">
        <v>1828</v>
      </c>
      <c r="C842" s="45"/>
      <c r="D842" s="45"/>
      <c r="E842" s="45"/>
      <c r="F842" s="448">
        <v>36575320</v>
      </c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48">
        <v>36575320</v>
      </c>
      <c r="AI842" s="442">
        <f t="shared" si="1"/>
        <v>0</v>
      </c>
    </row>
    <row r="843" spans="1:35" ht="12.75" customHeight="1">
      <c r="A843" s="446" t="s">
        <v>2288</v>
      </c>
      <c r="B843" s="446" t="s">
        <v>1830</v>
      </c>
      <c r="C843" s="45"/>
      <c r="D843" s="45"/>
      <c r="E843" s="45"/>
      <c r="F843" s="448">
        <v>937266443</v>
      </c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48">
        <v>937266443</v>
      </c>
      <c r="AI843" s="442">
        <f t="shared" si="1"/>
        <v>0</v>
      </c>
    </row>
    <row r="844" spans="1:35" ht="12.75" customHeight="1">
      <c r="A844" s="446" t="s">
        <v>2289</v>
      </c>
      <c r="B844" s="446" t="s">
        <v>1832</v>
      </c>
      <c r="C844" s="45"/>
      <c r="D844" s="45"/>
      <c r="E844" s="45"/>
      <c r="F844" s="448">
        <v>5820183</v>
      </c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48">
        <v>5820183</v>
      </c>
      <c r="AI844" s="442">
        <f t="shared" si="1"/>
        <v>0</v>
      </c>
    </row>
    <row r="845" spans="1:35" ht="12.75" customHeight="1">
      <c r="A845" s="446" t="s">
        <v>2292</v>
      </c>
      <c r="B845" s="446" t="s">
        <v>1834</v>
      </c>
      <c r="C845" s="45"/>
      <c r="D845" s="45"/>
      <c r="E845" s="45"/>
      <c r="F845" s="448">
        <v>60318323</v>
      </c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48">
        <v>60318323</v>
      </c>
      <c r="AI845" s="442">
        <f t="shared" si="1"/>
        <v>0</v>
      </c>
    </row>
    <row r="846" spans="1:35" ht="12.75" customHeight="1">
      <c r="A846" s="446" t="s">
        <v>2293</v>
      </c>
      <c r="B846" s="446" t="s">
        <v>1836</v>
      </c>
      <c r="C846" s="45"/>
      <c r="D846" s="45"/>
      <c r="E846" s="45"/>
      <c r="F846" s="448">
        <v>1506592799</v>
      </c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48">
        <v>1506592799</v>
      </c>
      <c r="AI846" s="442">
        <f t="shared" si="1"/>
        <v>0</v>
      </c>
    </row>
    <row r="847" spans="1:35" ht="12.75" customHeight="1">
      <c r="A847" s="446" t="s">
        <v>2294</v>
      </c>
      <c r="B847" s="446" t="s">
        <v>1838</v>
      </c>
      <c r="C847" s="45"/>
      <c r="D847" s="45"/>
      <c r="E847" s="45"/>
      <c r="F847" s="448">
        <v>347276</v>
      </c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48">
        <v>347276</v>
      </c>
      <c r="AI847" s="442">
        <f t="shared" si="1"/>
        <v>0</v>
      </c>
    </row>
    <row r="848" spans="1:35" ht="12.75" customHeight="1">
      <c r="A848" s="446" t="s">
        <v>2295</v>
      </c>
      <c r="B848" s="446" t="s">
        <v>1316</v>
      </c>
      <c r="C848" s="45"/>
      <c r="D848" s="45"/>
      <c r="E848" s="45"/>
      <c r="F848" s="448">
        <v>11602420175</v>
      </c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48">
        <v>11602420175</v>
      </c>
      <c r="AI848" s="442">
        <f t="shared" si="1"/>
        <v>0</v>
      </c>
    </row>
    <row r="849" spans="1:35" ht="12.75" customHeight="1">
      <c r="A849" s="446" t="s">
        <v>2297</v>
      </c>
      <c r="B849" s="446" t="s">
        <v>1326</v>
      </c>
      <c r="C849" s="45"/>
      <c r="D849" s="45"/>
      <c r="E849" s="45"/>
      <c r="F849" s="448">
        <v>297661</v>
      </c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48">
        <v>297661</v>
      </c>
      <c r="AI849" s="442">
        <f t="shared" si="1"/>
        <v>0</v>
      </c>
    </row>
    <row r="850" spans="1:35" ht="12.75" customHeight="1">
      <c r="A850" s="446" t="s">
        <v>2298</v>
      </c>
      <c r="B850" s="446" t="s">
        <v>1340</v>
      </c>
      <c r="C850" s="45"/>
      <c r="D850" s="45"/>
      <c r="E850" s="45"/>
      <c r="F850" s="448">
        <v>5757345630</v>
      </c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48">
        <v>5757345630</v>
      </c>
      <c r="AI850" s="442">
        <f t="shared" si="1"/>
        <v>0</v>
      </c>
    </row>
    <row r="851" spans="1:35" ht="12.75" customHeight="1">
      <c r="A851" s="446" t="s">
        <v>2299</v>
      </c>
      <c r="B851" s="446" t="s">
        <v>1342</v>
      </c>
      <c r="C851" s="45"/>
      <c r="D851" s="45"/>
      <c r="E851" s="45"/>
      <c r="F851" s="448">
        <v>29996356</v>
      </c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48">
        <v>29996356</v>
      </c>
      <c r="AI851" s="442">
        <f t="shared" si="1"/>
        <v>0</v>
      </c>
    </row>
    <row r="852" spans="1:35" ht="12.75" customHeight="1">
      <c r="A852" s="446" t="s">
        <v>2300</v>
      </c>
      <c r="B852" s="446" t="s">
        <v>1344</v>
      </c>
      <c r="C852" s="45"/>
      <c r="D852" s="45"/>
      <c r="E852" s="45"/>
      <c r="F852" s="448">
        <v>67513267</v>
      </c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48">
        <v>67513267</v>
      </c>
      <c r="AI852" s="442">
        <f t="shared" si="1"/>
        <v>0</v>
      </c>
    </row>
    <row r="853" spans="1:35" ht="12.75" customHeight="1">
      <c r="A853" s="446" t="s">
        <v>2301</v>
      </c>
      <c r="B853" s="446" t="s">
        <v>1350</v>
      </c>
      <c r="C853" s="45"/>
      <c r="D853" s="45"/>
      <c r="E853" s="45"/>
      <c r="F853" s="448">
        <v>195483821</v>
      </c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48">
        <v>195483821</v>
      </c>
      <c r="AI853" s="442">
        <f t="shared" si="1"/>
        <v>0</v>
      </c>
    </row>
    <row r="854" spans="1:35" ht="12.75" customHeight="1">
      <c r="A854" s="446" t="s">
        <v>2302</v>
      </c>
      <c r="B854" s="446" t="s">
        <v>1362</v>
      </c>
      <c r="C854" s="45"/>
      <c r="D854" s="45"/>
      <c r="E854" s="45"/>
      <c r="F854" s="448">
        <v>6886869</v>
      </c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48">
        <v>6886869</v>
      </c>
      <c r="AI854" s="442">
        <f t="shared" si="1"/>
        <v>0</v>
      </c>
    </row>
    <row r="855" spans="1:35" ht="12.75" customHeight="1">
      <c r="A855" s="446" t="s">
        <v>2303</v>
      </c>
      <c r="B855" s="446" t="s">
        <v>1847</v>
      </c>
      <c r="C855" s="45"/>
      <c r="D855" s="45"/>
      <c r="E855" s="45"/>
      <c r="F855" s="448">
        <v>6828551</v>
      </c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48">
        <v>6828551</v>
      </c>
      <c r="AI855" s="442">
        <f t="shared" si="1"/>
        <v>0</v>
      </c>
    </row>
    <row r="856" spans="1:35" ht="12.75" customHeight="1">
      <c r="A856" s="446" t="s">
        <v>2305</v>
      </c>
      <c r="B856" s="446" t="s">
        <v>1352</v>
      </c>
      <c r="C856" s="45"/>
      <c r="D856" s="45"/>
      <c r="E856" s="45"/>
      <c r="F856" s="448">
        <v>113350729</v>
      </c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48">
        <v>113350729</v>
      </c>
      <c r="AI856" s="442">
        <f t="shared" si="1"/>
        <v>0</v>
      </c>
    </row>
    <row r="857" spans="1:35" ht="12.75" customHeight="1">
      <c r="A857" s="446" t="s">
        <v>2306</v>
      </c>
      <c r="B857" s="446" t="s">
        <v>1354</v>
      </c>
      <c r="C857" s="45"/>
      <c r="D857" s="45"/>
      <c r="E857" s="45"/>
      <c r="F857" s="448">
        <v>737500818</v>
      </c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48">
        <v>737500818</v>
      </c>
      <c r="AI857" s="442">
        <f t="shared" si="1"/>
        <v>0</v>
      </c>
    </row>
    <row r="858" spans="1:35" ht="12.75" customHeight="1">
      <c r="A858" s="446" t="s">
        <v>2307</v>
      </c>
      <c r="B858" s="446" t="s">
        <v>1369</v>
      </c>
      <c r="C858" s="45"/>
      <c r="D858" s="45"/>
      <c r="E858" s="45"/>
      <c r="F858" s="448">
        <v>1249063</v>
      </c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48">
        <v>1249063</v>
      </c>
      <c r="AI858" s="442">
        <f t="shared" si="1"/>
        <v>0</v>
      </c>
    </row>
    <row r="859" spans="1:35" ht="12.75" customHeight="1">
      <c r="A859" s="446" t="s">
        <v>2308</v>
      </c>
      <c r="B859" s="446" t="s">
        <v>1684</v>
      </c>
      <c r="C859" s="45"/>
      <c r="D859" s="45"/>
      <c r="E859" s="45"/>
      <c r="F859" s="448">
        <v>92810347</v>
      </c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48">
        <v>92810347</v>
      </c>
      <c r="AI859" s="442">
        <f t="shared" si="1"/>
        <v>0</v>
      </c>
    </row>
    <row r="860" spans="1:35" ht="12.75" customHeight="1">
      <c r="A860" s="440" t="s">
        <v>2309</v>
      </c>
      <c r="B860" s="440" t="s">
        <v>2310</v>
      </c>
      <c r="C860" s="45"/>
      <c r="D860" s="45"/>
      <c r="E860" s="45"/>
      <c r="F860" s="441">
        <v>41880665315</v>
      </c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41">
        <v>41880665315</v>
      </c>
      <c r="AI860" s="442">
        <f t="shared" si="1"/>
        <v>0</v>
      </c>
    </row>
    <row r="861" spans="1:35" ht="12.75" customHeight="1">
      <c r="A861" s="446" t="s">
        <v>2311</v>
      </c>
      <c r="B861" s="446" t="s">
        <v>1828</v>
      </c>
      <c r="C861" s="45"/>
      <c r="D861" s="45"/>
      <c r="E861" s="45"/>
      <c r="F861" s="448">
        <v>527270171</v>
      </c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48">
        <v>527270171</v>
      </c>
      <c r="AI861" s="442">
        <f t="shared" si="1"/>
        <v>0</v>
      </c>
    </row>
    <row r="862" spans="1:35" ht="12.75" customHeight="1">
      <c r="A862" s="446" t="s">
        <v>2312</v>
      </c>
      <c r="B862" s="446" t="s">
        <v>1830</v>
      </c>
      <c r="C862" s="45"/>
      <c r="D862" s="45"/>
      <c r="E862" s="45"/>
      <c r="F862" s="448">
        <v>41207022793</v>
      </c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48">
        <v>41207022793</v>
      </c>
      <c r="AI862" s="442">
        <f t="shared" si="1"/>
        <v>0</v>
      </c>
    </row>
    <row r="863" spans="1:35" ht="12.75" customHeight="1">
      <c r="A863" s="446" t="s">
        <v>2313</v>
      </c>
      <c r="B863" s="446" t="s">
        <v>1832</v>
      </c>
      <c r="C863" s="45"/>
      <c r="D863" s="45"/>
      <c r="E863" s="45"/>
      <c r="F863" s="448">
        <v>96397103</v>
      </c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48">
        <v>96397103</v>
      </c>
      <c r="AI863" s="442">
        <f t="shared" si="1"/>
        <v>0</v>
      </c>
    </row>
    <row r="864" spans="1:35" ht="12.75" customHeight="1">
      <c r="A864" s="446" t="s">
        <v>2314</v>
      </c>
      <c r="B864" s="446" t="s">
        <v>1834</v>
      </c>
      <c r="C864" s="45"/>
      <c r="D864" s="45"/>
      <c r="E864" s="45"/>
      <c r="F864" s="448">
        <v>49975248</v>
      </c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48">
        <v>49975248</v>
      </c>
      <c r="AI864" s="442">
        <f t="shared" si="1"/>
        <v>0</v>
      </c>
    </row>
    <row r="865" spans="1:35" ht="12.75" customHeight="1">
      <c r="A865" s="440" t="s">
        <v>2315</v>
      </c>
      <c r="B865" s="440" t="s">
        <v>2316</v>
      </c>
      <c r="C865" s="45"/>
      <c r="D865" s="45"/>
      <c r="E865" s="45"/>
      <c r="F865" s="441">
        <v>3045802289</v>
      </c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41">
        <v>3045802289</v>
      </c>
      <c r="AI865" s="442">
        <f t="shared" si="1"/>
        <v>0</v>
      </c>
    </row>
    <row r="866" spans="1:35" ht="12.75" customHeight="1">
      <c r="A866" s="446" t="s">
        <v>2317</v>
      </c>
      <c r="B866" s="446" t="s">
        <v>2318</v>
      </c>
      <c r="C866" s="45"/>
      <c r="D866" s="45"/>
      <c r="E866" s="45"/>
      <c r="F866" s="448">
        <v>28489329</v>
      </c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48">
        <v>28489329</v>
      </c>
      <c r="AI866" s="442">
        <f t="shared" si="1"/>
        <v>0</v>
      </c>
    </row>
    <row r="867" spans="1:35" ht="12.75" customHeight="1">
      <c r="A867" s="446" t="s">
        <v>2319</v>
      </c>
      <c r="B867" s="446" t="s">
        <v>2320</v>
      </c>
      <c r="C867" s="45"/>
      <c r="D867" s="45"/>
      <c r="E867" s="45"/>
      <c r="F867" s="448">
        <v>3015138224</v>
      </c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48">
        <v>3015138224</v>
      </c>
      <c r="AI867" s="442">
        <f t="shared" si="1"/>
        <v>0</v>
      </c>
    </row>
    <row r="868" spans="1:35" ht="12.75" customHeight="1">
      <c r="A868" s="446" t="s">
        <v>2321</v>
      </c>
      <c r="B868" s="446" t="s">
        <v>2322</v>
      </c>
      <c r="C868" s="45"/>
      <c r="D868" s="45"/>
      <c r="E868" s="45"/>
      <c r="F868" s="448">
        <v>2174736</v>
      </c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48">
        <v>2174736</v>
      </c>
      <c r="AI868" s="442">
        <f t="shared" si="1"/>
        <v>0</v>
      </c>
    </row>
    <row r="869" spans="1:35" ht="12.75" customHeight="1">
      <c r="A869" s="440" t="s">
        <v>2323</v>
      </c>
      <c r="B869" s="440" t="s">
        <v>2324</v>
      </c>
      <c r="C869" s="45"/>
      <c r="D869" s="45"/>
      <c r="E869" s="45"/>
      <c r="F869" s="441">
        <v>5912455765</v>
      </c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41">
        <v>5912455765</v>
      </c>
      <c r="AI869" s="442">
        <f t="shared" si="1"/>
        <v>0</v>
      </c>
    </row>
    <row r="870" spans="1:35" ht="12.75" customHeight="1">
      <c r="A870" s="446" t="s">
        <v>2325</v>
      </c>
      <c r="B870" s="446" t="s">
        <v>2326</v>
      </c>
      <c r="C870" s="45"/>
      <c r="D870" s="45"/>
      <c r="E870" s="45"/>
      <c r="F870" s="448">
        <v>2712914907</v>
      </c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48">
        <v>2712914907</v>
      </c>
      <c r="AI870" s="442">
        <f t="shared" si="1"/>
        <v>0</v>
      </c>
    </row>
    <row r="871" spans="1:35" ht="12.75" customHeight="1">
      <c r="A871" s="446" t="s">
        <v>2327</v>
      </c>
      <c r="B871" s="446" t="s">
        <v>1814</v>
      </c>
      <c r="C871" s="45"/>
      <c r="D871" s="45"/>
      <c r="E871" s="45"/>
      <c r="F871" s="448">
        <v>2530146908</v>
      </c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48">
        <v>2530146908</v>
      </c>
      <c r="AI871" s="442">
        <f t="shared" si="1"/>
        <v>0</v>
      </c>
    </row>
    <row r="872" spans="1:35" ht="12.75" customHeight="1">
      <c r="A872" s="446" t="s">
        <v>2328</v>
      </c>
      <c r="B872" s="446" t="s">
        <v>2329</v>
      </c>
      <c r="C872" s="45"/>
      <c r="D872" s="45"/>
      <c r="E872" s="448">
        <v>198318715</v>
      </c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48">
        <v>198318715</v>
      </c>
      <c r="AH872" s="45"/>
      <c r="AI872" s="442">
        <f t="shared" si="1"/>
        <v>198318715</v>
      </c>
    </row>
    <row r="873" spans="1:35" ht="12.75" customHeight="1">
      <c r="A873" s="446" t="s">
        <v>2330</v>
      </c>
      <c r="B873" s="446" t="s">
        <v>2331</v>
      </c>
      <c r="C873" s="45"/>
      <c r="D873" s="45"/>
      <c r="E873" s="45"/>
      <c r="F873" s="448">
        <v>13593415</v>
      </c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48">
        <v>13593415</v>
      </c>
      <c r="AI873" s="442">
        <f t="shared" si="1"/>
        <v>0</v>
      </c>
    </row>
    <row r="874" spans="1:35" ht="12.75" customHeight="1">
      <c r="A874" s="446" t="s">
        <v>2332</v>
      </c>
      <c r="B874" s="446" t="s">
        <v>2333</v>
      </c>
      <c r="C874" s="45"/>
      <c r="D874" s="45"/>
      <c r="E874" s="45"/>
      <c r="F874" s="448">
        <v>854119250</v>
      </c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48">
        <v>854119250</v>
      </c>
      <c r="AI874" s="442">
        <f t="shared" si="1"/>
        <v>0</v>
      </c>
    </row>
    <row r="875" spans="1:35" ht="12.75" customHeight="1">
      <c r="A875" s="440" t="s">
        <v>2334</v>
      </c>
      <c r="B875" s="440" t="s">
        <v>2335</v>
      </c>
      <c r="C875" s="45"/>
      <c r="D875" s="45"/>
      <c r="E875" s="441">
        <v>10690975440</v>
      </c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41">
        <v>10690975440</v>
      </c>
      <c r="AH875" s="45"/>
      <c r="AI875" s="442">
        <f t="shared" si="1"/>
        <v>10690975440</v>
      </c>
    </row>
    <row r="876" spans="1:35" ht="12.75" customHeight="1">
      <c r="A876" s="446" t="s">
        <v>2336</v>
      </c>
      <c r="B876" s="446" t="s">
        <v>2337</v>
      </c>
      <c r="C876" s="45"/>
      <c r="D876" s="45"/>
      <c r="E876" s="448">
        <v>266768657</v>
      </c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48">
        <v>266768657</v>
      </c>
      <c r="AH876" s="45"/>
      <c r="AI876" s="442">
        <f t="shared" si="1"/>
        <v>266768657</v>
      </c>
    </row>
    <row r="877" spans="1:35" ht="12.75" customHeight="1">
      <c r="A877" s="446" t="s">
        <v>2338</v>
      </c>
      <c r="B877" s="446" t="s">
        <v>2339</v>
      </c>
      <c r="C877" s="45"/>
      <c r="D877" s="45"/>
      <c r="E877" s="448">
        <v>381356</v>
      </c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48">
        <v>381356</v>
      </c>
      <c r="AH877" s="45"/>
      <c r="AI877" s="442">
        <f t="shared" si="1"/>
        <v>381356</v>
      </c>
    </row>
    <row r="878" spans="1:35" ht="12.75" customHeight="1">
      <c r="A878" s="446" t="s">
        <v>2340</v>
      </c>
      <c r="B878" s="446" t="s">
        <v>2341</v>
      </c>
      <c r="C878" s="45"/>
      <c r="D878" s="45"/>
      <c r="E878" s="448">
        <v>8728580401</v>
      </c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48">
        <v>8728580401</v>
      </c>
      <c r="AH878" s="45"/>
      <c r="AI878" s="442">
        <f t="shared" si="1"/>
        <v>8728580401</v>
      </c>
    </row>
    <row r="879" spans="1:35" ht="12.75" customHeight="1">
      <c r="A879" s="446" t="s">
        <v>2342</v>
      </c>
      <c r="B879" s="446" t="s">
        <v>2343</v>
      </c>
      <c r="C879" s="45"/>
      <c r="D879" s="45"/>
      <c r="E879" s="448">
        <v>1477597748</v>
      </c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48">
        <v>1477597748</v>
      </c>
      <c r="AH879" s="45"/>
      <c r="AI879" s="442">
        <f t="shared" si="1"/>
        <v>1477597748</v>
      </c>
    </row>
    <row r="880" spans="1:35" ht="12.75" customHeight="1">
      <c r="A880" s="446" t="s">
        <v>2344</v>
      </c>
      <c r="B880" s="446" t="s">
        <v>2345</v>
      </c>
      <c r="C880" s="45"/>
      <c r="D880" s="45"/>
      <c r="E880" s="448">
        <v>90131274</v>
      </c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48">
        <v>90131274</v>
      </c>
      <c r="AH880" s="45"/>
      <c r="AI880" s="442">
        <f t="shared" si="1"/>
        <v>90131274</v>
      </c>
    </row>
    <row r="881" spans="1:35" ht="12.75" customHeight="1">
      <c r="A881" s="446" t="s">
        <v>3920</v>
      </c>
      <c r="B881" s="446" t="s">
        <v>3921</v>
      </c>
      <c r="C881" s="45"/>
      <c r="D881" s="45"/>
      <c r="E881" s="448">
        <v>8848</v>
      </c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48">
        <v>8848</v>
      </c>
      <c r="AH881" s="45"/>
      <c r="AI881" s="442">
        <f t="shared" si="1"/>
        <v>8848</v>
      </c>
    </row>
    <row r="882" spans="1:35" ht="12.75" customHeight="1">
      <c r="A882" s="446" t="s">
        <v>2346</v>
      </c>
      <c r="B882" s="446" t="s">
        <v>2347</v>
      </c>
      <c r="C882" s="45"/>
      <c r="D882" s="45"/>
      <c r="E882" s="448">
        <v>127507156</v>
      </c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48">
        <v>127507156</v>
      </c>
      <c r="AH882" s="45"/>
      <c r="AI882" s="442">
        <f t="shared" si="1"/>
        <v>127507156</v>
      </c>
    </row>
    <row r="883" spans="1:35" ht="12.75" customHeight="1">
      <c r="A883" s="440" t="s">
        <v>3922</v>
      </c>
      <c r="B883" s="440" t="s">
        <v>3923</v>
      </c>
      <c r="C883" s="45"/>
      <c r="D883" s="45"/>
      <c r="E883" s="45"/>
      <c r="F883" s="441">
        <v>1509140757</v>
      </c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41">
        <v>1509140757</v>
      </c>
      <c r="AI883" s="442">
        <f t="shared" si="1"/>
        <v>0</v>
      </c>
    </row>
    <row r="884" spans="1:35" ht="12.75" customHeight="1">
      <c r="A884" s="440" t="s">
        <v>3924</v>
      </c>
      <c r="B884" s="440" t="s">
        <v>2272</v>
      </c>
      <c r="C884" s="45"/>
      <c r="D884" s="45"/>
      <c r="E884" s="45"/>
      <c r="F884" s="441">
        <v>985875818</v>
      </c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41">
        <v>985875818</v>
      </c>
      <c r="AI884" s="442">
        <f t="shared" si="1"/>
        <v>0</v>
      </c>
    </row>
    <row r="885" spans="1:35" ht="12.75" customHeight="1">
      <c r="A885" s="446" t="s">
        <v>3925</v>
      </c>
      <c r="B885" s="446" t="s">
        <v>2272</v>
      </c>
      <c r="C885" s="45"/>
      <c r="D885" s="45"/>
      <c r="E885" s="45"/>
      <c r="F885" s="448">
        <v>985875818</v>
      </c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48">
        <v>985875818</v>
      </c>
      <c r="AI885" s="442">
        <f t="shared" si="1"/>
        <v>0</v>
      </c>
    </row>
    <row r="886" spans="1:35" ht="12.75" customHeight="1">
      <c r="A886" s="440" t="s">
        <v>3926</v>
      </c>
      <c r="B886" s="440" t="s">
        <v>3927</v>
      </c>
      <c r="C886" s="45"/>
      <c r="D886" s="45"/>
      <c r="E886" s="45"/>
      <c r="F886" s="441">
        <v>523264939</v>
      </c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41">
        <v>523264939</v>
      </c>
      <c r="AI886" s="442">
        <f t="shared" si="1"/>
        <v>0</v>
      </c>
    </row>
    <row r="887" spans="1:35" ht="12.75" customHeight="1">
      <c r="A887" s="446" t="s">
        <v>3928</v>
      </c>
      <c r="B887" s="446" t="s">
        <v>2326</v>
      </c>
      <c r="C887" s="45"/>
      <c r="D887" s="45"/>
      <c r="E887" s="45"/>
      <c r="F887" s="448">
        <v>523264939</v>
      </c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48">
        <v>523264939</v>
      </c>
      <c r="AI887" s="442">
        <f t="shared" si="1"/>
        <v>0</v>
      </c>
    </row>
    <row r="888" spans="1:35" ht="12.75" customHeight="1">
      <c r="A888" s="440" t="s">
        <v>2352</v>
      </c>
      <c r="B888" s="440" t="s">
        <v>2353</v>
      </c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41">
        <v>59841913477</v>
      </c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41">
        <v>-59841913477</v>
      </c>
      <c r="AI888" s="442">
        <f t="shared" si="1"/>
        <v>0</v>
      </c>
    </row>
    <row r="889" spans="1:35" ht="12.75" customHeight="1">
      <c r="A889" s="440" t="s">
        <v>2354</v>
      </c>
      <c r="B889" s="440" t="s">
        <v>2353</v>
      </c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41">
        <v>59841913477</v>
      </c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41">
        <v>-59841913477</v>
      </c>
      <c r="AI889" s="442">
        <f t="shared" si="1"/>
        <v>0</v>
      </c>
    </row>
    <row r="890" spans="1:35" ht="12.75" customHeight="1">
      <c r="A890" s="446" t="s">
        <v>2355</v>
      </c>
      <c r="B890" s="446" t="s">
        <v>2356</v>
      </c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48">
        <v>59841913477</v>
      </c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48">
        <v>59841913477</v>
      </c>
      <c r="AH890" s="45"/>
      <c r="AI890" s="442">
        <f t="shared" si="1"/>
        <v>59841913477</v>
      </c>
    </row>
    <row r="891" spans="1:35" ht="12.75" customHeight="1">
      <c r="A891" s="440" t="s">
        <v>2357</v>
      </c>
      <c r="B891" s="440" t="s">
        <v>167</v>
      </c>
      <c r="C891" s="45"/>
      <c r="D891" s="45"/>
      <c r="E891" s="45"/>
      <c r="F891" s="441">
        <v>506237601480</v>
      </c>
      <c r="G891" s="45"/>
      <c r="H891" s="45"/>
      <c r="I891" s="441">
        <v>352479656926</v>
      </c>
      <c r="J891" s="45"/>
      <c r="K891" s="45"/>
      <c r="L891" s="45"/>
      <c r="M891" s="441">
        <v>256729424</v>
      </c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41">
        <v>153501215130</v>
      </c>
      <c r="AI891" s="442">
        <f t="shared" si="1"/>
        <v>0</v>
      </c>
    </row>
    <row r="892" spans="1:35" ht="12.75" customHeight="1">
      <c r="A892" s="440" t="s">
        <v>2358</v>
      </c>
      <c r="B892" s="440" t="s">
        <v>2359</v>
      </c>
      <c r="C892" s="45"/>
      <c r="D892" s="45"/>
      <c r="E892" s="45"/>
      <c r="F892" s="441">
        <v>129613782787</v>
      </c>
      <c r="G892" s="45"/>
      <c r="H892" s="45"/>
      <c r="I892" s="441">
        <v>3789771297</v>
      </c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41">
        <v>125824011490</v>
      </c>
      <c r="AI892" s="442">
        <f t="shared" si="1"/>
        <v>0</v>
      </c>
    </row>
    <row r="893" spans="1:35" ht="12.75" customHeight="1">
      <c r="A893" s="440" t="s">
        <v>2360</v>
      </c>
      <c r="B893" s="440" t="s">
        <v>2361</v>
      </c>
      <c r="C893" s="45"/>
      <c r="D893" s="45"/>
      <c r="E893" s="45"/>
      <c r="F893" s="441">
        <v>94020818978</v>
      </c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41">
        <v>94020818978</v>
      </c>
      <c r="AI893" s="442">
        <f t="shared" si="1"/>
        <v>0</v>
      </c>
    </row>
    <row r="894" spans="1:35" ht="12.75" customHeight="1">
      <c r="A894" s="446" t="s">
        <v>2362</v>
      </c>
      <c r="B894" s="446" t="s">
        <v>969</v>
      </c>
      <c r="C894" s="45"/>
      <c r="D894" s="45"/>
      <c r="E894" s="45"/>
      <c r="F894" s="448">
        <v>30511612532</v>
      </c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48">
        <v>30511612532</v>
      </c>
      <c r="AI894" s="442">
        <f t="shared" si="1"/>
        <v>0</v>
      </c>
    </row>
    <row r="895" spans="1:35" ht="12.75" customHeight="1">
      <c r="A895" s="446" t="s">
        <v>2363</v>
      </c>
      <c r="B895" s="446" t="s">
        <v>971</v>
      </c>
      <c r="C895" s="45"/>
      <c r="D895" s="45"/>
      <c r="E895" s="45"/>
      <c r="F895" s="448">
        <v>4600484708</v>
      </c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48">
        <v>4600484708</v>
      </c>
      <c r="AI895" s="442">
        <f t="shared" si="1"/>
        <v>0</v>
      </c>
    </row>
    <row r="896" spans="1:35" ht="12.75" customHeight="1">
      <c r="A896" s="446" t="s">
        <v>2364</v>
      </c>
      <c r="B896" s="446" t="s">
        <v>973</v>
      </c>
      <c r="C896" s="45"/>
      <c r="D896" s="45"/>
      <c r="E896" s="45"/>
      <c r="F896" s="448">
        <v>38207733408</v>
      </c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48">
        <v>38207733408</v>
      </c>
      <c r="AI896" s="442">
        <f t="shared" si="1"/>
        <v>0</v>
      </c>
    </row>
    <row r="897" spans="1:35" ht="12.75" customHeight="1">
      <c r="A897" s="446" t="s">
        <v>2367</v>
      </c>
      <c r="B897" s="446" t="s">
        <v>2368</v>
      </c>
      <c r="C897" s="45"/>
      <c r="D897" s="45"/>
      <c r="E897" s="45"/>
      <c r="F897" s="448">
        <v>74209993</v>
      </c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48">
        <v>74209993</v>
      </c>
      <c r="AI897" s="442">
        <f t="shared" si="1"/>
        <v>0</v>
      </c>
    </row>
    <row r="898" spans="1:35" ht="12.75" customHeight="1">
      <c r="A898" s="446" t="s">
        <v>2369</v>
      </c>
      <c r="B898" s="446" t="s">
        <v>977</v>
      </c>
      <c r="C898" s="45"/>
      <c r="D898" s="45"/>
      <c r="E898" s="45"/>
      <c r="F898" s="448">
        <v>18846181</v>
      </c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48">
        <v>18846181</v>
      </c>
      <c r="AI898" s="442">
        <f t="shared" si="1"/>
        <v>0</v>
      </c>
    </row>
    <row r="899" spans="1:35" ht="12.75" customHeight="1">
      <c r="A899" s="446" t="s">
        <v>2370</v>
      </c>
      <c r="B899" s="446" t="s">
        <v>2371</v>
      </c>
      <c r="C899" s="45"/>
      <c r="D899" s="45"/>
      <c r="E899" s="45"/>
      <c r="F899" s="448">
        <v>14469734</v>
      </c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48">
        <v>14469734</v>
      </c>
      <c r="AI899" s="442">
        <f t="shared" si="1"/>
        <v>0</v>
      </c>
    </row>
    <row r="900" spans="1:35" ht="12.75" customHeight="1">
      <c r="A900" s="446" t="s">
        <v>2372</v>
      </c>
      <c r="B900" s="446" t="s">
        <v>979</v>
      </c>
      <c r="C900" s="45"/>
      <c r="D900" s="45"/>
      <c r="E900" s="45"/>
      <c r="F900" s="448">
        <v>6465622542</v>
      </c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48">
        <v>6465622542</v>
      </c>
      <c r="AI900" s="442">
        <f t="shared" si="1"/>
        <v>0</v>
      </c>
    </row>
    <row r="901" spans="1:35" ht="12.75" customHeight="1">
      <c r="A901" s="446" t="s">
        <v>2373</v>
      </c>
      <c r="B901" s="446" t="s">
        <v>981</v>
      </c>
      <c r="C901" s="45"/>
      <c r="D901" s="45"/>
      <c r="E901" s="45"/>
      <c r="F901" s="448">
        <v>1555361</v>
      </c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48">
        <v>1555361</v>
      </c>
      <c r="AI901" s="442">
        <f t="shared" si="1"/>
        <v>0</v>
      </c>
    </row>
    <row r="902" spans="1:35" ht="12.75" customHeight="1">
      <c r="A902" s="446" t="s">
        <v>2374</v>
      </c>
      <c r="B902" s="446" t="s">
        <v>984</v>
      </c>
      <c r="C902" s="45"/>
      <c r="D902" s="45"/>
      <c r="E902" s="45"/>
      <c r="F902" s="448">
        <v>28682776</v>
      </c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48">
        <v>28682776</v>
      </c>
      <c r="AI902" s="442">
        <f t="shared" si="1"/>
        <v>0</v>
      </c>
    </row>
    <row r="903" spans="1:35" ht="12.75" customHeight="1">
      <c r="A903" s="446" t="s">
        <v>2375</v>
      </c>
      <c r="B903" s="446" t="s">
        <v>2376</v>
      </c>
      <c r="C903" s="45"/>
      <c r="D903" s="45"/>
      <c r="E903" s="45"/>
      <c r="F903" s="448">
        <v>9276194</v>
      </c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48">
        <v>9276194</v>
      </c>
      <c r="AI903" s="442">
        <f t="shared" si="1"/>
        <v>0</v>
      </c>
    </row>
    <row r="904" spans="1:35" ht="12.75" customHeight="1">
      <c r="A904" s="446" t="s">
        <v>2377</v>
      </c>
      <c r="B904" s="446" t="s">
        <v>986</v>
      </c>
      <c r="C904" s="45"/>
      <c r="D904" s="45"/>
      <c r="E904" s="45"/>
      <c r="F904" s="448">
        <v>57731599</v>
      </c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48">
        <v>57731599</v>
      </c>
      <c r="AI904" s="442">
        <f t="shared" si="1"/>
        <v>0</v>
      </c>
    </row>
    <row r="905" spans="1:35" ht="12.75" customHeight="1">
      <c r="A905" s="446" t="s">
        <v>3929</v>
      </c>
      <c r="B905" s="446" t="s">
        <v>1913</v>
      </c>
      <c r="C905" s="45"/>
      <c r="D905" s="45"/>
      <c r="E905" s="45"/>
      <c r="F905" s="448">
        <v>9235074326</v>
      </c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48">
        <v>9235074326</v>
      </c>
      <c r="AI905" s="442">
        <f t="shared" si="1"/>
        <v>0</v>
      </c>
    </row>
    <row r="906" spans="1:35" ht="12.75" customHeight="1">
      <c r="A906" s="446" t="s">
        <v>2378</v>
      </c>
      <c r="B906" s="446" t="s">
        <v>988</v>
      </c>
      <c r="C906" s="45"/>
      <c r="D906" s="45"/>
      <c r="E906" s="45"/>
      <c r="F906" s="448">
        <v>1814238178</v>
      </c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48">
        <v>1814238178</v>
      </c>
      <c r="AI906" s="442">
        <f t="shared" si="1"/>
        <v>0</v>
      </c>
    </row>
    <row r="907" spans="1:35" ht="12.75" customHeight="1">
      <c r="A907" s="446" t="s">
        <v>2379</v>
      </c>
      <c r="B907" s="446" t="s">
        <v>2380</v>
      </c>
      <c r="C907" s="45"/>
      <c r="D907" s="45"/>
      <c r="E907" s="45"/>
      <c r="F907" s="448">
        <v>2981281446</v>
      </c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48">
        <v>2981281446</v>
      </c>
      <c r="AI907" s="442">
        <f t="shared" si="1"/>
        <v>0</v>
      </c>
    </row>
    <row r="908" spans="1:35" ht="12.75" customHeight="1">
      <c r="A908" s="440" t="s">
        <v>2381</v>
      </c>
      <c r="B908" s="440" t="s">
        <v>2382</v>
      </c>
      <c r="C908" s="45"/>
      <c r="D908" s="45"/>
      <c r="E908" s="45"/>
      <c r="F908" s="441">
        <v>35991322495</v>
      </c>
      <c r="G908" s="45"/>
      <c r="H908" s="45"/>
      <c r="I908" s="441">
        <v>3702282331</v>
      </c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41">
        <v>32289040164</v>
      </c>
      <c r="AI908" s="442">
        <f t="shared" si="1"/>
        <v>0</v>
      </c>
    </row>
    <row r="909" spans="1:35" ht="12.75" customHeight="1">
      <c r="A909" s="446" t="s">
        <v>2383</v>
      </c>
      <c r="B909" s="446" t="s">
        <v>1009</v>
      </c>
      <c r="C909" s="45"/>
      <c r="D909" s="45"/>
      <c r="E909" s="45"/>
      <c r="F909" s="448">
        <v>96262373</v>
      </c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48">
        <v>96262373</v>
      </c>
      <c r="AI909" s="442">
        <f t="shared" si="1"/>
        <v>0</v>
      </c>
    </row>
    <row r="910" spans="1:35" ht="12.75" customHeight="1">
      <c r="A910" s="446" t="s">
        <v>2384</v>
      </c>
      <c r="B910" s="446" t="s">
        <v>1011</v>
      </c>
      <c r="C910" s="45"/>
      <c r="D910" s="45"/>
      <c r="E910" s="45"/>
      <c r="F910" s="448">
        <v>5451257925</v>
      </c>
      <c r="G910" s="45"/>
      <c r="H910" s="45"/>
      <c r="I910" s="448">
        <v>100713</v>
      </c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48">
        <v>5451157212</v>
      </c>
      <c r="AI910" s="442">
        <f t="shared" si="1"/>
        <v>0</v>
      </c>
    </row>
    <row r="911" spans="1:35" ht="12.75" customHeight="1">
      <c r="A911" s="446" t="s">
        <v>2385</v>
      </c>
      <c r="B911" s="446" t="s">
        <v>1013</v>
      </c>
      <c r="C911" s="45"/>
      <c r="D911" s="45"/>
      <c r="E911" s="45"/>
      <c r="F911" s="448">
        <v>4178582551</v>
      </c>
      <c r="G911" s="45"/>
      <c r="H911" s="45"/>
      <c r="I911" s="448">
        <v>8260</v>
      </c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48">
        <v>4178574291</v>
      </c>
      <c r="AI911" s="442">
        <f t="shared" si="1"/>
        <v>0</v>
      </c>
    </row>
    <row r="912" spans="1:35" ht="12.75" customHeight="1">
      <c r="A912" s="446" t="s">
        <v>2386</v>
      </c>
      <c r="B912" s="446" t="s">
        <v>1015</v>
      </c>
      <c r="C912" s="45"/>
      <c r="D912" s="45"/>
      <c r="E912" s="45"/>
      <c r="F912" s="448">
        <v>2268098700</v>
      </c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48">
        <v>2268098700</v>
      </c>
      <c r="AI912" s="442">
        <f t="shared" si="1"/>
        <v>0</v>
      </c>
    </row>
    <row r="913" spans="1:35" ht="12.75" customHeight="1">
      <c r="A913" s="446" t="s">
        <v>2387</v>
      </c>
      <c r="B913" s="446" t="s">
        <v>1017</v>
      </c>
      <c r="C913" s="45"/>
      <c r="D913" s="45"/>
      <c r="E913" s="45"/>
      <c r="F913" s="448">
        <v>776084</v>
      </c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48">
        <v>776084</v>
      </c>
      <c r="AI913" s="442">
        <f t="shared" si="1"/>
        <v>0</v>
      </c>
    </row>
    <row r="914" spans="1:35" ht="12.75" customHeight="1">
      <c r="A914" s="446" t="s">
        <v>2390</v>
      </c>
      <c r="B914" s="446" t="s">
        <v>1019</v>
      </c>
      <c r="C914" s="45"/>
      <c r="D914" s="45"/>
      <c r="E914" s="45"/>
      <c r="F914" s="448">
        <v>124592598</v>
      </c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48">
        <v>124592598</v>
      </c>
      <c r="AI914" s="442">
        <f t="shared" si="1"/>
        <v>0</v>
      </c>
    </row>
    <row r="915" spans="1:35" ht="12.75" customHeight="1">
      <c r="A915" s="446" t="s">
        <v>2391</v>
      </c>
      <c r="B915" s="446" t="s">
        <v>1022</v>
      </c>
      <c r="C915" s="45"/>
      <c r="D915" s="45"/>
      <c r="E915" s="45"/>
      <c r="F915" s="448">
        <v>1148767</v>
      </c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48">
        <v>1148767</v>
      </c>
      <c r="AI915" s="442">
        <f t="shared" si="1"/>
        <v>0</v>
      </c>
    </row>
    <row r="916" spans="1:35" ht="12.75" customHeight="1">
      <c r="A916" s="446" t="s">
        <v>2394</v>
      </c>
      <c r="B916" s="446" t="s">
        <v>1816</v>
      </c>
      <c r="C916" s="45"/>
      <c r="D916" s="45"/>
      <c r="E916" s="45"/>
      <c r="F916" s="448">
        <v>5787</v>
      </c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48">
        <v>5787</v>
      </c>
      <c r="AI916" s="442">
        <f t="shared" si="1"/>
        <v>0</v>
      </c>
    </row>
    <row r="917" spans="1:35" ht="12.75" customHeight="1">
      <c r="A917" s="446" t="s">
        <v>2395</v>
      </c>
      <c r="B917" s="446" t="s">
        <v>2396</v>
      </c>
      <c r="C917" s="45"/>
      <c r="D917" s="45"/>
      <c r="E917" s="45"/>
      <c r="F917" s="448">
        <v>15809083</v>
      </c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48">
        <v>15809083</v>
      </c>
      <c r="AI917" s="442">
        <f t="shared" si="1"/>
        <v>0</v>
      </c>
    </row>
    <row r="918" spans="1:35" ht="12.75" customHeight="1">
      <c r="A918" s="446" t="s">
        <v>2399</v>
      </c>
      <c r="B918" s="446" t="s">
        <v>1026</v>
      </c>
      <c r="C918" s="45"/>
      <c r="D918" s="45"/>
      <c r="E918" s="45"/>
      <c r="F918" s="448">
        <v>936253807</v>
      </c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48">
        <v>936253807</v>
      </c>
      <c r="AI918" s="442">
        <f t="shared" si="1"/>
        <v>0</v>
      </c>
    </row>
    <row r="919" spans="1:35" ht="12.75" customHeight="1">
      <c r="A919" s="446" t="s">
        <v>2400</v>
      </c>
      <c r="B919" s="446" t="s">
        <v>1028</v>
      </c>
      <c r="C919" s="45"/>
      <c r="D919" s="45"/>
      <c r="E919" s="45"/>
      <c r="F919" s="448">
        <v>434847347</v>
      </c>
      <c r="G919" s="45"/>
      <c r="H919" s="45"/>
      <c r="I919" s="448">
        <v>232520336</v>
      </c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48">
        <v>202327011</v>
      </c>
      <c r="AI919" s="442">
        <f t="shared" si="1"/>
        <v>0</v>
      </c>
    </row>
    <row r="920" spans="1:35" ht="12.75" customHeight="1">
      <c r="A920" s="446" t="s">
        <v>2401</v>
      </c>
      <c r="B920" s="446" t="s">
        <v>2402</v>
      </c>
      <c r="C920" s="45"/>
      <c r="D920" s="45"/>
      <c r="E920" s="45"/>
      <c r="F920" s="448">
        <v>55451734</v>
      </c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48">
        <v>55451734</v>
      </c>
      <c r="AI920" s="442">
        <f t="shared" si="1"/>
        <v>0</v>
      </c>
    </row>
    <row r="921" spans="1:35" ht="12.75" customHeight="1">
      <c r="A921" s="446" t="s">
        <v>2403</v>
      </c>
      <c r="B921" s="446" t="s">
        <v>1030</v>
      </c>
      <c r="C921" s="45"/>
      <c r="D921" s="45"/>
      <c r="E921" s="45"/>
      <c r="F921" s="448">
        <v>14460957955</v>
      </c>
      <c r="G921" s="45"/>
      <c r="H921" s="45"/>
      <c r="I921" s="448">
        <v>3141981548</v>
      </c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48">
        <v>11318976407</v>
      </c>
      <c r="AI921" s="442">
        <f t="shared" si="1"/>
        <v>0</v>
      </c>
    </row>
    <row r="922" spans="1:35" ht="12.75" customHeight="1">
      <c r="A922" s="446" t="s">
        <v>2404</v>
      </c>
      <c r="B922" s="446" t="s">
        <v>1033</v>
      </c>
      <c r="C922" s="45"/>
      <c r="D922" s="45"/>
      <c r="E922" s="45"/>
      <c r="F922" s="448">
        <v>5295318057</v>
      </c>
      <c r="G922" s="45"/>
      <c r="H922" s="45"/>
      <c r="I922" s="448">
        <v>327584218</v>
      </c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48">
        <v>4967733839</v>
      </c>
      <c r="AI922" s="442">
        <f t="shared" si="1"/>
        <v>0</v>
      </c>
    </row>
    <row r="923" spans="1:35" ht="12.75" customHeight="1">
      <c r="A923" s="446" t="s">
        <v>2405</v>
      </c>
      <c r="B923" s="446" t="s">
        <v>1035</v>
      </c>
      <c r="C923" s="45"/>
      <c r="D923" s="45"/>
      <c r="E923" s="45"/>
      <c r="F923" s="448">
        <v>398507704</v>
      </c>
      <c r="G923" s="45"/>
      <c r="H923" s="45"/>
      <c r="I923" s="448">
        <v>87026</v>
      </c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48">
        <v>398420678</v>
      </c>
      <c r="AI923" s="442">
        <f t="shared" si="1"/>
        <v>0</v>
      </c>
    </row>
    <row r="924" spans="1:35" ht="12.75" customHeight="1">
      <c r="A924" s="446" t="s">
        <v>2406</v>
      </c>
      <c r="B924" s="446" t="s">
        <v>1038</v>
      </c>
      <c r="C924" s="45"/>
      <c r="D924" s="45"/>
      <c r="E924" s="45"/>
      <c r="F924" s="448">
        <v>1100996934</v>
      </c>
      <c r="G924" s="45"/>
      <c r="H924" s="45"/>
      <c r="I924" s="448">
        <v>230</v>
      </c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48">
        <v>1100996704</v>
      </c>
      <c r="AI924" s="442">
        <f t="shared" si="1"/>
        <v>0</v>
      </c>
    </row>
    <row r="925" spans="1:35" ht="12.75" customHeight="1">
      <c r="A925" s="446" t="s">
        <v>2407</v>
      </c>
      <c r="B925" s="446" t="s">
        <v>1040</v>
      </c>
      <c r="C925" s="45"/>
      <c r="D925" s="45"/>
      <c r="E925" s="45"/>
      <c r="F925" s="448">
        <v>261039310</v>
      </c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48">
        <v>261039310</v>
      </c>
      <c r="AI925" s="442">
        <f t="shared" si="1"/>
        <v>0</v>
      </c>
    </row>
    <row r="926" spans="1:35" ht="12.75" customHeight="1">
      <c r="A926" s="446" t="s">
        <v>2408</v>
      </c>
      <c r="B926" s="446" t="s">
        <v>1042</v>
      </c>
      <c r="C926" s="45"/>
      <c r="D926" s="45"/>
      <c r="E926" s="45"/>
      <c r="F926" s="448">
        <v>514995361</v>
      </c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48">
        <v>514995361</v>
      </c>
      <c r="AI926" s="442">
        <f t="shared" si="1"/>
        <v>0</v>
      </c>
    </row>
    <row r="927" spans="1:35" ht="12.75" customHeight="1">
      <c r="A927" s="446" t="s">
        <v>2409</v>
      </c>
      <c r="B927" s="446" t="s">
        <v>1044</v>
      </c>
      <c r="C927" s="45"/>
      <c r="D927" s="45"/>
      <c r="E927" s="45"/>
      <c r="F927" s="448">
        <v>29198940</v>
      </c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48">
        <v>29198940</v>
      </c>
      <c r="AI927" s="442">
        <f t="shared" si="1"/>
        <v>0</v>
      </c>
    </row>
    <row r="928" spans="1:35" ht="12.75" customHeight="1">
      <c r="A928" s="446" t="s">
        <v>2410</v>
      </c>
      <c r="B928" s="446" t="s">
        <v>1046</v>
      </c>
      <c r="C928" s="45"/>
      <c r="D928" s="45"/>
      <c r="E928" s="45"/>
      <c r="F928" s="448">
        <v>21321849</v>
      </c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48">
        <v>21321849</v>
      </c>
      <c r="AI928" s="442">
        <f t="shared" si="1"/>
        <v>0</v>
      </c>
    </row>
    <row r="929" spans="1:35" ht="12.75" customHeight="1">
      <c r="A929" s="446" t="s">
        <v>2411</v>
      </c>
      <c r="B929" s="446" t="s">
        <v>1048</v>
      </c>
      <c r="C929" s="45"/>
      <c r="D929" s="45"/>
      <c r="E929" s="45"/>
      <c r="F929" s="448">
        <v>311730500</v>
      </c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48">
        <v>311730500</v>
      </c>
      <c r="AI929" s="442">
        <f t="shared" si="1"/>
        <v>0</v>
      </c>
    </row>
    <row r="930" spans="1:35" ht="12.75" customHeight="1">
      <c r="A930" s="446" t="s">
        <v>2412</v>
      </c>
      <c r="B930" s="446" t="s">
        <v>2413</v>
      </c>
      <c r="C930" s="45"/>
      <c r="D930" s="45"/>
      <c r="E930" s="45"/>
      <c r="F930" s="448">
        <v>34169129</v>
      </c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48">
        <v>34169129</v>
      </c>
      <c r="AI930" s="442">
        <f t="shared" si="1"/>
        <v>0</v>
      </c>
    </row>
    <row r="931" spans="1:35" ht="12.75" customHeight="1">
      <c r="A931" s="440" t="s">
        <v>2414</v>
      </c>
      <c r="B931" s="440" t="s">
        <v>1052</v>
      </c>
      <c r="C931" s="45"/>
      <c r="D931" s="45"/>
      <c r="E931" s="45"/>
      <c r="F931" s="441">
        <v>205609271</v>
      </c>
      <c r="G931" s="45"/>
      <c r="H931" s="45"/>
      <c r="I931" s="441">
        <v>87488966</v>
      </c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41">
        <v>118120305</v>
      </c>
      <c r="AI931" s="442">
        <f t="shared" si="1"/>
        <v>0</v>
      </c>
    </row>
    <row r="932" spans="1:35" ht="12.75" customHeight="1">
      <c r="A932" s="446" t="s">
        <v>2415</v>
      </c>
      <c r="B932" s="446" t="s">
        <v>1054</v>
      </c>
      <c r="C932" s="45"/>
      <c r="D932" s="45"/>
      <c r="E932" s="45"/>
      <c r="F932" s="448">
        <v>205609271</v>
      </c>
      <c r="G932" s="45"/>
      <c r="H932" s="45"/>
      <c r="I932" s="448">
        <v>87488966</v>
      </c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48">
        <v>118120305</v>
      </c>
      <c r="AI932" s="442">
        <f t="shared" si="1"/>
        <v>0</v>
      </c>
    </row>
    <row r="933" spans="1:35" ht="12.75" customHeight="1">
      <c r="A933" s="440" t="s">
        <v>2416</v>
      </c>
      <c r="B933" s="440" t="s">
        <v>2417</v>
      </c>
      <c r="C933" s="45"/>
      <c r="D933" s="45"/>
      <c r="E933" s="45"/>
      <c r="F933" s="441">
        <v>13184608</v>
      </c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41">
        <v>13184608</v>
      </c>
      <c r="AI933" s="442">
        <f t="shared" si="1"/>
        <v>0</v>
      </c>
    </row>
    <row r="934" spans="1:35" ht="12.75" customHeight="1">
      <c r="A934" s="446" t="s">
        <v>2418</v>
      </c>
      <c r="B934" s="446" t="s">
        <v>2419</v>
      </c>
      <c r="C934" s="45"/>
      <c r="D934" s="45"/>
      <c r="E934" s="45"/>
      <c r="F934" s="448">
        <v>13184608</v>
      </c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48">
        <v>13184608</v>
      </c>
      <c r="AI934" s="442">
        <f t="shared" si="1"/>
        <v>0</v>
      </c>
    </row>
    <row r="935" spans="1:35" ht="12.75" customHeight="1">
      <c r="A935" s="440" t="s">
        <v>2420</v>
      </c>
      <c r="B935" s="440" t="s">
        <v>2421</v>
      </c>
      <c r="C935" s="45"/>
      <c r="D935" s="45"/>
      <c r="E935" s="441">
        <v>617152565</v>
      </c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41">
        <v>617152565</v>
      </c>
      <c r="AH935" s="45"/>
      <c r="AI935" s="442">
        <f t="shared" si="1"/>
        <v>617152565</v>
      </c>
    </row>
    <row r="936" spans="1:35" ht="12.75" customHeight="1">
      <c r="A936" s="446" t="s">
        <v>2422</v>
      </c>
      <c r="B936" s="446" t="s">
        <v>1007</v>
      </c>
      <c r="C936" s="45"/>
      <c r="D936" s="45"/>
      <c r="E936" s="448">
        <v>16222281</v>
      </c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48">
        <v>16222281</v>
      </c>
      <c r="AH936" s="45"/>
      <c r="AI936" s="442">
        <f t="shared" si="1"/>
        <v>16222281</v>
      </c>
    </row>
    <row r="937" spans="1:35" ht="12.75" customHeight="1">
      <c r="A937" s="446" t="s">
        <v>2423</v>
      </c>
      <c r="B937" s="446" t="s">
        <v>2424</v>
      </c>
      <c r="C937" s="45"/>
      <c r="D937" s="45"/>
      <c r="E937" s="448">
        <v>1406</v>
      </c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48">
        <v>1406</v>
      </c>
      <c r="AH937" s="45"/>
      <c r="AI937" s="442">
        <f t="shared" si="1"/>
        <v>1406</v>
      </c>
    </row>
    <row r="938" spans="1:35" ht="12.75" customHeight="1">
      <c r="A938" s="446" t="s">
        <v>2425</v>
      </c>
      <c r="B938" s="446" t="s">
        <v>969</v>
      </c>
      <c r="C938" s="45"/>
      <c r="D938" s="45"/>
      <c r="E938" s="448">
        <v>1582013</v>
      </c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48">
        <v>1582013</v>
      </c>
      <c r="AH938" s="45"/>
      <c r="AI938" s="442">
        <f t="shared" si="1"/>
        <v>1582013</v>
      </c>
    </row>
    <row r="939" spans="1:35" ht="12.75" customHeight="1">
      <c r="A939" s="446" t="s">
        <v>2426</v>
      </c>
      <c r="B939" s="446" t="s">
        <v>971</v>
      </c>
      <c r="C939" s="45"/>
      <c r="D939" s="45"/>
      <c r="E939" s="448">
        <v>1384915</v>
      </c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48">
        <v>1384915</v>
      </c>
      <c r="AH939" s="45"/>
      <c r="AI939" s="442">
        <f t="shared" si="1"/>
        <v>1384915</v>
      </c>
    </row>
    <row r="940" spans="1:35" ht="12.75" customHeight="1">
      <c r="A940" s="446" t="s">
        <v>2427</v>
      </c>
      <c r="B940" s="446" t="s">
        <v>973</v>
      </c>
      <c r="C940" s="45"/>
      <c r="D940" s="45"/>
      <c r="E940" s="448">
        <v>513343109</v>
      </c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48">
        <v>513343109</v>
      </c>
      <c r="AH940" s="45"/>
      <c r="AI940" s="442">
        <f t="shared" si="1"/>
        <v>513343109</v>
      </c>
    </row>
    <row r="941" spans="1:35" ht="12.75" customHeight="1">
      <c r="A941" s="446" t="s">
        <v>2428</v>
      </c>
      <c r="B941" s="446" t="s">
        <v>2366</v>
      </c>
      <c r="C941" s="45"/>
      <c r="D941" s="45"/>
      <c r="E941" s="448">
        <v>84080035</v>
      </c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48">
        <v>84080035</v>
      </c>
      <c r="AH941" s="45"/>
      <c r="AI941" s="442">
        <f t="shared" si="1"/>
        <v>84080035</v>
      </c>
    </row>
    <row r="942" spans="1:35" ht="12.75" customHeight="1">
      <c r="A942" s="446" t="s">
        <v>3930</v>
      </c>
      <c r="B942" s="446" t="s">
        <v>984</v>
      </c>
      <c r="C942" s="45"/>
      <c r="D942" s="45"/>
      <c r="E942" s="448">
        <v>74428</v>
      </c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48">
        <v>74428</v>
      </c>
      <c r="AH942" s="45"/>
      <c r="AI942" s="442">
        <f t="shared" si="1"/>
        <v>74428</v>
      </c>
    </row>
    <row r="943" spans="1:35" ht="12.75" customHeight="1">
      <c r="A943" s="446" t="s">
        <v>2429</v>
      </c>
      <c r="B943" s="446" t="s">
        <v>2376</v>
      </c>
      <c r="C943" s="45"/>
      <c r="D943" s="45"/>
      <c r="E943" s="448">
        <v>464378</v>
      </c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48">
        <v>464378</v>
      </c>
      <c r="AH943" s="45"/>
      <c r="AI943" s="442">
        <f t="shared" si="1"/>
        <v>464378</v>
      </c>
    </row>
    <row r="944" spans="1:35" ht="12.75" customHeight="1">
      <c r="A944" s="440" t="s">
        <v>2430</v>
      </c>
      <c r="B944" s="440" t="s">
        <v>1056</v>
      </c>
      <c r="C944" s="45"/>
      <c r="D944" s="45"/>
      <c r="E944" s="45"/>
      <c r="F944" s="441">
        <v>22467672</v>
      </c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41">
        <v>22467672</v>
      </c>
      <c r="AI944" s="442">
        <f t="shared" si="1"/>
        <v>0</v>
      </c>
    </row>
    <row r="945" spans="1:35" ht="12.75" customHeight="1">
      <c r="A945" s="440" t="s">
        <v>2431</v>
      </c>
      <c r="B945" s="440" t="s">
        <v>1058</v>
      </c>
      <c r="C945" s="45"/>
      <c r="D945" s="45"/>
      <c r="E945" s="45"/>
      <c r="F945" s="441">
        <v>22467672</v>
      </c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41">
        <v>22467672</v>
      </c>
      <c r="AI945" s="442">
        <f t="shared" si="1"/>
        <v>0</v>
      </c>
    </row>
    <row r="946" spans="1:35" ht="12.75" customHeight="1">
      <c r="A946" s="446" t="s">
        <v>2432</v>
      </c>
      <c r="B946" s="446" t="s">
        <v>1200</v>
      </c>
      <c r="C946" s="45"/>
      <c r="D946" s="45"/>
      <c r="E946" s="45"/>
      <c r="F946" s="448">
        <v>305780</v>
      </c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48">
        <v>305780</v>
      </c>
      <c r="AI946" s="442">
        <f t="shared" si="1"/>
        <v>0</v>
      </c>
    </row>
    <row r="947" spans="1:35" ht="12.75" customHeight="1">
      <c r="A947" s="446" t="s">
        <v>2433</v>
      </c>
      <c r="B947" s="446" t="s">
        <v>1203</v>
      </c>
      <c r="C947" s="45"/>
      <c r="D947" s="45"/>
      <c r="E947" s="45"/>
      <c r="F947" s="448">
        <v>13247071</v>
      </c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48">
        <v>13247071</v>
      </c>
      <c r="AI947" s="442">
        <f t="shared" si="1"/>
        <v>0</v>
      </c>
    </row>
    <row r="948" spans="1:35" ht="12.75" customHeight="1">
      <c r="A948" s="446" t="s">
        <v>2434</v>
      </c>
      <c r="B948" s="446" t="s">
        <v>1219</v>
      </c>
      <c r="C948" s="45"/>
      <c r="D948" s="45"/>
      <c r="E948" s="45"/>
      <c r="F948" s="448">
        <v>8914821</v>
      </c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48">
        <v>8914821</v>
      </c>
      <c r="AI948" s="442">
        <f t="shared" si="1"/>
        <v>0</v>
      </c>
    </row>
    <row r="949" spans="1:35" ht="12.75" customHeight="1">
      <c r="A949" s="440" t="s">
        <v>2438</v>
      </c>
      <c r="B949" s="440" t="s">
        <v>2054</v>
      </c>
      <c r="C949" s="45"/>
      <c r="D949" s="45"/>
      <c r="E949" s="45"/>
      <c r="F949" s="441">
        <v>1360906844</v>
      </c>
      <c r="G949" s="45"/>
      <c r="H949" s="45"/>
      <c r="I949" s="441">
        <v>304375</v>
      </c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41">
        <v>1360602469</v>
      </c>
      <c r="AI949" s="442">
        <f t="shared" si="1"/>
        <v>0</v>
      </c>
    </row>
    <row r="950" spans="1:35" ht="12.75" customHeight="1">
      <c r="A950" s="440" t="s">
        <v>2439</v>
      </c>
      <c r="B950" s="440" t="s">
        <v>1062</v>
      </c>
      <c r="C950" s="45"/>
      <c r="D950" s="45"/>
      <c r="E950" s="45"/>
      <c r="F950" s="441">
        <v>100021882</v>
      </c>
      <c r="G950" s="45"/>
      <c r="H950" s="45"/>
      <c r="I950" s="441">
        <v>156800</v>
      </c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41">
        <v>99865082</v>
      </c>
      <c r="AI950" s="442">
        <f t="shared" si="1"/>
        <v>0</v>
      </c>
    </row>
    <row r="951" spans="1:35" ht="12.75" customHeight="1">
      <c r="A951" s="446" t="s">
        <v>2442</v>
      </c>
      <c r="B951" s="446" t="s">
        <v>2443</v>
      </c>
      <c r="C951" s="45"/>
      <c r="D951" s="45"/>
      <c r="E951" s="45"/>
      <c r="F951" s="448">
        <v>100021882</v>
      </c>
      <c r="G951" s="45"/>
      <c r="H951" s="45"/>
      <c r="I951" s="448">
        <v>156800</v>
      </c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48">
        <v>99865082</v>
      </c>
      <c r="AI951" s="442">
        <f t="shared" si="1"/>
        <v>0</v>
      </c>
    </row>
    <row r="952" spans="1:35" ht="12.75" customHeight="1">
      <c r="A952" s="440" t="s">
        <v>2444</v>
      </c>
      <c r="B952" s="440" t="s">
        <v>1074</v>
      </c>
      <c r="C952" s="45"/>
      <c r="D952" s="45"/>
      <c r="E952" s="45"/>
      <c r="F952" s="441">
        <v>1215351293</v>
      </c>
      <c r="G952" s="45"/>
      <c r="H952" s="45"/>
      <c r="I952" s="441">
        <v>65382</v>
      </c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41">
        <v>1215285911</v>
      </c>
      <c r="AI952" s="442">
        <f t="shared" si="1"/>
        <v>0</v>
      </c>
    </row>
    <row r="953" spans="1:35" ht="12.75" customHeight="1">
      <c r="A953" s="446" t="s">
        <v>2445</v>
      </c>
      <c r="B953" s="446" t="s">
        <v>2446</v>
      </c>
      <c r="C953" s="45"/>
      <c r="D953" s="45"/>
      <c r="E953" s="45"/>
      <c r="F953" s="448">
        <v>534039066</v>
      </c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48">
        <v>534039066</v>
      </c>
      <c r="AI953" s="442">
        <f t="shared" si="1"/>
        <v>0</v>
      </c>
    </row>
    <row r="954" spans="1:35" ht="12.75" customHeight="1">
      <c r="A954" s="446" t="s">
        <v>2447</v>
      </c>
      <c r="B954" s="446" t="s">
        <v>1076</v>
      </c>
      <c r="C954" s="45"/>
      <c r="D954" s="45"/>
      <c r="E954" s="45"/>
      <c r="F954" s="448">
        <v>1073227</v>
      </c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48">
        <v>1073227</v>
      </c>
      <c r="AI954" s="442">
        <f t="shared" si="1"/>
        <v>0</v>
      </c>
    </row>
    <row r="955" spans="1:35" ht="12.75" customHeight="1">
      <c r="A955" s="446" t="s">
        <v>2448</v>
      </c>
      <c r="B955" s="446" t="s">
        <v>2449</v>
      </c>
      <c r="C955" s="45"/>
      <c r="D955" s="45"/>
      <c r="E955" s="45"/>
      <c r="F955" s="448">
        <v>574196053</v>
      </c>
      <c r="G955" s="45"/>
      <c r="H955" s="45"/>
      <c r="I955" s="448">
        <v>65382</v>
      </c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48">
        <v>574130671</v>
      </c>
      <c r="AI955" s="442">
        <f t="shared" si="1"/>
        <v>0</v>
      </c>
    </row>
    <row r="956" spans="1:35" ht="12.75" customHeight="1">
      <c r="A956" s="446" t="s">
        <v>2450</v>
      </c>
      <c r="B956" s="446" t="s">
        <v>2451</v>
      </c>
      <c r="C956" s="45"/>
      <c r="D956" s="45"/>
      <c r="E956" s="45"/>
      <c r="F956" s="448">
        <v>11422701</v>
      </c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48">
        <v>11422701</v>
      </c>
      <c r="AI956" s="442">
        <f t="shared" si="1"/>
        <v>0</v>
      </c>
    </row>
    <row r="957" spans="1:35" ht="12.75" customHeight="1">
      <c r="A957" s="446" t="s">
        <v>2452</v>
      </c>
      <c r="B957" s="446" t="s">
        <v>1082</v>
      </c>
      <c r="C957" s="45"/>
      <c r="D957" s="45"/>
      <c r="E957" s="45"/>
      <c r="F957" s="448">
        <v>873120</v>
      </c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48">
        <v>873120</v>
      </c>
      <c r="AI957" s="442">
        <f t="shared" si="1"/>
        <v>0</v>
      </c>
    </row>
    <row r="958" spans="1:35" ht="12.75" customHeight="1">
      <c r="A958" s="446" t="s">
        <v>2453</v>
      </c>
      <c r="B958" s="446" t="s">
        <v>1084</v>
      </c>
      <c r="C958" s="45"/>
      <c r="D958" s="45"/>
      <c r="E958" s="45"/>
      <c r="F958" s="448">
        <v>93747126</v>
      </c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48">
        <v>93747126</v>
      </c>
      <c r="AI958" s="442">
        <f t="shared" si="1"/>
        <v>0</v>
      </c>
    </row>
    <row r="959" spans="1:35" ht="12.75" customHeight="1">
      <c r="A959" s="440" t="s">
        <v>2454</v>
      </c>
      <c r="B959" s="440" t="s">
        <v>1070</v>
      </c>
      <c r="C959" s="45"/>
      <c r="D959" s="45"/>
      <c r="E959" s="45"/>
      <c r="F959" s="441">
        <v>1890317</v>
      </c>
      <c r="G959" s="45"/>
      <c r="H959" s="45"/>
      <c r="I959" s="441">
        <v>150</v>
      </c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41">
        <v>1890167</v>
      </c>
      <c r="AI959" s="442">
        <f t="shared" si="1"/>
        <v>0</v>
      </c>
    </row>
    <row r="960" spans="1:35" ht="12.75" customHeight="1">
      <c r="A960" s="446" t="s">
        <v>2455</v>
      </c>
      <c r="B960" s="446" t="s">
        <v>2456</v>
      </c>
      <c r="C960" s="45"/>
      <c r="D960" s="45"/>
      <c r="E960" s="45"/>
      <c r="F960" s="448">
        <v>1890317</v>
      </c>
      <c r="G960" s="45"/>
      <c r="H960" s="45"/>
      <c r="I960" s="448">
        <v>150</v>
      </c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48">
        <v>1890167</v>
      </c>
      <c r="AI960" s="442">
        <f t="shared" si="1"/>
        <v>0</v>
      </c>
    </row>
    <row r="961" spans="1:35" ht="12.75" customHeight="1">
      <c r="A961" s="440" t="s">
        <v>2457</v>
      </c>
      <c r="B961" s="440" t="s">
        <v>1064</v>
      </c>
      <c r="C961" s="45"/>
      <c r="D961" s="45"/>
      <c r="E961" s="45"/>
      <c r="F961" s="441">
        <v>3104053</v>
      </c>
      <c r="G961" s="45"/>
      <c r="H961" s="45"/>
      <c r="I961" s="441">
        <v>82043</v>
      </c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41">
        <v>3022010</v>
      </c>
      <c r="AI961" s="442">
        <f t="shared" si="1"/>
        <v>0</v>
      </c>
    </row>
    <row r="962" spans="1:35" ht="12.75" customHeight="1">
      <c r="A962" s="446" t="s">
        <v>2458</v>
      </c>
      <c r="B962" s="446" t="s">
        <v>2459</v>
      </c>
      <c r="C962" s="45"/>
      <c r="D962" s="45"/>
      <c r="E962" s="45"/>
      <c r="F962" s="448">
        <v>216668</v>
      </c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48">
        <v>216668</v>
      </c>
      <c r="AI962" s="442">
        <f t="shared" si="1"/>
        <v>0</v>
      </c>
    </row>
    <row r="963" spans="1:35" ht="12.75" customHeight="1">
      <c r="A963" s="446" t="s">
        <v>2460</v>
      </c>
      <c r="B963" s="446" t="s">
        <v>2461</v>
      </c>
      <c r="C963" s="45"/>
      <c r="D963" s="45"/>
      <c r="E963" s="45"/>
      <c r="F963" s="448">
        <v>2887385</v>
      </c>
      <c r="G963" s="45"/>
      <c r="H963" s="45"/>
      <c r="I963" s="448">
        <v>82043</v>
      </c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48">
        <v>2805342</v>
      </c>
      <c r="AI963" s="442">
        <f t="shared" si="1"/>
        <v>0</v>
      </c>
    </row>
    <row r="964" spans="1:35" ht="12.75" customHeight="1">
      <c r="A964" s="440" t="s">
        <v>2462</v>
      </c>
      <c r="B964" s="440" t="s">
        <v>2463</v>
      </c>
      <c r="C964" s="45"/>
      <c r="D964" s="45"/>
      <c r="E964" s="45"/>
      <c r="F964" s="441">
        <v>2754223</v>
      </c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41">
        <v>2754223</v>
      </c>
      <c r="AI964" s="442">
        <f t="shared" si="1"/>
        <v>0</v>
      </c>
    </row>
    <row r="965" spans="1:35" ht="12.75" customHeight="1">
      <c r="A965" s="446" t="s">
        <v>2464</v>
      </c>
      <c r="B965" s="446" t="s">
        <v>2465</v>
      </c>
      <c r="C965" s="45"/>
      <c r="D965" s="45"/>
      <c r="E965" s="45"/>
      <c r="F965" s="448">
        <v>414272</v>
      </c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48">
        <v>414272</v>
      </c>
      <c r="AI965" s="442">
        <f t="shared" si="1"/>
        <v>0</v>
      </c>
    </row>
    <row r="966" spans="1:35" ht="12.75" customHeight="1">
      <c r="A966" s="446" t="s">
        <v>2467</v>
      </c>
      <c r="B966" s="446" t="s">
        <v>2469</v>
      </c>
      <c r="C966" s="45"/>
      <c r="D966" s="45"/>
      <c r="E966" s="45"/>
      <c r="F966" s="448">
        <v>2339951</v>
      </c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48">
        <v>2339951</v>
      </c>
      <c r="AI966" s="442">
        <f t="shared" si="1"/>
        <v>0</v>
      </c>
    </row>
    <row r="967" spans="1:35" ht="12.75" customHeight="1">
      <c r="A967" s="440" t="s">
        <v>2470</v>
      </c>
      <c r="B967" s="440" t="s">
        <v>2471</v>
      </c>
      <c r="C967" s="45"/>
      <c r="D967" s="45"/>
      <c r="E967" s="45"/>
      <c r="F967" s="441">
        <v>20096325</v>
      </c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41">
        <v>20096325</v>
      </c>
      <c r="AI967" s="442">
        <f t="shared" si="1"/>
        <v>0</v>
      </c>
    </row>
    <row r="968" spans="1:35" ht="12.75" customHeight="1">
      <c r="A968" s="446" t="s">
        <v>2472</v>
      </c>
      <c r="B968" s="446" t="s">
        <v>2473</v>
      </c>
      <c r="C968" s="45"/>
      <c r="D968" s="45"/>
      <c r="E968" s="45"/>
      <c r="F968" s="448">
        <v>14288185</v>
      </c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48">
        <v>14288185</v>
      </c>
      <c r="AI968" s="442">
        <f t="shared" si="1"/>
        <v>0</v>
      </c>
    </row>
    <row r="969" spans="1:35" ht="12.75" customHeight="1">
      <c r="A969" s="446" t="s">
        <v>2474</v>
      </c>
      <c r="B969" s="446" t="s">
        <v>2475</v>
      </c>
      <c r="C969" s="45"/>
      <c r="D969" s="45"/>
      <c r="E969" s="45"/>
      <c r="F969" s="448">
        <v>3335</v>
      </c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48">
        <v>3335</v>
      </c>
      <c r="AI969" s="442">
        <f t="shared" si="1"/>
        <v>0</v>
      </c>
    </row>
    <row r="970" spans="1:35" ht="12.75" customHeight="1">
      <c r="A970" s="446" t="s">
        <v>2476</v>
      </c>
      <c r="B970" s="446" t="s">
        <v>2479</v>
      </c>
      <c r="C970" s="45"/>
      <c r="D970" s="45"/>
      <c r="E970" s="45"/>
      <c r="F970" s="448">
        <v>4735053</v>
      </c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48">
        <v>4735053</v>
      </c>
      <c r="AI970" s="442">
        <f t="shared" si="1"/>
        <v>0</v>
      </c>
    </row>
    <row r="971" spans="1:35" ht="12.75" customHeight="1">
      <c r="A971" s="446" t="s">
        <v>2480</v>
      </c>
      <c r="B971" s="446" t="s">
        <v>2481</v>
      </c>
      <c r="C971" s="45"/>
      <c r="D971" s="45"/>
      <c r="E971" s="45"/>
      <c r="F971" s="448">
        <v>112523</v>
      </c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48">
        <v>112523</v>
      </c>
      <c r="AI971" s="442">
        <f t="shared" si="1"/>
        <v>0</v>
      </c>
    </row>
    <row r="972" spans="1:35" ht="12.75" customHeight="1">
      <c r="A972" s="446" t="s">
        <v>2482</v>
      </c>
      <c r="B972" s="446" t="s">
        <v>2483</v>
      </c>
      <c r="C972" s="45"/>
      <c r="D972" s="45"/>
      <c r="E972" s="45"/>
      <c r="F972" s="448">
        <v>957229</v>
      </c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48">
        <v>957229</v>
      </c>
      <c r="AI972" s="442">
        <f t="shared" si="1"/>
        <v>0</v>
      </c>
    </row>
    <row r="973" spans="1:35" ht="12.75" customHeight="1">
      <c r="A973" s="440" t="s">
        <v>2484</v>
      </c>
      <c r="B973" s="440" t="s">
        <v>2485</v>
      </c>
      <c r="C973" s="45"/>
      <c r="D973" s="45"/>
      <c r="E973" s="45"/>
      <c r="F973" s="441">
        <v>19701606</v>
      </c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41">
        <v>19701606</v>
      </c>
      <c r="AI973" s="442">
        <f t="shared" si="1"/>
        <v>0</v>
      </c>
    </row>
    <row r="974" spans="1:35" ht="12.75" customHeight="1">
      <c r="A974" s="446" t="s">
        <v>2486</v>
      </c>
      <c r="B974" s="446" t="s">
        <v>2487</v>
      </c>
      <c r="C974" s="45"/>
      <c r="D974" s="45"/>
      <c r="E974" s="45"/>
      <c r="F974" s="448">
        <v>178480</v>
      </c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48">
        <v>178480</v>
      </c>
      <c r="AI974" s="442">
        <f t="shared" si="1"/>
        <v>0</v>
      </c>
    </row>
    <row r="975" spans="1:35" ht="12.75" customHeight="1">
      <c r="A975" s="446" t="s">
        <v>2488</v>
      </c>
      <c r="B975" s="446" t="s">
        <v>2489</v>
      </c>
      <c r="C975" s="45"/>
      <c r="D975" s="45"/>
      <c r="E975" s="45"/>
      <c r="F975" s="448">
        <v>97171</v>
      </c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48">
        <v>97171</v>
      </c>
      <c r="AI975" s="442">
        <f t="shared" si="1"/>
        <v>0</v>
      </c>
    </row>
    <row r="976" spans="1:35" ht="12.75" customHeight="1">
      <c r="A976" s="446" t="s">
        <v>2490</v>
      </c>
      <c r="B976" s="446" t="s">
        <v>1722</v>
      </c>
      <c r="C976" s="45"/>
      <c r="D976" s="45"/>
      <c r="E976" s="45"/>
      <c r="F976" s="448">
        <v>866325</v>
      </c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48">
        <v>866325</v>
      </c>
      <c r="AI976" s="442">
        <f t="shared" si="1"/>
        <v>0</v>
      </c>
    </row>
    <row r="977" spans="1:35" ht="12.75" customHeight="1">
      <c r="A977" s="446" t="s">
        <v>2493</v>
      </c>
      <c r="B977" s="446" t="s">
        <v>1068</v>
      </c>
      <c r="C977" s="45"/>
      <c r="D977" s="45"/>
      <c r="E977" s="45"/>
      <c r="F977" s="448">
        <v>14751</v>
      </c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48">
        <v>14751</v>
      </c>
      <c r="AI977" s="442">
        <f t="shared" si="1"/>
        <v>0</v>
      </c>
    </row>
    <row r="978" spans="1:35" ht="12.75" customHeight="1">
      <c r="A978" s="446" t="s">
        <v>2494</v>
      </c>
      <c r="B978" s="446" t="s">
        <v>2495</v>
      </c>
      <c r="C978" s="45"/>
      <c r="D978" s="45"/>
      <c r="E978" s="45"/>
      <c r="F978" s="448">
        <v>1662590</v>
      </c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48">
        <v>1662590</v>
      </c>
      <c r="AI978" s="442">
        <f t="shared" si="1"/>
        <v>0</v>
      </c>
    </row>
    <row r="979" spans="1:35" ht="12.75" customHeight="1">
      <c r="A979" s="446" t="s">
        <v>2496</v>
      </c>
      <c r="B979" s="446" t="s">
        <v>2497</v>
      </c>
      <c r="C979" s="45"/>
      <c r="D979" s="45"/>
      <c r="E979" s="45"/>
      <c r="F979" s="448">
        <v>77869</v>
      </c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48">
        <v>77869</v>
      </c>
      <c r="AI979" s="442">
        <f t="shared" si="1"/>
        <v>0</v>
      </c>
    </row>
    <row r="980" spans="1:35" ht="12.75" customHeight="1">
      <c r="A980" s="446" t="s">
        <v>2498</v>
      </c>
      <c r="B980" s="446" t="s">
        <v>2291</v>
      </c>
      <c r="C980" s="45"/>
      <c r="D980" s="45"/>
      <c r="E980" s="45"/>
      <c r="F980" s="448">
        <v>8291071</v>
      </c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48">
        <v>8291071</v>
      </c>
      <c r="AI980" s="442">
        <f t="shared" si="1"/>
        <v>0</v>
      </c>
    </row>
    <row r="981" spans="1:35" ht="12.75" customHeight="1">
      <c r="A981" s="446" t="s">
        <v>2499</v>
      </c>
      <c r="B981" s="446" t="s">
        <v>2500</v>
      </c>
      <c r="C981" s="45"/>
      <c r="D981" s="45"/>
      <c r="E981" s="45"/>
      <c r="F981" s="448">
        <v>69254</v>
      </c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48">
        <v>69254</v>
      </c>
      <c r="AI981" s="442">
        <f t="shared" si="1"/>
        <v>0</v>
      </c>
    </row>
    <row r="982" spans="1:35" ht="12.75" customHeight="1">
      <c r="A982" s="446" t="s">
        <v>2501</v>
      </c>
      <c r="B982" s="446" t="s">
        <v>2485</v>
      </c>
      <c r="C982" s="45"/>
      <c r="D982" s="45"/>
      <c r="E982" s="45"/>
      <c r="F982" s="448">
        <v>8444095</v>
      </c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48">
        <v>8444095</v>
      </c>
      <c r="AI982" s="442">
        <f t="shared" si="1"/>
        <v>0</v>
      </c>
    </row>
    <row r="983" spans="1:35" ht="12.75" customHeight="1">
      <c r="A983" s="440" t="s">
        <v>2502</v>
      </c>
      <c r="B983" s="440" t="s">
        <v>2503</v>
      </c>
      <c r="C983" s="45"/>
      <c r="D983" s="45"/>
      <c r="E983" s="441">
        <v>2012855</v>
      </c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41">
        <v>2012855</v>
      </c>
      <c r="AH983" s="45"/>
      <c r="AI983" s="442">
        <f t="shared" si="1"/>
        <v>2012855</v>
      </c>
    </row>
    <row r="984" spans="1:35" ht="12.75" customHeight="1">
      <c r="A984" s="446" t="s">
        <v>2504</v>
      </c>
      <c r="B984" s="446" t="s">
        <v>1062</v>
      </c>
      <c r="C984" s="45"/>
      <c r="D984" s="45"/>
      <c r="E984" s="448">
        <v>1885115</v>
      </c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48">
        <v>1885115</v>
      </c>
      <c r="AH984" s="45"/>
      <c r="AI984" s="442">
        <f t="shared" si="1"/>
        <v>1885115</v>
      </c>
    </row>
    <row r="985" spans="1:35" ht="12.75" customHeight="1">
      <c r="A985" s="446" t="s">
        <v>2505</v>
      </c>
      <c r="B985" s="446" t="s">
        <v>2463</v>
      </c>
      <c r="C985" s="45"/>
      <c r="D985" s="45"/>
      <c r="E985" s="448">
        <v>8363</v>
      </c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48">
        <v>8363</v>
      </c>
      <c r="AH985" s="45"/>
      <c r="AI985" s="442">
        <f t="shared" si="1"/>
        <v>8363</v>
      </c>
    </row>
    <row r="986" spans="1:35" ht="12.75" customHeight="1">
      <c r="A986" s="446" t="s">
        <v>2506</v>
      </c>
      <c r="B986" s="446" t="s">
        <v>1070</v>
      </c>
      <c r="C986" s="45"/>
      <c r="D986" s="45"/>
      <c r="E986" s="448">
        <v>1392</v>
      </c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48">
        <v>1392</v>
      </c>
      <c r="AH986" s="45"/>
      <c r="AI986" s="442">
        <f t="shared" si="1"/>
        <v>1392</v>
      </c>
    </row>
    <row r="987" spans="1:35" ht="12.75" customHeight="1">
      <c r="A987" s="446" t="s">
        <v>2507</v>
      </c>
      <c r="B987" s="446" t="s">
        <v>2471</v>
      </c>
      <c r="C987" s="45"/>
      <c r="D987" s="45"/>
      <c r="E987" s="448">
        <v>145</v>
      </c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48">
        <v>145</v>
      </c>
      <c r="AH987" s="45"/>
      <c r="AI987" s="442">
        <f t="shared" si="1"/>
        <v>145</v>
      </c>
    </row>
    <row r="988" spans="1:35" ht="12.75" customHeight="1">
      <c r="A988" s="446" t="s">
        <v>2508</v>
      </c>
      <c r="B988" s="446" t="s">
        <v>2485</v>
      </c>
      <c r="C988" s="45"/>
      <c r="D988" s="45"/>
      <c r="E988" s="448">
        <v>117840</v>
      </c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48">
        <v>117840</v>
      </c>
      <c r="AH988" s="45"/>
      <c r="AI988" s="442">
        <f t="shared" si="1"/>
        <v>117840</v>
      </c>
    </row>
    <row r="989" spans="1:35" ht="12.75" customHeight="1">
      <c r="A989" s="440" t="s">
        <v>2509</v>
      </c>
      <c r="B989" s="440" t="s">
        <v>2510</v>
      </c>
      <c r="C989" s="45"/>
      <c r="D989" s="45"/>
      <c r="E989" s="45"/>
      <c r="F989" s="441">
        <v>583036577</v>
      </c>
      <c r="G989" s="45"/>
      <c r="H989" s="45"/>
      <c r="I989" s="441">
        <v>131864976</v>
      </c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41">
        <v>451171601</v>
      </c>
      <c r="AI989" s="442">
        <f t="shared" si="1"/>
        <v>0</v>
      </c>
    </row>
    <row r="990" spans="1:35" ht="12.75" customHeight="1">
      <c r="A990" s="440" t="s">
        <v>2511</v>
      </c>
      <c r="B990" s="440" t="s">
        <v>1090</v>
      </c>
      <c r="C990" s="45"/>
      <c r="D990" s="45"/>
      <c r="E990" s="45"/>
      <c r="F990" s="441">
        <v>583036577</v>
      </c>
      <c r="G990" s="45"/>
      <c r="H990" s="45"/>
      <c r="I990" s="441">
        <v>131864976</v>
      </c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41">
        <v>451171601</v>
      </c>
      <c r="AI990" s="442">
        <f t="shared" si="1"/>
        <v>0</v>
      </c>
    </row>
    <row r="991" spans="1:35" ht="12.75" customHeight="1">
      <c r="A991" s="446" t="s">
        <v>2512</v>
      </c>
      <c r="B991" s="446" t="s">
        <v>2513</v>
      </c>
      <c r="C991" s="45"/>
      <c r="D991" s="45"/>
      <c r="E991" s="45"/>
      <c r="F991" s="448">
        <v>288885179</v>
      </c>
      <c r="G991" s="45"/>
      <c r="H991" s="45"/>
      <c r="I991" s="448">
        <v>922983</v>
      </c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48">
        <v>287962196</v>
      </c>
      <c r="AI991" s="442">
        <f t="shared" si="1"/>
        <v>0</v>
      </c>
    </row>
    <row r="992" spans="1:35" ht="12.75" customHeight="1">
      <c r="A992" s="446" t="s">
        <v>2514</v>
      </c>
      <c r="B992" s="446" t="s">
        <v>2515</v>
      </c>
      <c r="C992" s="45"/>
      <c r="D992" s="45"/>
      <c r="E992" s="45"/>
      <c r="F992" s="448">
        <v>140806142</v>
      </c>
      <c r="G992" s="45"/>
      <c r="H992" s="45"/>
      <c r="I992" s="448">
        <v>20824435</v>
      </c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48">
        <v>119981707</v>
      </c>
      <c r="AI992" s="442">
        <f t="shared" si="1"/>
        <v>0</v>
      </c>
    </row>
    <row r="993" spans="1:35" ht="12.75" customHeight="1">
      <c r="A993" s="446" t="s">
        <v>2516</v>
      </c>
      <c r="B993" s="446" t="s">
        <v>2517</v>
      </c>
      <c r="C993" s="45"/>
      <c r="D993" s="45"/>
      <c r="E993" s="45"/>
      <c r="F993" s="448">
        <v>153079457</v>
      </c>
      <c r="G993" s="45"/>
      <c r="H993" s="45"/>
      <c r="I993" s="448">
        <v>110117558</v>
      </c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48">
        <v>42961899</v>
      </c>
      <c r="AI993" s="442">
        <f t="shared" si="1"/>
        <v>0</v>
      </c>
    </row>
    <row r="994" spans="1:35" ht="12.75" customHeight="1">
      <c r="A994" s="446" t="s">
        <v>2518</v>
      </c>
      <c r="B994" s="446" t="s">
        <v>1090</v>
      </c>
      <c r="C994" s="45"/>
      <c r="D994" s="45"/>
      <c r="E994" s="45"/>
      <c r="F994" s="448">
        <v>265799</v>
      </c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48">
        <v>265799</v>
      </c>
      <c r="AI994" s="442">
        <f t="shared" si="1"/>
        <v>0</v>
      </c>
    </row>
    <row r="995" spans="1:35" ht="12.75" customHeight="1">
      <c r="A995" s="440" t="s">
        <v>2519</v>
      </c>
      <c r="B995" s="440" t="s">
        <v>2520</v>
      </c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41">
        <v>256729424</v>
      </c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41">
        <v>256729424</v>
      </c>
      <c r="AH995" s="45"/>
      <c r="AI995" s="442">
        <f t="shared" si="1"/>
        <v>256729424</v>
      </c>
    </row>
    <row r="996" spans="1:35" ht="12.75" customHeight="1">
      <c r="A996" s="440" t="s">
        <v>2521</v>
      </c>
      <c r="B996" s="440" t="s">
        <v>2522</v>
      </c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41">
        <v>24338</v>
      </c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41">
        <v>24338</v>
      </c>
      <c r="AH996" s="45"/>
      <c r="AI996" s="442">
        <f t="shared" si="1"/>
        <v>24338</v>
      </c>
    </row>
    <row r="997" spans="1:35" ht="12.75" customHeight="1">
      <c r="A997" s="446" t="s">
        <v>2523</v>
      </c>
      <c r="B997" s="446" t="s">
        <v>2524</v>
      </c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48">
        <v>5110</v>
      </c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48">
        <v>5110</v>
      </c>
      <c r="AH997" s="45"/>
      <c r="AI997" s="442">
        <f t="shared" si="1"/>
        <v>5110</v>
      </c>
    </row>
    <row r="998" spans="1:35" ht="12.75" customHeight="1">
      <c r="A998" s="446" t="s">
        <v>2525</v>
      </c>
      <c r="B998" s="446" t="s">
        <v>2526</v>
      </c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48">
        <v>19228</v>
      </c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48">
        <v>19228</v>
      </c>
      <c r="AH998" s="45"/>
      <c r="AI998" s="442">
        <f t="shared" si="1"/>
        <v>19228</v>
      </c>
    </row>
    <row r="999" spans="1:35" ht="12.75" customHeight="1">
      <c r="A999" s="440" t="s">
        <v>2527</v>
      </c>
      <c r="B999" s="440" t="s">
        <v>2528</v>
      </c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41">
        <v>3661696</v>
      </c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41">
        <v>3661696</v>
      </c>
      <c r="AH999" s="45"/>
      <c r="AI999" s="442">
        <f t="shared" si="1"/>
        <v>3661696</v>
      </c>
    </row>
    <row r="1000" spans="1:35" ht="12.75" customHeight="1">
      <c r="A1000" s="446" t="s">
        <v>2529</v>
      </c>
      <c r="B1000" s="446" t="s">
        <v>1052</v>
      </c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48">
        <v>3636570</v>
      </c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  <c r="AG1000" s="448">
        <v>3636570</v>
      </c>
      <c r="AH1000" s="45"/>
      <c r="AI1000" s="442">
        <f t="shared" si="1"/>
        <v>3636570</v>
      </c>
    </row>
    <row r="1001" spans="1:35" ht="12.75" customHeight="1">
      <c r="A1001" s="446" t="s">
        <v>2530</v>
      </c>
      <c r="B1001" s="446" t="s">
        <v>2531</v>
      </c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48">
        <v>25125</v>
      </c>
      <c r="N1001" s="45"/>
      <c r="O1001" s="45"/>
      <c r="P1001" s="45"/>
      <c r="Q1001" s="45"/>
      <c r="R1001" s="45"/>
      <c r="S1001" s="45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  <c r="AD1001" s="45"/>
      <c r="AE1001" s="45"/>
      <c r="AF1001" s="45"/>
      <c r="AG1001" s="448">
        <v>25125</v>
      </c>
      <c r="AH1001" s="45"/>
      <c r="AI1001" s="442">
        <f t="shared" si="1"/>
        <v>25125</v>
      </c>
    </row>
    <row r="1002" spans="1:35" ht="12.75" customHeight="1">
      <c r="A1002" s="446" t="s">
        <v>2534</v>
      </c>
      <c r="B1002" s="446" t="s">
        <v>1028</v>
      </c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48">
        <v>1</v>
      </c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48">
        <v>1</v>
      </c>
      <c r="AH1002" s="45"/>
      <c r="AI1002" s="442">
        <f t="shared" si="1"/>
        <v>1</v>
      </c>
    </row>
    <row r="1003" spans="1:35" ht="12.75" customHeight="1">
      <c r="A1003" s="440" t="s">
        <v>2535</v>
      </c>
      <c r="B1003" s="440" t="s">
        <v>2054</v>
      </c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41">
        <v>1438563</v>
      </c>
      <c r="N1003" s="45"/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41">
        <v>1438563</v>
      </c>
      <c r="AH1003" s="45"/>
      <c r="AI1003" s="442">
        <f t="shared" si="1"/>
        <v>1438563</v>
      </c>
    </row>
    <row r="1004" spans="1:35" ht="12.75" customHeight="1">
      <c r="A1004" s="446" t="s">
        <v>2536</v>
      </c>
      <c r="B1004" s="446" t="s">
        <v>2537</v>
      </c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48">
        <v>478750</v>
      </c>
      <c r="N1004" s="45"/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48">
        <v>478750</v>
      </c>
      <c r="AH1004" s="45"/>
      <c r="AI1004" s="442">
        <f t="shared" si="1"/>
        <v>478750</v>
      </c>
    </row>
    <row r="1005" spans="1:35" ht="12.75" customHeight="1">
      <c r="A1005" s="446" t="s">
        <v>2538</v>
      </c>
      <c r="B1005" s="446" t="s">
        <v>2539</v>
      </c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48">
        <v>48000</v>
      </c>
      <c r="N1005" s="45"/>
      <c r="O1005" s="45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48">
        <v>48000</v>
      </c>
      <c r="AH1005" s="45"/>
      <c r="AI1005" s="442">
        <f t="shared" si="1"/>
        <v>48000</v>
      </c>
    </row>
    <row r="1006" spans="1:35" ht="12.75" customHeight="1">
      <c r="A1006" s="446" t="s">
        <v>2541</v>
      </c>
      <c r="B1006" s="446" t="s">
        <v>2542</v>
      </c>
      <c r="C1006" s="45"/>
      <c r="D1006" s="45"/>
      <c r="E1006" s="45"/>
      <c r="F1006" s="45"/>
      <c r="G1006" s="45"/>
      <c r="H1006" s="45"/>
      <c r="I1006" s="45"/>
      <c r="J1006" s="45"/>
      <c r="K1006" s="45"/>
      <c r="L1006" s="45"/>
      <c r="M1006" s="448">
        <v>911813</v>
      </c>
      <c r="N1006" s="45"/>
      <c r="O1006" s="45"/>
      <c r="P1006" s="45"/>
      <c r="Q1006" s="45"/>
      <c r="R1006" s="45"/>
      <c r="S1006" s="45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45"/>
      <c r="AD1006" s="45"/>
      <c r="AE1006" s="45"/>
      <c r="AF1006" s="45"/>
      <c r="AG1006" s="448">
        <v>911813</v>
      </c>
      <c r="AH1006" s="45"/>
      <c r="AI1006" s="442">
        <f t="shared" si="1"/>
        <v>911813</v>
      </c>
    </row>
    <row r="1007" spans="1:35" ht="12.75" customHeight="1">
      <c r="A1007" s="440" t="s">
        <v>2544</v>
      </c>
      <c r="B1007" s="440" t="s">
        <v>2510</v>
      </c>
      <c r="C1007" s="45"/>
      <c r="D1007" s="45"/>
      <c r="E1007" s="45"/>
      <c r="F1007" s="45"/>
      <c r="G1007" s="45"/>
      <c r="H1007" s="45"/>
      <c r="I1007" s="45"/>
      <c r="J1007" s="45"/>
      <c r="K1007" s="45"/>
      <c r="L1007" s="45"/>
      <c r="M1007" s="441">
        <v>108958779</v>
      </c>
      <c r="N1007" s="45"/>
      <c r="O1007" s="45"/>
      <c r="P1007" s="45"/>
      <c r="Q1007" s="45"/>
      <c r="R1007" s="45"/>
      <c r="S1007" s="45"/>
      <c r="T1007" s="45"/>
      <c r="U1007" s="45"/>
      <c r="V1007" s="45"/>
      <c r="W1007" s="45"/>
      <c r="X1007" s="45"/>
      <c r="Y1007" s="45"/>
      <c r="Z1007" s="45"/>
      <c r="AA1007" s="45"/>
      <c r="AB1007" s="45"/>
      <c r="AC1007" s="45"/>
      <c r="AD1007" s="45"/>
      <c r="AE1007" s="45"/>
      <c r="AF1007" s="45"/>
      <c r="AG1007" s="441">
        <v>108958779</v>
      </c>
      <c r="AH1007" s="45"/>
      <c r="AI1007" s="442">
        <f t="shared" si="1"/>
        <v>108958779</v>
      </c>
    </row>
    <row r="1008" spans="1:35" ht="12.75" customHeight="1">
      <c r="A1008" s="446" t="s">
        <v>3931</v>
      </c>
      <c r="B1008" s="446" t="s">
        <v>3932</v>
      </c>
      <c r="C1008" s="45"/>
      <c r="D1008" s="45"/>
      <c r="E1008" s="45"/>
      <c r="F1008" s="45"/>
      <c r="G1008" s="45"/>
      <c r="H1008" s="45"/>
      <c r="I1008" s="45"/>
      <c r="J1008" s="45"/>
      <c r="K1008" s="45"/>
      <c r="L1008" s="45"/>
      <c r="M1008" s="448">
        <v>8063</v>
      </c>
      <c r="N1008" s="45"/>
      <c r="O1008" s="45"/>
      <c r="P1008" s="45"/>
      <c r="Q1008" s="45"/>
      <c r="R1008" s="45"/>
      <c r="S1008" s="45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45"/>
      <c r="AD1008" s="45"/>
      <c r="AE1008" s="45"/>
      <c r="AF1008" s="45"/>
      <c r="AG1008" s="448">
        <v>8063</v>
      </c>
      <c r="AH1008" s="45"/>
      <c r="AI1008" s="442">
        <f t="shared" si="1"/>
        <v>8063</v>
      </c>
    </row>
    <row r="1009" spans="1:35" ht="12.75" customHeight="1">
      <c r="A1009" s="446" t="s">
        <v>2545</v>
      </c>
      <c r="B1009" s="446" t="s">
        <v>2546</v>
      </c>
      <c r="C1009" s="45"/>
      <c r="D1009" s="45"/>
      <c r="E1009" s="45"/>
      <c r="F1009" s="45"/>
      <c r="G1009" s="45"/>
      <c r="H1009" s="45"/>
      <c r="I1009" s="45"/>
      <c r="J1009" s="45"/>
      <c r="K1009" s="45"/>
      <c r="L1009" s="45"/>
      <c r="M1009" s="448">
        <v>108900745</v>
      </c>
      <c r="N1009" s="45"/>
      <c r="O1009" s="45"/>
      <c r="P1009" s="45"/>
      <c r="Q1009" s="45"/>
      <c r="R1009" s="45"/>
      <c r="S1009" s="45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48">
        <v>108900745</v>
      </c>
      <c r="AH1009" s="45"/>
      <c r="AI1009" s="442">
        <f t="shared" si="1"/>
        <v>108900745</v>
      </c>
    </row>
    <row r="1010" spans="1:35" ht="12.75" customHeight="1">
      <c r="A1010" s="446" t="s">
        <v>2547</v>
      </c>
      <c r="B1010" s="446" t="s">
        <v>2548</v>
      </c>
      <c r="C1010" s="45"/>
      <c r="D1010" s="45"/>
      <c r="E1010" s="45"/>
      <c r="F1010" s="45"/>
      <c r="G1010" s="45"/>
      <c r="H1010" s="45"/>
      <c r="I1010" s="45"/>
      <c r="J1010" s="45"/>
      <c r="K1010" s="45"/>
      <c r="L1010" s="45"/>
      <c r="M1010" s="448">
        <v>49971</v>
      </c>
      <c r="N1010" s="45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48">
        <v>49971</v>
      </c>
      <c r="AH1010" s="45"/>
      <c r="AI1010" s="442">
        <f t="shared" si="1"/>
        <v>49971</v>
      </c>
    </row>
    <row r="1011" spans="1:35" ht="12.75" customHeight="1">
      <c r="A1011" s="440" t="s">
        <v>2549</v>
      </c>
      <c r="B1011" s="440" t="s">
        <v>2550</v>
      </c>
      <c r="C1011" s="45"/>
      <c r="D1011" s="45"/>
      <c r="E1011" s="45"/>
      <c r="F1011" s="45"/>
      <c r="G1011" s="45"/>
      <c r="H1011" s="45"/>
      <c r="I1011" s="45"/>
      <c r="J1011" s="45"/>
      <c r="K1011" s="45"/>
      <c r="L1011" s="45"/>
      <c r="M1011" s="441">
        <v>6629294</v>
      </c>
      <c r="N1011" s="45"/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41">
        <v>6629294</v>
      </c>
      <c r="AH1011" s="45"/>
      <c r="AI1011" s="442">
        <f t="shared" si="1"/>
        <v>6629294</v>
      </c>
    </row>
    <row r="1012" spans="1:35" ht="12.75" customHeight="1">
      <c r="A1012" s="446" t="s">
        <v>2552</v>
      </c>
      <c r="B1012" s="446" t="s">
        <v>2553</v>
      </c>
      <c r="C1012" s="45"/>
      <c r="D1012" s="45"/>
      <c r="E1012" s="45"/>
      <c r="F1012" s="45"/>
      <c r="G1012" s="45"/>
      <c r="H1012" s="45"/>
      <c r="I1012" s="45"/>
      <c r="J1012" s="45"/>
      <c r="K1012" s="45"/>
      <c r="L1012" s="45"/>
      <c r="M1012" s="448">
        <v>2217869</v>
      </c>
      <c r="N1012" s="45"/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48">
        <v>2217869</v>
      </c>
      <c r="AH1012" s="45"/>
      <c r="AI1012" s="442">
        <f t="shared" si="1"/>
        <v>2217869</v>
      </c>
    </row>
    <row r="1013" spans="1:35" ht="12.75" customHeight="1">
      <c r="A1013" s="446" t="s">
        <v>3933</v>
      </c>
      <c r="B1013" s="446" t="s">
        <v>3235</v>
      </c>
      <c r="C1013" s="45"/>
      <c r="D1013" s="45"/>
      <c r="E1013" s="45"/>
      <c r="F1013" s="45"/>
      <c r="G1013" s="45"/>
      <c r="H1013" s="45"/>
      <c r="I1013" s="45"/>
      <c r="J1013" s="45"/>
      <c r="K1013" s="45"/>
      <c r="L1013" s="45"/>
      <c r="M1013" s="448">
        <v>4320077</v>
      </c>
      <c r="N1013" s="45"/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48">
        <v>4320077</v>
      </c>
      <c r="AH1013" s="45"/>
      <c r="AI1013" s="442">
        <f t="shared" si="1"/>
        <v>4320077</v>
      </c>
    </row>
    <row r="1014" spans="1:35" ht="12.75" customHeight="1">
      <c r="A1014" s="446" t="s">
        <v>2554</v>
      </c>
      <c r="B1014" s="446" t="s">
        <v>2550</v>
      </c>
      <c r="C1014" s="45"/>
      <c r="D1014" s="45"/>
      <c r="E1014" s="45"/>
      <c r="F1014" s="45"/>
      <c r="G1014" s="45"/>
      <c r="H1014" s="45"/>
      <c r="I1014" s="45"/>
      <c r="J1014" s="45"/>
      <c r="K1014" s="45"/>
      <c r="L1014" s="45"/>
      <c r="M1014" s="448">
        <v>91348</v>
      </c>
      <c r="N1014" s="45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48">
        <v>91348</v>
      </c>
      <c r="AH1014" s="45"/>
      <c r="AI1014" s="442">
        <f t="shared" si="1"/>
        <v>91348</v>
      </c>
    </row>
    <row r="1015" spans="1:35" ht="12.75" customHeight="1">
      <c r="A1015" s="440" t="s">
        <v>2555</v>
      </c>
      <c r="B1015" s="440" t="s">
        <v>2556</v>
      </c>
      <c r="C1015" s="45"/>
      <c r="D1015" s="45"/>
      <c r="E1015" s="45"/>
      <c r="F1015" s="45"/>
      <c r="G1015" s="45"/>
      <c r="H1015" s="45"/>
      <c r="I1015" s="45"/>
      <c r="J1015" s="45"/>
      <c r="K1015" s="45"/>
      <c r="L1015" s="45"/>
      <c r="M1015" s="441">
        <v>136016754</v>
      </c>
      <c r="N1015" s="45"/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41">
        <v>136016754</v>
      </c>
      <c r="AH1015" s="45"/>
      <c r="AI1015" s="442">
        <f t="shared" si="1"/>
        <v>136016754</v>
      </c>
    </row>
    <row r="1016" spans="1:35" ht="12.75" customHeight="1">
      <c r="A1016" s="446" t="s">
        <v>2557</v>
      </c>
      <c r="B1016" s="446" t="s">
        <v>2558</v>
      </c>
      <c r="C1016" s="45"/>
      <c r="D1016" s="45"/>
      <c r="E1016" s="45"/>
      <c r="F1016" s="45"/>
      <c r="G1016" s="45"/>
      <c r="H1016" s="45"/>
      <c r="I1016" s="45"/>
      <c r="J1016" s="45"/>
      <c r="K1016" s="45"/>
      <c r="L1016" s="45"/>
      <c r="M1016" s="448">
        <v>55852725</v>
      </c>
      <c r="N1016" s="45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48">
        <v>55852725</v>
      </c>
      <c r="AH1016" s="45"/>
      <c r="AI1016" s="442">
        <f t="shared" si="1"/>
        <v>55852725</v>
      </c>
    </row>
    <row r="1017" spans="1:35" ht="12.75" customHeight="1">
      <c r="A1017" s="446" t="s">
        <v>2559</v>
      </c>
      <c r="B1017" s="446" t="s">
        <v>2560</v>
      </c>
      <c r="C1017" s="45"/>
      <c r="D1017" s="45"/>
      <c r="E1017" s="45"/>
      <c r="F1017" s="45"/>
      <c r="G1017" s="45"/>
      <c r="H1017" s="45"/>
      <c r="I1017" s="45"/>
      <c r="J1017" s="45"/>
      <c r="K1017" s="45"/>
      <c r="L1017" s="45"/>
      <c r="M1017" s="448">
        <v>14935479</v>
      </c>
      <c r="N1017" s="45"/>
      <c r="O1017" s="45"/>
      <c r="P1017" s="45"/>
      <c r="Q1017" s="45"/>
      <c r="R1017" s="45"/>
      <c r="S1017" s="45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48">
        <v>14935479</v>
      </c>
      <c r="AH1017" s="45"/>
      <c r="AI1017" s="442">
        <f t="shared" si="1"/>
        <v>14935479</v>
      </c>
    </row>
    <row r="1018" spans="1:35" ht="12.75" customHeight="1">
      <c r="A1018" s="446" t="s">
        <v>2561</v>
      </c>
      <c r="B1018" s="446" t="s">
        <v>2562</v>
      </c>
      <c r="C1018" s="45"/>
      <c r="D1018" s="45"/>
      <c r="E1018" s="45"/>
      <c r="F1018" s="45"/>
      <c r="G1018" s="45"/>
      <c r="H1018" s="45"/>
      <c r="I1018" s="45"/>
      <c r="J1018" s="45"/>
      <c r="K1018" s="45"/>
      <c r="L1018" s="45"/>
      <c r="M1018" s="448">
        <v>14862371</v>
      </c>
      <c r="N1018" s="45"/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48">
        <v>14862371</v>
      </c>
      <c r="AH1018" s="45"/>
      <c r="AI1018" s="442">
        <f t="shared" si="1"/>
        <v>14862371</v>
      </c>
    </row>
    <row r="1019" spans="1:35" ht="12.75" customHeight="1">
      <c r="A1019" s="446" t="s">
        <v>2563</v>
      </c>
      <c r="B1019" s="446" t="s">
        <v>2564</v>
      </c>
      <c r="C1019" s="45"/>
      <c r="D1019" s="45"/>
      <c r="E1019" s="45"/>
      <c r="F1019" s="45"/>
      <c r="G1019" s="45"/>
      <c r="H1019" s="45"/>
      <c r="I1019" s="45"/>
      <c r="J1019" s="45"/>
      <c r="K1019" s="45"/>
      <c r="L1019" s="45"/>
      <c r="M1019" s="448">
        <v>27261168</v>
      </c>
      <c r="N1019" s="45"/>
      <c r="O1019" s="45"/>
      <c r="P1019" s="45"/>
      <c r="Q1019" s="45"/>
      <c r="R1019" s="45"/>
      <c r="S1019" s="45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48">
        <v>27261168</v>
      </c>
      <c r="AH1019" s="45"/>
      <c r="AI1019" s="442">
        <f t="shared" si="1"/>
        <v>27261168</v>
      </c>
    </row>
    <row r="1020" spans="1:35" ht="12.75" customHeight="1">
      <c r="A1020" s="446" t="s">
        <v>2565</v>
      </c>
      <c r="B1020" s="446" t="s">
        <v>2566</v>
      </c>
      <c r="C1020" s="45"/>
      <c r="D1020" s="45"/>
      <c r="E1020" s="45"/>
      <c r="F1020" s="45"/>
      <c r="G1020" s="45"/>
      <c r="H1020" s="45"/>
      <c r="I1020" s="45"/>
      <c r="J1020" s="45"/>
      <c r="K1020" s="45"/>
      <c r="L1020" s="45"/>
      <c r="M1020" s="448">
        <v>23105011</v>
      </c>
      <c r="N1020" s="45"/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48">
        <v>23105011</v>
      </c>
      <c r="AH1020" s="45"/>
      <c r="AI1020" s="442">
        <f t="shared" si="1"/>
        <v>23105011</v>
      </c>
    </row>
    <row r="1021" spans="1:35" ht="12.75" customHeight="1">
      <c r="A1021" s="440" t="s">
        <v>2567</v>
      </c>
      <c r="B1021" s="440" t="s">
        <v>2556</v>
      </c>
      <c r="C1021" s="45"/>
      <c r="D1021" s="45"/>
      <c r="E1021" s="45"/>
      <c r="F1021" s="441">
        <v>343098757357</v>
      </c>
      <c r="G1021" s="45"/>
      <c r="H1021" s="45"/>
      <c r="I1021" s="441">
        <v>340458547486</v>
      </c>
      <c r="J1021" s="45"/>
      <c r="K1021" s="45"/>
      <c r="L1021" s="45"/>
      <c r="M1021" s="45"/>
      <c r="N1021" s="45"/>
      <c r="O1021" s="45"/>
      <c r="P1021" s="45"/>
      <c r="Q1021" s="45"/>
      <c r="R1021" s="45"/>
      <c r="S1021" s="45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41">
        <v>2640209871</v>
      </c>
      <c r="AI1021" s="442">
        <f t="shared" si="1"/>
        <v>0</v>
      </c>
    </row>
    <row r="1022" spans="1:35" ht="12.75" customHeight="1">
      <c r="A1022" s="440" t="s">
        <v>2568</v>
      </c>
      <c r="B1022" s="440" t="s">
        <v>2569</v>
      </c>
      <c r="C1022" s="45"/>
      <c r="D1022" s="45"/>
      <c r="E1022" s="45"/>
      <c r="F1022" s="441">
        <v>150509340717</v>
      </c>
      <c r="G1022" s="45"/>
      <c r="H1022" s="45"/>
      <c r="I1022" s="441">
        <v>150446429215</v>
      </c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41">
        <v>62911502</v>
      </c>
      <c r="AI1022" s="442">
        <f t="shared" si="1"/>
        <v>0</v>
      </c>
    </row>
    <row r="1023" spans="1:35" ht="12.75" customHeight="1">
      <c r="A1023" s="446" t="s">
        <v>2570</v>
      </c>
      <c r="B1023" s="446" t="s">
        <v>2571</v>
      </c>
      <c r="C1023" s="45"/>
      <c r="D1023" s="45"/>
      <c r="E1023" s="45"/>
      <c r="F1023" s="448">
        <v>90572638018</v>
      </c>
      <c r="G1023" s="45"/>
      <c r="H1023" s="45"/>
      <c r="I1023" s="448">
        <v>90543178872</v>
      </c>
      <c r="J1023" s="45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48">
        <v>29459146</v>
      </c>
      <c r="AI1023" s="442">
        <f t="shared" si="1"/>
        <v>0</v>
      </c>
    </row>
    <row r="1024" spans="1:35" ht="12.75" customHeight="1">
      <c r="A1024" s="446" t="s">
        <v>949</v>
      </c>
      <c r="B1024" s="446" t="s">
        <v>950</v>
      </c>
      <c r="C1024" s="45"/>
      <c r="D1024" s="45"/>
      <c r="E1024" s="45"/>
      <c r="F1024" s="448">
        <v>47012440588</v>
      </c>
      <c r="G1024" s="45"/>
      <c r="H1024" s="45"/>
      <c r="I1024" s="448">
        <v>47012440588</v>
      </c>
      <c r="J1024" s="45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42">
        <f t="shared" si="1"/>
        <v>0</v>
      </c>
    </row>
    <row r="1025" spans="1:35" ht="12.75" customHeight="1">
      <c r="A1025" s="446" t="s">
        <v>2573</v>
      </c>
      <c r="B1025" s="446" t="s">
        <v>2574</v>
      </c>
      <c r="C1025" s="45"/>
      <c r="D1025" s="45"/>
      <c r="E1025" s="45"/>
      <c r="F1025" s="448">
        <v>12924262111</v>
      </c>
      <c r="G1025" s="45"/>
      <c r="H1025" s="45"/>
      <c r="I1025" s="448">
        <v>12890809755</v>
      </c>
      <c r="J1025" s="45"/>
      <c r="K1025" s="45"/>
      <c r="L1025" s="45"/>
      <c r="M1025" s="45"/>
      <c r="N1025" s="45"/>
      <c r="O1025" s="45"/>
      <c r="P1025" s="45"/>
      <c r="Q1025" s="45"/>
      <c r="R1025" s="45"/>
      <c r="S1025" s="45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48">
        <v>33452356</v>
      </c>
      <c r="AI1025" s="442">
        <f t="shared" si="1"/>
        <v>0</v>
      </c>
    </row>
    <row r="1026" spans="1:35" ht="12.75" customHeight="1">
      <c r="A1026" s="440" t="s">
        <v>2575</v>
      </c>
      <c r="B1026" s="440" t="s">
        <v>2562</v>
      </c>
      <c r="C1026" s="45"/>
      <c r="D1026" s="45"/>
      <c r="E1026" s="45"/>
      <c r="F1026" s="441">
        <v>174573364671</v>
      </c>
      <c r="G1026" s="45"/>
      <c r="H1026" s="45"/>
      <c r="I1026" s="441">
        <v>173518965688</v>
      </c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45"/>
      <c r="AD1026" s="45"/>
      <c r="AE1026" s="45"/>
      <c r="AF1026" s="45"/>
      <c r="AG1026" s="45"/>
      <c r="AH1026" s="441">
        <v>1054398983</v>
      </c>
      <c r="AI1026" s="442">
        <f t="shared" si="1"/>
        <v>0</v>
      </c>
    </row>
    <row r="1027" spans="1:35" ht="12.75" customHeight="1">
      <c r="A1027" s="446" t="s">
        <v>2576</v>
      </c>
      <c r="B1027" s="446" t="s">
        <v>1232</v>
      </c>
      <c r="C1027" s="45"/>
      <c r="D1027" s="45"/>
      <c r="E1027" s="45"/>
      <c r="F1027" s="448">
        <v>174042163429</v>
      </c>
      <c r="G1027" s="45"/>
      <c r="H1027" s="45"/>
      <c r="I1027" s="448">
        <v>172987785021</v>
      </c>
      <c r="J1027" s="45"/>
      <c r="K1027" s="45"/>
      <c r="L1027" s="45"/>
      <c r="M1027" s="45"/>
      <c r="N1027" s="45"/>
      <c r="O1027" s="45"/>
      <c r="P1027" s="45"/>
      <c r="Q1027" s="45"/>
      <c r="R1027" s="45"/>
      <c r="S1027" s="45"/>
      <c r="T1027" s="45"/>
      <c r="U1027" s="45"/>
      <c r="V1027" s="45"/>
      <c r="W1027" s="45"/>
      <c r="X1027" s="45"/>
      <c r="Y1027" s="45"/>
      <c r="Z1027" s="45"/>
      <c r="AA1027" s="45"/>
      <c r="AB1027" s="45"/>
      <c r="AC1027" s="45"/>
      <c r="AD1027" s="45"/>
      <c r="AE1027" s="45"/>
      <c r="AF1027" s="45"/>
      <c r="AG1027" s="45"/>
      <c r="AH1027" s="448">
        <v>1054378408</v>
      </c>
      <c r="AI1027" s="442">
        <f t="shared" si="1"/>
        <v>0</v>
      </c>
    </row>
    <row r="1028" spans="1:35" ht="12.75" customHeight="1">
      <c r="A1028" s="446" t="s">
        <v>951</v>
      </c>
      <c r="B1028" s="446" t="s">
        <v>953</v>
      </c>
      <c r="C1028" s="45"/>
      <c r="D1028" s="45"/>
      <c r="E1028" s="45"/>
      <c r="F1028" s="448">
        <v>531201242</v>
      </c>
      <c r="G1028" s="45"/>
      <c r="H1028" s="45"/>
      <c r="I1028" s="448">
        <v>531180667</v>
      </c>
      <c r="J1028" s="45"/>
      <c r="K1028" s="45"/>
      <c r="L1028" s="45"/>
      <c r="M1028" s="45"/>
      <c r="N1028" s="45"/>
      <c r="O1028" s="45"/>
      <c r="P1028" s="45"/>
      <c r="Q1028" s="45"/>
      <c r="R1028" s="45"/>
      <c r="S1028" s="45"/>
      <c r="T1028" s="45"/>
      <c r="U1028" s="45"/>
      <c r="V1028" s="45"/>
      <c r="W1028" s="45"/>
      <c r="X1028" s="45"/>
      <c r="Y1028" s="45"/>
      <c r="Z1028" s="45"/>
      <c r="AA1028" s="45"/>
      <c r="AB1028" s="45"/>
      <c r="AC1028" s="45"/>
      <c r="AD1028" s="45"/>
      <c r="AE1028" s="45"/>
      <c r="AF1028" s="45"/>
      <c r="AG1028" s="45"/>
      <c r="AH1028" s="448">
        <v>20575</v>
      </c>
      <c r="AI1028" s="442">
        <f t="shared" si="1"/>
        <v>0</v>
      </c>
    </row>
    <row r="1029" spans="1:35" ht="12.75" customHeight="1">
      <c r="A1029" s="440" t="s">
        <v>2577</v>
      </c>
      <c r="B1029" s="440" t="s">
        <v>2578</v>
      </c>
      <c r="C1029" s="45"/>
      <c r="D1029" s="45"/>
      <c r="E1029" s="45"/>
      <c r="F1029" s="441">
        <v>18016051969</v>
      </c>
      <c r="G1029" s="45"/>
      <c r="H1029" s="45"/>
      <c r="I1029" s="441">
        <v>16493152583</v>
      </c>
      <c r="J1029" s="45"/>
      <c r="K1029" s="45"/>
      <c r="L1029" s="45"/>
      <c r="M1029" s="45"/>
      <c r="N1029" s="45"/>
      <c r="O1029" s="45"/>
      <c r="P1029" s="45"/>
      <c r="Q1029" s="45"/>
      <c r="R1029" s="45"/>
      <c r="S1029" s="45"/>
      <c r="T1029" s="45"/>
      <c r="U1029" s="45"/>
      <c r="V1029" s="45"/>
      <c r="W1029" s="45"/>
      <c r="X1029" s="45"/>
      <c r="Y1029" s="45"/>
      <c r="Z1029" s="45"/>
      <c r="AA1029" s="45"/>
      <c r="AB1029" s="45"/>
      <c r="AC1029" s="45"/>
      <c r="AD1029" s="45"/>
      <c r="AE1029" s="45"/>
      <c r="AF1029" s="45"/>
      <c r="AG1029" s="45"/>
      <c r="AH1029" s="441">
        <v>1522899386</v>
      </c>
      <c r="AI1029" s="442">
        <f t="shared" si="1"/>
        <v>0</v>
      </c>
    </row>
    <row r="1030" spans="1:35" ht="12.75" customHeight="1">
      <c r="A1030" s="446" t="s">
        <v>2579</v>
      </c>
      <c r="B1030" s="446" t="s">
        <v>2580</v>
      </c>
      <c r="C1030" s="45"/>
      <c r="D1030" s="45"/>
      <c r="E1030" s="45"/>
      <c r="F1030" s="448">
        <v>32565161</v>
      </c>
      <c r="G1030" s="45"/>
      <c r="H1030" s="45"/>
      <c r="I1030" s="448">
        <v>7013896</v>
      </c>
      <c r="J1030" s="45"/>
      <c r="K1030" s="45"/>
      <c r="L1030" s="45"/>
      <c r="M1030" s="45"/>
      <c r="N1030" s="45"/>
      <c r="O1030" s="45"/>
      <c r="P1030" s="45"/>
      <c r="Q1030" s="45"/>
      <c r="R1030" s="45"/>
      <c r="S1030" s="45"/>
      <c r="T1030" s="45"/>
      <c r="U1030" s="45"/>
      <c r="V1030" s="45"/>
      <c r="W1030" s="45"/>
      <c r="X1030" s="45"/>
      <c r="Y1030" s="45"/>
      <c r="Z1030" s="45"/>
      <c r="AA1030" s="45"/>
      <c r="AB1030" s="45"/>
      <c r="AC1030" s="45"/>
      <c r="AD1030" s="45"/>
      <c r="AE1030" s="45"/>
      <c r="AF1030" s="45"/>
      <c r="AG1030" s="45"/>
      <c r="AH1030" s="448">
        <v>25551265</v>
      </c>
      <c r="AI1030" s="442">
        <f t="shared" si="1"/>
        <v>0</v>
      </c>
    </row>
    <row r="1031" spans="1:35" ht="12.75" customHeight="1">
      <c r="A1031" s="446" t="s">
        <v>2581</v>
      </c>
      <c r="B1031" s="446" t="s">
        <v>1028</v>
      </c>
      <c r="C1031" s="45"/>
      <c r="D1031" s="45"/>
      <c r="E1031" s="45"/>
      <c r="F1031" s="448">
        <v>230461238</v>
      </c>
      <c r="G1031" s="45"/>
      <c r="H1031" s="45"/>
      <c r="I1031" s="448">
        <v>230461238</v>
      </c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  <c r="U1031" s="45"/>
      <c r="V1031" s="45"/>
      <c r="W1031" s="45"/>
      <c r="X1031" s="45"/>
      <c r="Y1031" s="45"/>
      <c r="Z1031" s="45"/>
      <c r="AA1031" s="45"/>
      <c r="AB1031" s="45"/>
      <c r="AC1031" s="45"/>
      <c r="AD1031" s="45"/>
      <c r="AE1031" s="45"/>
      <c r="AF1031" s="45"/>
      <c r="AG1031" s="45"/>
      <c r="AH1031" s="45"/>
      <c r="AI1031" s="442">
        <f t="shared" si="1"/>
        <v>0</v>
      </c>
    </row>
    <row r="1032" spans="1:35" ht="12.75" customHeight="1">
      <c r="A1032" s="446" t="s">
        <v>2582</v>
      </c>
      <c r="B1032" s="446" t="s">
        <v>1240</v>
      </c>
      <c r="C1032" s="45"/>
      <c r="D1032" s="45"/>
      <c r="E1032" s="45"/>
      <c r="F1032" s="448">
        <v>19193007</v>
      </c>
      <c r="G1032" s="45"/>
      <c r="H1032" s="45"/>
      <c r="I1032" s="448">
        <v>19193007</v>
      </c>
      <c r="J1032" s="45"/>
      <c r="K1032" s="45"/>
      <c r="L1032" s="45"/>
      <c r="M1032" s="45"/>
      <c r="N1032" s="45"/>
      <c r="O1032" s="45"/>
      <c r="P1032" s="45"/>
      <c r="Q1032" s="45"/>
      <c r="R1032" s="45"/>
      <c r="S1032" s="45"/>
      <c r="T1032" s="45"/>
      <c r="U1032" s="45"/>
      <c r="V1032" s="45"/>
      <c r="W1032" s="45"/>
      <c r="X1032" s="45"/>
      <c r="Y1032" s="45"/>
      <c r="Z1032" s="45"/>
      <c r="AA1032" s="45"/>
      <c r="AB1032" s="45"/>
      <c r="AC1032" s="45"/>
      <c r="AD1032" s="45"/>
      <c r="AE1032" s="45"/>
      <c r="AF1032" s="45"/>
      <c r="AG1032" s="45"/>
      <c r="AH1032" s="45"/>
      <c r="AI1032" s="442">
        <f t="shared" si="1"/>
        <v>0</v>
      </c>
    </row>
    <row r="1033" spans="1:35" ht="12.75" customHeight="1">
      <c r="A1033" s="446" t="s">
        <v>2583</v>
      </c>
      <c r="B1033" s="446" t="s">
        <v>2584</v>
      </c>
      <c r="C1033" s="45"/>
      <c r="D1033" s="45"/>
      <c r="E1033" s="45"/>
      <c r="F1033" s="448">
        <v>2499584</v>
      </c>
      <c r="G1033" s="45"/>
      <c r="H1033" s="45"/>
      <c r="I1033" s="45"/>
      <c r="J1033" s="45"/>
      <c r="K1033" s="45"/>
      <c r="L1033" s="45"/>
      <c r="M1033" s="45"/>
      <c r="N1033" s="45"/>
      <c r="O1033" s="45"/>
      <c r="P1033" s="45"/>
      <c r="Q1033" s="45"/>
      <c r="R1033" s="45"/>
      <c r="S1033" s="45"/>
      <c r="T1033" s="45"/>
      <c r="U1033" s="45"/>
      <c r="V1033" s="45"/>
      <c r="W1033" s="45"/>
      <c r="X1033" s="45"/>
      <c r="Y1033" s="45"/>
      <c r="Z1033" s="45"/>
      <c r="AA1033" s="45"/>
      <c r="AB1033" s="45"/>
      <c r="AC1033" s="45"/>
      <c r="AD1033" s="45"/>
      <c r="AE1033" s="45"/>
      <c r="AF1033" s="45"/>
      <c r="AG1033" s="45"/>
      <c r="AH1033" s="448">
        <v>2499584</v>
      </c>
      <c r="AI1033" s="442">
        <f t="shared" si="1"/>
        <v>0</v>
      </c>
    </row>
    <row r="1034" spans="1:35" ht="12.75" customHeight="1">
      <c r="A1034" s="446" t="s">
        <v>2585</v>
      </c>
      <c r="B1034" s="446" t="s">
        <v>2586</v>
      </c>
      <c r="C1034" s="45"/>
      <c r="D1034" s="45"/>
      <c r="E1034" s="45"/>
      <c r="F1034" s="448">
        <v>695756</v>
      </c>
      <c r="G1034" s="45"/>
      <c r="H1034" s="45"/>
      <c r="I1034" s="448">
        <v>695756</v>
      </c>
      <c r="J1034" s="45"/>
      <c r="K1034" s="45"/>
      <c r="L1034" s="45"/>
      <c r="M1034" s="45"/>
      <c r="N1034" s="45"/>
      <c r="O1034" s="45"/>
      <c r="P1034" s="45"/>
      <c r="Q1034" s="45"/>
      <c r="R1034" s="45"/>
      <c r="S1034" s="45"/>
      <c r="T1034" s="45"/>
      <c r="U1034" s="45"/>
      <c r="V1034" s="45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/>
      <c r="AH1034" s="45"/>
      <c r="AI1034" s="442">
        <f t="shared" si="1"/>
        <v>0</v>
      </c>
    </row>
    <row r="1035" spans="1:35" ht="12.75" customHeight="1">
      <c r="A1035" s="446" t="s">
        <v>955</v>
      </c>
      <c r="B1035" s="446" t="s">
        <v>956</v>
      </c>
      <c r="C1035" s="45"/>
      <c r="D1035" s="45"/>
      <c r="E1035" s="45"/>
      <c r="F1035" s="448">
        <v>15655912250</v>
      </c>
      <c r="G1035" s="45"/>
      <c r="H1035" s="45"/>
      <c r="I1035" s="448">
        <v>15543456122</v>
      </c>
      <c r="J1035" s="45"/>
      <c r="K1035" s="45"/>
      <c r="L1035" s="45"/>
      <c r="M1035" s="45"/>
      <c r="N1035" s="45"/>
      <c r="O1035" s="45"/>
      <c r="P1035" s="45"/>
      <c r="Q1035" s="45"/>
      <c r="R1035" s="45"/>
      <c r="S1035" s="45"/>
      <c r="T1035" s="45"/>
      <c r="U1035" s="45"/>
      <c r="V1035" s="45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/>
      <c r="AH1035" s="448">
        <v>112456128</v>
      </c>
      <c r="AI1035" s="442">
        <f t="shared" si="1"/>
        <v>0</v>
      </c>
    </row>
    <row r="1036" spans="1:35" ht="12.75" customHeight="1">
      <c r="A1036" s="446" t="s">
        <v>957</v>
      </c>
      <c r="B1036" s="446" t="s">
        <v>958</v>
      </c>
      <c r="C1036" s="45"/>
      <c r="D1036" s="45"/>
      <c r="E1036" s="45"/>
      <c r="F1036" s="448">
        <v>2074724973</v>
      </c>
      <c r="G1036" s="45"/>
      <c r="H1036" s="45"/>
      <c r="I1036" s="448">
        <v>692332564</v>
      </c>
      <c r="J1036" s="45"/>
      <c r="K1036" s="45"/>
      <c r="L1036" s="45"/>
      <c r="M1036" s="45"/>
      <c r="N1036" s="45"/>
      <c r="O1036" s="45"/>
      <c r="P1036" s="45"/>
      <c r="Q1036" s="45"/>
      <c r="R1036" s="45"/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48">
        <v>1382392409</v>
      </c>
      <c r="AI1036" s="442">
        <f t="shared" si="1"/>
        <v>0</v>
      </c>
    </row>
    <row r="1037" spans="1:35" ht="12.75" customHeight="1">
      <c r="A1037" s="440" t="s">
        <v>2587</v>
      </c>
      <c r="B1037" s="440" t="s">
        <v>2550</v>
      </c>
      <c r="C1037" s="45"/>
      <c r="D1037" s="45"/>
      <c r="E1037" s="45"/>
      <c r="F1037" s="441">
        <v>31558650243</v>
      </c>
      <c r="G1037" s="45"/>
      <c r="H1037" s="45"/>
      <c r="I1037" s="441">
        <v>8099168792</v>
      </c>
      <c r="J1037" s="45"/>
      <c r="K1037" s="45"/>
      <c r="L1037" s="45"/>
      <c r="M1037" s="45"/>
      <c r="N1037" s="45"/>
      <c r="O1037" s="45"/>
      <c r="P1037" s="45"/>
      <c r="Q1037" s="45"/>
      <c r="R1037" s="45"/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41">
        <v>23459481451</v>
      </c>
      <c r="AI1037" s="442">
        <f t="shared" si="1"/>
        <v>0</v>
      </c>
    </row>
    <row r="1038" spans="1:35" ht="12.75" customHeight="1">
      <c r="A1038" s="440" t="s">
        <v>2588</v>
      </c>
      <c r="B1038" s="440" t="s">
        <v>2589</v>
      </c>
      <c r="C1038" s="45"/>
      <c r="D1038" s="45"/>
      <c r="E1038" s="45"/>
      <c r="F1038" s="441">
        <v>4916312382</v>
      </c>
      <c r="G1038" s="45"/>
      <c r="H1038" s="45"/>
      <c r="I1038" s="441">
        <v>6278</v>
      </c>
      <c r="J1038" s="45"/>
      <c r="K1038" s="45"/>
      <c r="L1038" s="45"/>
      <c r="M1038" s="45"/>
      <c r="N1038" s="45"/>
      <c r="O1038" s="45"/>
      <c r="P1038" s="45"/>
      <c r="Q1038" s="45"/>
      <c r="R1038" s="45"/>
      <c r="S1038" s="45"/>
      <c r="T1038" s="45"/>
      <c r="U1038" s="45"/>
      <c r="V1038" s="45"/>
      <c r="W1038" s="45"/>
      <c r="X1038" s="45"/>
      <c r="Y1038" s="45"/>
      <c r="Z1038" s="45"/>
      <c r="AA1038" s="45"/>
      <c r="AB1038" s="45"/>
      <c r="AC1038" s="45"/>
      <c r="AD1038" s="45"/>
      <c r="AE1038" s="45"/>
      <c r="AF1038" s="45"/>
      <c r="AG1038" s="45"/>
      <c r="AH1038" s="441">
        <v>4916306104</v>
      </c>
      <c r="AI1038" s="442">
        <f t="shared" si="1"/>
        <v>0</v>
      </c>
    </row>
    <row r="1039" spans="1:35" ht="12.75" customHeight="1">
      <c r="A1039" s="446" t="s">
        <v>2590</v>
      </c>
      <c r="B1039" s="446" t="s">
        <v>2591</v>
      </c>
      <c r="C1039" s="45"/>
      <c r="D1039" s="45"/>
      <c r="E1039" s="45"/>
      <c r="F1039" s="448">
        <v>74895791</v>
      </c>
      <c r="G1039" s="45"/>
      <c r="H1039" s="45"/>
      <c r="I1039" s="448">
        <v>6278</v>
      </c>
      <c r="J1039" s="45"/>
      <c r="K1039" s="45"/>
      <c r="L1039" s="45"/>
      <c r="M1039" s="45"/>
      <c r="N1039" s="45"/>
      <c r="O1039" s="45"/>
      <c r="P1039" s="45"/>
      <c r="Q1039" s="45"/>
      <c r="R1039" s="45"/>
      <c r="S1039" s="45"/>
      <c r="T1039" s="45"/>
      <c r="U1039" s="45"/>
      <c r="V1039" s="45"/>
      <c r="W1039" s="45"/>
      <c r="X1039" s="45"/>
      <c r="Y1039" s="45"/>
      <c r="Z1039" s="45"/>
      <c r="AA1039" s="45"/>
      <c r="AB1039" s="45"/>
      <c r="AC1039" s="45"/>
      <c r="AD1039" s="45"/>
      <c r="AE1039" s="45"/>
      <c r="AF1039" s="45"/>
      <c r="AG1039" s="45"/>
      <c r="AH1039" s="448">
        <v>74889513</v>
      </c>
      <c r="AI1039" s="442">
        <f t="shared" si="1"/>
        <v>0</v>
      </c>
    </row>
    <row r="1040" spans="1:35" ht="12.75" customHeight="1">
      <c r="A1040" s="446" t="s">
        <v>3934</v>
      </c>
      <c r="B1040" s="446" t="s">
        <v>3935</v>
      </c>
      <c r="C1040" s="45"/>
      <c r="D1040" s="45"/>
      <c r="E1040" s="45"/>
      <c r="F1040" s="448">
        <v>10712284</v>
      </c>
      <c r="G1040" s="45"/>
      <c r="H1040" s="45"/>
      <c r="I1040" s="45"/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W1040" s="45"/>
      <c r="X1040" s="45"/>
      <c r="Y1040" s="45"/>
      <c r="Z1040" s="45"/>
      <c r="AA1040" s="45"/>
      <c r="AB1040" s="45"/>
      <c r="AC1040" s="45"/>
      <c r="AD1040" s="45"/>
      <c r="AE1040" s="45"/>
      <c r="AF1040" s="45"/>
      <c r="AG1040" s="45"/>
      <c r="AH1040" s="448">
        <v>10712284</v>
      </c>
      <c r="AI1040" s="442">
        <f t="shared" si="1"/>
        <v>0</v>
      </c>
    </row>
    <row r="1041" spans="1:35" ht="12.75" customHeight="1">
      <c r="A1041" s="446" t="s">
        <v>2593</v>
      </c>
      <c r="B1041" s="446" t="s">
        <v>2041</v>
      </c>
      <c r="C1041" s="45"/>
      <c r="D1041" s="45"/>
      <c r="E1041" s="45"/>
      <c r="F1041" s="448">
        <v>8378249</v>
      </c>
      <c r="G1041" s="45"/>
      <c r="H1041" s="45"/>
      <c r="I1041" s="45"/>
      <c r="J1041" s="45"/>
      <c r="K1041" s="45"/>
      <c r="L1041" s="45"/>
      <c r="M1041" s="45"/>
      <c r="N1041" s="45"/>
      <c r="O1041" s="45"/>
      <c r="P1041" s="45"/>
      <c r="Q1041" s="45"/>
      <c r="R1041" s="45"/>
      <c r="S1041" s="45"/>
      <c r="T1041" s="45"/>
      <c r="U1041" s="45"/>
      <c r="V1041" s="45"/>
      <c r="W1041" s="45"/>
      <c r="X1041" s="45"/>
      <c r="Y1041" s="45"/>
      <c r="Z1041" s="45"/>
      <c r="AA1041" s="45"/>
      <c r="AB1041" s="45"/>
      <c r="AC1041" s="45"/>
      <c r="AD1041" s="45"/>
      <c r="AE1041" s="45"/>
      <c r="AF1041" s="45"/>
      <c r="AG1041" s="45"/>
      <c r="AH1041" s="448">
        <v>8378249</v>
      </c>
      <c r="AI1041" s="442">
        <f t="shared" si="1"/>
        <v>0</v>
      </c>
    </row>
    <row r="1042" spans="1:35" ht="12.75" customHeight="1">
      <c r="A1042" s="446" t="s">
        <v>2595</v>
      </c>
      <c r="B1042" s="446" t="s">
        <v>2596</v>
      </c>
      <c r="C1042" s="45"/>
      <c r="D1042" s="45"/>
      <c r="E1042" s="45"/>
      <c r="F1042" s="448">
        <v>53436670</v>
      </c>
      <c r="G1042" s="45"/>
      <c r="H1042" s="45"/>
      <c r="I1042" s="45"/>
      <c r="J1042" s="45"/>
      <c r="K1042" s="45"/>
      <c r="L1042" s="45"/>
      <c r="M1042" s="45"/>
      <c r="N1042" s="45"/>
      <c r="O1042" s="45"/>
      <c r="P1042" s="45"/>
      <c r="Q1042" s="45"/>
      <c r="R1042" s="45"/>
      <c r="S1042" s="45"/>
      <c r="T1042" s="45"/>
      <c r="U1042" s="45"/>
      <c r="V1042" s="45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48">
        <v>53436670</v>
      </c>
      <c r="AI1042" s="442">
        <f t="shared" si="1"/>
        <v>0</v>
      </c>
    </row>
    <row r="1043" spans="1:35" ht="12.75" customHeight="1">
      <c r="A1043" s="446" t="s">
        <v>2598</v>
      </c>
      <c r="B1043" s="446" t="s">
        <v>2599</v>
      </c>
      <c r="C1043" s="45"/>
      <c r="D1043" s="45"/>
      <c r="E1043" s="45"/>
      <c r="F1043" s="448">
        <v>83595427</v>
      </c>
      <c r="G1043" s="45"/>
      <c r="H1043" s="45"/>
      <c r="I1043" s="45"/>
      <c r="J1043" s="45"/>
      <c r="K1043" s="45"/>
      <c r="L1043" s="45"/>
      <c r="M1043" s="45"/>
      <c r="N1043" s="45"/>
      <c r="O1043" s="45"/>
      <c r="P1043" s="45"/>
      <c r="Q1043" s="45"/>
      <c r="R1043" s="45"/>
      <c r="S1043" s="45"/>
      <c r="T1043" s="45"/>
      <c r="U1043" s="45"/>
      <c r="V1043" s="45"/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/>
      <c r="AH1043" s="448">
        <v>83595427</v>
      </c>
      <c r="AI1043" s="442">
        <f t="shared" si="1"/>
        <v>0</v>
      </c>
    </row>
    <row r="1044" spans="1:35" ht="12.75" customHeight="1">
      <c r="A1044" s="446" t="s">
        <v>2601</v>
      </c>
      <c r="B1044" s="446" t="s">
        <v>2602</v>
      </c>
      <c r="C1044" s="45"/>
      <c r="D1044" s="45"/>
      <c r="E1044" s="45"/>
      <c r="F1044" s="448">
        <v>140360520</v>
      </c>
      <c r="G1044" s="45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W1044" s="45"/>
      <c r="X1044" s="45"/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48">
        <v>140360520</v>
      </c>
      <c r="AI1044" s="442">
        <f t="shared" si="1"/>
        <v>0</v>
      </c>
    </row>
    <row r="1045" spans="1:35" ht="12.75" customHeight="1">
      <c r="A1045" s="446" t="s">
        <v>2603</v>
      </c>
      <c r="B1045" s="446" t="s">
        <v>2604</v>
      </c>
      <c r="C1045" s="45"/>
      <c r="D1045" s="45"/>
      <c r="E1045" s="45"/>
      <c r="F1045" s="448">
        <v>1840799552</v>
      </c>
      <c r="G1045" s="45"/>
      <c r="H1045" s="45"/>
      <c r="I1045" s="45"/>
      <c r="J1045" s="45"/>
      <c r="K1045" s="45"/>
      <c r="L1045" s="45"/>
      <c r="M1045" s="45"/>
      <c r="N1045" s="45"/>
      <c r="O1045" s="45"/>
      <c r="P1045" s="45"/>
      <c r="Q1045" s="45"/>
      <c r="R1045" s="45"/>
      <c r="S1045" s="45"/>
      <c r="T1045" s="45"/>
      <c r="U1045" s="45"/>
      <c r="V1045" s="45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48">
        <v>1840799552</v>
      </c>
      <c r="AI1045" s="442">
        <f t="shared" si="1"/>
        <v>0</v>
      </c>
    </row>
    <row r="1046" spans="1:35" ht="12.75" customHeight="1">
      <c r="A1046" s="446" t="s">
        <v>2606</v>
      </c>
      <c r="B1046" s="446" t="s">
        <v>2607</v>
      </c>
      <c r="C1046" s="45"/>
      <c r="D1046" s="45"/>
      <c r="E1046" s="45"/>
      <c r="F1046" s="448">
        <v>88188762</v>
      </c>
      <c r="G1046" s="45"/>
      <c r="H1046" s="45"/>
      <c r="I1046" s="45"/>
      <c r="J1046" s="45"/>
      <c r="K1046" s="45"/>
      <c r="L1046" s="45"/>
      <c r="M1046" s="45"/>
      <c r="N1046" s="45"/>
      <c r="O1046" s="45"/>
      <c r="P1046" s="45"/>
      <c r="Q1046" s="45"/>
      <c r="R1046" s="45"/>
      <c r="S1046" s="45"/>
      <c r="T1046" s="45"/>
      <c r="U1046" s="45"/>
      <c r="V1046" s="45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48">
        <v>88188762</v>
      </c>
      <c r="AI1046" s="442">
        <f t="shared" si="1"/>
        <v>0</v>
      </c>
    </row>
    <row r="1047" spans="1:35" ht="12.75" customHeight="1">
      <c r="A1047" s="446" t="s">
        <v>2608</v>
      </c>
      <c r="B1047" s="446" t="s">
        <v>2609</v>
      </c>
      <c r="C1047" s="45"/>
      <c r="D1047" s="45"/>
      <c r="E1047" s="45"/>
      <c r="F1047" s="448">
        <v>439091110</v>
      </c>
      <c r="G1047" s="45"/>
      <c r="H1047" s="45"/>
      <c r="I1047" s="45"/>
      <c r="J1047" s="45"/>
      <c r="K1047" s="45"/>
      <c r="L1047" s="45"/>
      <c r="M1047" s="45"/>
      <c r="N1047" s="45"/>
      <c r="O1047" s="45"/>
      <c r="P1047" s="45"/>
      <c r="Q1047" s="45"/>
      <c r="R1047" s="45"/>
      <c r="S1047" s="45"/>
      <c r="T1047" s="45"/>
      <c r="U1047" s="45"/>
      <c r="V1047" s="45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48">
        <v>439091110</v>
      </c>
      <c r="AI1047" s="442">
        <f t="shared" si="1"/>
        <v>0</v>
      </c>
    </row>
    <row r="1048" spans="1:35" ht="12.75" customHeight="1">
      <c r="A1048" s="446" t="s">
        <v>3936</v>
      </c>
      <c r="B1048" s="446" t="s">
        <v>1158</v>
      </c>
      <c r="C1048" s="45"/>
      <c r="D1048" s="45"/>
      <c r="E1048" s="45"/>
      <c r="F1048" s="448">
        <v>134458</v>
      </c>
      <c r="G1048" s="45"/>
      <c r="H1048" s="45"/>
      <c r="I1048" s="45"/>
      <c r="J1048" s="45"/>
      <c r="K1048" s="45"/>
      <c r="L1048" s="45"/>
      <c r="M1048" s="45"/>
      <c r="N1048" s="45"/>
      <c r="O1048" s="45"/>
      <c r="P1048" s="45"/>
      <c r="Q1048" s="45"/>
      <c r="R1048" s="45"/>
      <c r="S1048" s="45"/>
      <c r="T1048" s="45"/>
      <c r="U1048" s="45"/>
      <c r="V1048" s="45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48">
        <v>134458</v>
      </c>
      <c r="AI1048" s="442">
        <f t="shared" si="1"/>
        <v>0</v>
      </c>
    </row>
    <row r="1049" spans="1:35" ht="12.75" customHeight="1">
      <c r="A1049" s="446" t="s">
        <v>2610</v>
      </c>
      <c r="B1049" s="446" t="s">
        <v>1148</v>
      </c>
      <c r="C1049" s="45"/>
      <c r="D1049" s="45"/>
      <c r="E1049" s="45"/>
      <c r="F1049" s="448">
        <v>8408768</v>
      </c>
      <c r="G1049" s="45"/>
      <c r="H1049" s="45"/>
      <c r="I1049" s="45"/>
      <c r="J1049" s="45"/>
      <c r="K1049" s="45"/>
      <c r="L1049" s="45"/>
      <c r="M1049" s="45"/>
      <c r="N1049" s="45"/>
      <c r="O1049" s="45"/>
      <c r="P1049" s="45"/>
      <c r="Q1049" s="45"/>
      <c r="R1049" s="45"/>
      <c r="S1049" s="45"/>
      <c r="T1049" s="45"/>
      <c r="U1049" s="45"/>
      <c r="V1049" s="45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48">
        <v>8408768</v>
      </c>
      <c r="AI1049" s="442">
        <f t="shared" si="1"/>
        <v>0</v>
      </c>
    </row>
    <row r="1050" spans="1:35" ht="12.75" customHeight="1">
      <c r="A1050" s="446" t="s">
        <v>2611</v>
      </c>
      <c r="B1050" s="446" t="s">
        <v>2612</v>
      </c>
      <c r="C1050" s="45"/>
      <c r="D1050" s="45"/>
      <c r="E1050" s="45"/>
      <c r="F1050" s="448">
        <v>23661075</v>
      </c>
      <c r="G1050" s="45"/>
      <c r="H1050" s="45"/>
      <c r="I1050" s="45"/>
      <c r="J1050" s="45"/>
      <c r="K1050" s="45"/>
      <c r="L1050" s="45"/>
      <c r="M1050" s="45"/>
      <c r="N1050" s="45"/>
      <c r="O1050" s="45"/>
      <c r="P1050" s="45"/>
      <c r="Q1050" s="45"/>
      <c r="R1050" s="45"/>
      <c r="S1050" s="45"/>
      <c r="T1050" s="45"/>
      <c r="U1050" s="45"/>
      <c r="V1050" s="45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48">
        <v>23661075</v>
      </c>
      <c r="AI1050" s="442">
        <f t="shared" si="1"/>
        <v>0</v>
      </c>
    </row>
    <row r="1051" spans="1:35" ht="12.75" customHeight="1">
      <c r="A1051" s="446" t="s">
        <v>2613</v>
      </c>
      <c r="B1051" s="446" t="s">
        <v>2614</v>
      </c>
      <c r="C1051" s="45"/>
      <c r="D1051" s="45"/>
      <c r="E1051" s="45"/>
      <c r="F1051" s="448">
        <v>1092624</v>
      </c>
      <c r="G1051" s="45"/>
      <c r="H1051" s="45"/>
      <c r="I1051" s="45"/>
      <c r="J1051" s="45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  <c r="U1051" s="45"/>
      <c r="V1051" s="45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48">
        <v>1092624</v>
      </c>
      <c r="AI1051" s="442">
        <f t="shared" si="1"/>
        <v>0</v>
      </c>
    </row>
    <row r="1052" spans="1:35" ht="12.75" customHeight="1">
      <c r="A1052" s="446" t="s">
        <v>960</v>
      </c>
      <c r="B1052" s="446" t="s">
        <v>676</v>
      </c>
      <c r="C1052" s="45"/>
      <c r="D1052" s="45"/>
      <c r="E1052" s="45"/>
      <c r="F1052" s="448">
        <v>286513719</v>
      </c>
      <c r="G1052" s="45"/>
      <c r="H1052" s="45"/>
      <c r="I1052" s="45"/>
      <c r="J1052" s="45"/>
      <c r="K1052" s="45"/>
      <c r="L1052" s="45"/>
      <c r="M1052" s="45"/>
      <c r="N1052" s="45"/>
      <c r="O1052" s="45"/>
      <c r="P1052" s="45"/>
      <c r="Q1052" s="45"/>
      <c r="R1052" s="45"/>
      <c r="S1052" s="45"/>
      <c r="T1052" s="45"/>
      <c r="U1052" s="45"/>
      <c r="V1052" s="45"/>
      <c r="W1052" s="45"/>
      <c r="X1052" s="45"/>
      <c r="Y1052" s="45"/>
      <c r="Z1052" s="45"/>
      <c r="AA1052" s="45"/>
      <c r="AB1052" s="45"/>
      <c r="AC1052" s="45"/>
      <c r="AD1052" s="45"/>
      <c r="AE1052" s="45"/>
      <c r="AF1052" s="45"/>
      <c r="AG1052" s="45"/>
      <c r="AH1052" s="448">
        <v>286513719</v>
      </c>
      <c r="AI1052" s="442">
        <f t="shared" si="1"/>
        <v>0</v>
      </c>
    </row>
    <row r="1053" spans="1:35" ht="12.75" customHeight="1">
      <c r="A1053" s="446" t="s">
        <v>2617</v>
      </c>
      <c r="B1053" s="446" t="s">
        <v>2618</v>
      </c>
      <c r="C1053" s="45"/>
      <c r="D1053" s="45"/>
      <c r="E1053" s="45"/>
      <c r="F1053" s="448">
        <v>252925632</v>
      </c>
      <c r="G1053" s="45"/>
      <c r="H1053" s="45"/>
      <c r="I1053" s="45"/>
      <c r="J1053" s="45"/>
      <c r="K1053" s="45"/>
      <c r="L1053" s="45"/>
      <c r="M1053" s="45"/>
      <c r="N1053" s="45"/>
      <c r="O1053" s="45"/>
      <c r="P1053" s="45"/>
      <c r="Q1053" s="45"/>
      <c r="R1053" s="45"/>
      <c r="S1053" s="45"/>
      <c r="T1053" s="45"/>
      <c r="U1053" s="45"/>
      <c r="V1053" s="45"/>
      <c r="W1053" s="45"/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48">
        <v>252925632</v>
      </c>
      <c r="AI1053" s="442">
        <f t="shared" si="1"/>
        <v>0</v>
      </c>
    </row>
    <row r="1054" spans="1:35" ht="12.75" customHeight="1">
      <c r="A1054" s="446" t="s">
        <v>2620</v>
      </c>
      <c r="B1054" s="446" t="s">
        <v>2621</v>
      </c>
      <c r="C1054" s="45"/>
      <c r="D1054" s="45"/>
      <c r="E1054" s="45"/>
      <c r="F1054" s="448">
        <v>1524987030</v>
      </c>
      <c r="G1054" s="45"/>
      <c r="H1054" s="45"/>
      <c r="I1054" s="45"/>
      <c r="J1054" s="45"/>
      <c r="K1054" s="45"/>
      <c r="L1054" s="45"/>
      <c r="M1054" s="45"/>
      <c r="N1054" s="45"/>
      <c r="O1054" s="45"/>
      <c r="P1054" s="45"/>
      <c r="Q1054" s="45"/>
      <c r="R1054" s="45"/>
      <c r="S1054" s="45"/>
      <c r="T1054" s="45"/>
      <c r="U1054" s="45"/>
      <c r="V1054" s="45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48">
        <v>1524987030</v>
      </c>
      <c r="AI1054" s="442">
        <f t="shared" si="1"/>
        <v>0</v>
      </c>
    </row>
    <row r="1055" spans="1:35" ht="12.75" customHeight="1">
      <c r="A1055" s="446" t="s">
        <v>2622</v>
      </c>
      <c r="B1055" s="446" t="s">
        <v>2623</v>
      </c>
      <c r="C1055" s="45"/>
      <c r="D1055" s="45"/>
      <c r="E1055" s="45"/>
      <c r="F1055" s="448">
        <v>14011</v>
      </c>
      <c r="G1055" s="45"/>
      <c r="H1055" s="45"/>
      <c r="I1055" s="45"/>
      <c r="J1055" s="45"/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48">
        <v>14011</v>
      </c>
      <c r="AI1055" s="442">
        <f t="shared" si="1"/>
        <v>0</v>
      </c>
    </row>
    <row r="1056" spans="1:35" ht="12.75" customHeight="1">
      <c r="A1056" s="446" t="s">
        <v>2624</v>
      </c>
      <c r="B1056" s="446" t="s">
        <v>2625</v>
      </c>
      <c r="C1056" s="45"/>
      <c r="D1056" s="45"/>
      <c r="E1056" s="45"/>
      <c r="F1056" s="448">
        <v>38719491</v>
      </c>
      <c r="G1056" s="45"/>
      <c r="H1056" s="45"/>
      <c r="I1056" s="45"/>
      <c r="J1056" s="45"/>
      <c r="K1056" s="45"/>
      <c r="L1056" s="45"/>
      <c r="M1056" s="45"/>
      <c r="N1056" s="45"/>
      <c r="O1056" s="45"/>
      <c r="P1056" s="45"/>
      <c r="Q1056" s="45"/>
      <c r="R1056" s="45"/>
      <c r="S1056" s="45"/>
      <c r="T1056" s="45"/>
      <c r="U1056" s="45"/>
      <c r="V1056" s="45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/>
      <c r="AH1056" s="448">
        <v>38719491</v>
      </c>
      <c r="AI1056" s="442">
        <f t="shared" si="1"/>
        <v>0</v>
      </c>
    </row>
    <row r="1057" spans="1:35" ht="12.75" customHeight="1">
      <c r="A1057" s="446" t="s">
        <v>2628</v>
      </c>
      <c r="B1057" s="446" t="s">
        <v>2629</v>
      </c>
      <c r="C1057" s="45"/>
      <c r="D1057" s="45"/>
      <c r="E1057" s="45"/>
      <c r="F1057" s="448">
        <v>26095317</v>
      </c>
      <c r="G1057" s="45"/>
      <c r="H1057" s="45"/>
      <c r="I1057" s="45"/>
      <c r="J1057" s="45"/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48">
        <v>26095317</v>
      </c>
      <c r="AI1057" s="442">
        <f t="shared" si="1"/>
        <v>0</v>
      </c>
    </row>
    <row r="1058" spans="1:35" ht="12.75" customHeight="1">
      <c r="A1058" s="446" t="s">
        <v>2630</v>
      </c>
      <c r="B1058" s="446" t="s">
        <v>2632</v>
      </c>
      <c r="C1058" s="45"/>
      <c r="D1058" s="45"/>
      <c r="E1058" s="45"/>
      <c r="F1058" s="448">
        <v>2935009</v>
      </c>
      <c r="G1058" s="45"/>
      <c r="H1058" s="45"/>
      <c r="I1058" s="45"/>
      <c r="J1058" s="45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  <c r="U1058" s="45"/>
      <c r="V1058" s="45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48">
        <v>2935009</v>
      </c>
      <c r="AI1058" s="442">
        <f t="shared" si="1"/>
        <v>0</v>
      </c>
    </row>
    <row r="1059" spans="1:35" ht="12.75" customHeight="1">
      <c r="A1059" s="446" t="s">
        <v>2634</v>
      </c>
      <c r="B1059" s="446" t="s">
        <v>2635</v>
      </c>
      <c r="C1059" s="45"/>
      <c r="D1059" s="45"/>
      <c r="E1059" s="45"/>
      <c r="F1059" s="448">
        <v>11366883</v>
      </c>
      <c r="G1059" s="45"/>
      <c r="H1059" s="45"/>
      <c r="I1059" s="45"/>
      <c r="J1059" s="45"/>
      <c r="K1059" s="45"/>
      <c r="L1059" s="45"/>
      <c r="M1059" s="45"/>
      <c r="N1059" s="45"/>
      <c r="O1059" s="45"/>
      <c r="P1059" s="45"/>
      <c r="Q1059" s="45"/>
      <c r="R1059" s="45"/>
      <c r="S1059" s="45"/>
      <c r="T1059" s="45"/>
      <c r="U1059" s="45"/>
      <c r="V1059" s="45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48">
        <v>11366883</v>
      </c>
      <c r="AI1059" s="442">
        <f t="shared" si="1"/>
        <v>0</v>
      </c>
    </row>
    <row r="1060" spans="1:35" ht="12.75" customHeight="1">
      <c r="A1060" s="440" t="s">
        <v>2637</v>
      </c>
      <c r="B1060" s="440" t="s">
        <v>2639</v>
      </c>
      <c r="C1060" s="45"/>
      <c r="D1060" s="45"/>
      <c r="E1060" s="45"/>
      <c r="F1060" s="441">
        <v>6619184666</v>
      </c>
      <c r="G1060" s="45"/>
      <c r="H1060" s="45"/>
      <c r="I1060" s="45"/>
      <c r="J1060" s="45"/>
      <c r="K1060" s="45"/>
      <c r="L1060" s="45"/>
      <c r="M1060" s="45"/>
      <c r="N1060" s="45"/>
      <c r="O1060" s="45"/>
      <c r="P1060" s="45"/>
      <c r="Q1060" s="45"/>
      <c r="R1060" s="45"/>
      <c r="S1060" s="45"/>
      <c r="T1060" s="45"/>
      <c r="U1060" s="45"/>
      <c r="V1060" s="45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/>
      <c r="AH1060" s="441">
        <v>6619184666</v>
      </c>
      <c r="AI1060" s="442">
        <f t="shared" si="1"/>
        <v>0</v>
      </c>
    </row>
    <row r="1061" spans="1:35" ht="12.75" customHeight="1">
      <c r="A1061" s="446" t="s">
        <v>2641</v>
      </c>
      <c r="B1061" s="446" t="s">
        <v>832</v>
      </c>
      <c r="C1061" s="45"/>
      <c r="D1061" s="45"/>
      <c r="E1061" s="45"/>
      <c r="F1061" s="448">
        <v>64339465</v>
      </c>
      <c r="G1061" s="45"/>
      <c r="H1061" s="45"/>
      <c r="I1061" s="45"/>
      <c r="J1061" s="45"/>
      <c r="K1061" s="45"/>
      <c r="L1061" s="45"/>
      <c r="M1061" s="45"/>
      <c r="N1061" s="45"/>
      <c r="O1061" s="45"/>
      <c r="P1061" s="45"/>
      <c r="Q1061" s="45"/>
      <c r="R1061" s="45"/>
      <c r="S1061" s="45"/>
      <c r="T1061" s="45"/>
      <c r="U1061" s="45"/>
      <c r="V1061" s="45"/>
      <c r="W1061" s="45"/>
      <c r="X1061" s="45"/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48">
        <v>64339465</v>
      </c>
      <c r="AI1061" s="442">
        <f t="shared" si="1"/>
        <v>0</v>
      </c>
    </row>
    <row r="1062" spans="1:35" ht="12.75" customHeight="1">
      <c r="A1062" s="446" t="s">
        <v>2643</v>
      </c>
      <c r="B1062" s="446" t="s">
        <v>1005</v>
      </c>
      <c r="C1062" s="45"/>
      <c r="D1062" s="45"/>
      <c r="E1062" s="45"/>
      <c r="F1062" s="448">
        <v>7681923</v>
      </c>
      <c r="G1062" s="45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  <c r="U1062" s="45"/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48">
        <v>7681923</v>
      </c>
      <c r="AI1062" s="442">
        <f t="shared" si="1"/>
        <v>0</v>
      </c>
    </row>
    <row r="1063" spans="1:35" ht="12.75" customHeight="1">
      <c r="A1063" s="446" t="s">
        <v>2644</v>
      </c>
      <c r="B1063" s="446" t="s">
        <v>1897</v>
      </c>
      <c r="C1063" s="45"/>
      <c r="D1063" s="45"/>
      <c r="E1063" s="45"/>
      <c r="F1063" s="448">
        <v>7131927</v>
      </c>
      <c r="G1063" s="45"/>
      <c r="H1063" s="45"/>
      <c r="I1063" s="45"/>
      <c r="J1063" s="45"/>
      <c r="K1063" s="45"/>
      <c r="L1063" s="45"/>
      <c r="M1063" s="45"/>
      <c r="N1063" s="45"/>
      <c r="O1063" s="45"/>
      <c r="P1063" s="45"/>
      <c r="Q1063" s="45"/>
      <c r="R1063" s="45"/>
      <c r="S1063" s="45"/>
      <c r="T1063" s="45"/>
      <c r="U1063" s="45"/>
      <c r="V1063" s="45"/>
      <c r="W1063" s="45"/>
      <c r="X1063" s="45"/>
      <c r="Y1063" s="45"/>
      <c r="Z1063" s="45"/>
      <c r="AA1063" s="45"/>
      <c r="AB1063" s="45"/>
      <c r="AC1063" s="45"/>
      <c r="AD1063" s="45"/>
      <c r="AE1063" s="45"/>
      <c r="AF1063" s="45"/>
      <c r="AG1063" s="45"/>
      <c r="AH1063" s="448">
        <v>7131927</v>
      </c>
      <c r="AI1063" s="442">
        <f t="shared" si="1"/>
        <v>0</v>
      </c>
    </row>
    <row r="1064" spans="1:35" ht="12.75" customHeight="1">
      <c r="A1064" s="446" t="s">
        <v>2645</v>
      </c>
      <c r="B1064" s="446" t="s">
        <v>2646</v>
      </c>
      <c r="C1064" s="45"/>
      <c r="D1064" s="45"/>
      <c r="E1064" s="45"/>
      <c r="F1064" s="448">
        <v>89767053</v>
      </c>
      <c r="G1064" s="45"/>
      <c r="H1064" s="45"/>
      <c r="I1064" s="45"/>
      <c r="J1064" s="45"/>
      <c r="K1064" s="45"/>
      <c r="L1064" s="45"/>
      <c r="M1064" s="45"/>
      <c r="N1064" s="45"/>
      <c r="O1064" s="45"/>
      <c r="P1064" s="45"/>
      <c r="Q1064" s="45"/>
      <c r="R1064" s="45"/>
      <c r="S1064" s="45"/>
      <c r="T1064" s="45"/>
      <c r="U1064" s="45"/>
      <c r="V1064" s="45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48">
        <v>89767053</v>
      </c>
      <c r="AI1064" s="442">
        <f t="shared" si="1"/>
        <v>0</v>
      </c>
    </row>
    <row r="1065" spans="1:35" ht="12.75" customHeight="1">
      <c r="A1065" s="446" t="s">
        <v>2648</v>
      </c>
      <c r="B1065" s="446" t="s">
        <v>38</v>
      </c>
      <c r="C1065" s="45"/>
      <c r="D1065" s="45"/>
      <c r="E1065" s="45"/>
      <c r="F1065" s="448">
        <v>513485780</v>
      </c>
      <c r="G1065" s="45"/>
      <c r="H1065" s="45"/>
      <c r="I1065" s="45"/>
      <c r="J1065" s="45"/>
      <c r="K1065" s="45"/>
      <c r="L1065" s="45"/>
      <c r="M1065" s="45"/>
      <c r="N1065" s="45"/>
      <c r="O1065" s="45"/>
      <c r="P1065" s="45"/>
      <c r="Q1065" s="45"/>
      <c r="R1065" s="45"/>
      <c r="S1065" s="45"/>
      <c r="T1065" s="45"/>
      <c r="U1065" s="45"/>
      <c r="V1065" s="45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48">
        <v>513485780</v>
      </c>
      <c r="AI1065" s="442">
        <f t="shared" si="1"/>
        <v>0</v>
      </c>
    </row>
    <row r="1066" spans="1:35" ht="12.75" customHeight="1">
      <c r="A1066" s="446" t="s">
        <v>2649</v>
      </c>
      <c r="B1066" s="446" t="s">
        <v>934</v>
      </c>
      <c r="C1066" s="45"/>
      <c r="D1066" s="45"/>
      <c r="E1066" s="45"/>
      <c r="F1066" s="448">
        <v>30583</v>
      </c>
      <c r="G1066" s="45"/>
      <c r="H1066" s="45"/>
      <c r="I1066" s="45"/>
      <c r="J1066" s="45"/>
      <c r="K1066" s="45"/>
      <c r="L1066" s="45"/>
      <c r="M1066" s="45"/>
      <c r="N1066" s="45"/>
      <c r="O1066" s="45"/>
      <c r="P1066" s="45"/>
      <c r="Q1066" s="45"/>
      <c r="R1066" s="45"/>
      <c r="S1066" s="45"/>
      <c r="T1066" s="45"/>
      <c r="U1066" s="45"/>
      <c r="V1066" s="45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48">
        <v>30583</v>
      </c>
      <c r="AI1066" s="442">
        <f t="shared" si="1"/>
        <v>0</v>
      </c>
    </row>
    <row r="1067" spans="1:35" ht="12.75" customHeight="1">
      <c r="A1067" s="446" t="s">
        <v>2651</v>
      </c>
      <c r="B1067" s="446" t="s">
        <v>1862</v>
      </c>
      <c r="C1067" s="45"/>
      <c r="D1067" s="45"/>
      <c r="E1067" s="45"/>
      <c r="F1067" s="448">
        <v>5936262679</v>
      </c>
      <c r="G1067" s="45"/>
      <c r="H1067" s="45"/>
      <c r="I1067" s="45"/>
      <c r="J1067" s="45"/>
      <c r="K1067" s="45"/>
      <c r="L1067" s="45"/>
      <c r="M1067" s="45"/>
      <c r="N1067" s="45"/>
      <c r="O1067" s="45"/>
      <c r="P1067" s="45"/>
      <c r="Q1067" s="45"/>
      <c r="R1067" s="45"/>
      <c r="S1067" s="45"/>
      <c r="T1067" s="45"/>
      <c r="U1067" s="45"/>
      <c r="V1067" s="45"/>
      <c r="W1067" s="45"/>
      <c r="X1067" s="45"/>
      <c r="Y1067" s="45"/>
      <c r="Z1067" s="45"/>
      <c r="AA1067" s="45"/>
      <c r="AB1067" s="45"/>
      <c r="AC1067" s="45"/>
      <c r="AD1067" s="45"/>
      <c r="AE1067" s="45"/>
      <c r="AF1067" s="45"/>
      <c r="AG1067" s="45"/>
      <c r="AH1067" s="448">
        <v>5936262679</v>
      </c>
      <c r="AI1067" s="442">
        <f t="shared" si="1"/>
        <v>0</v>
      </c>
    </row>
    <row r="1068" spans="1:35" ht="12.75" customHeight="1">
      <c r="A1068" s="446" t="s">
        <v>2653</v>
      </c>
      <c r="B1068" s="446" t="s">
        <v>2654</v>
      </c>
      <c r="C1068" s="45"/>
      <c r="D1068" s="45"/>
      <c r="E1068" s="45"/>
      <c r="F1068" s="448">
        <v>485256</v>
      </c>
      <c r="G1068" s="45"/>
      <c r="H1068" s="45"/>
      <c r="I1068" s="45"/>
      <c r="J1068" s="45"/>
      <c r="K1068" s="45"/>
      <c r="L1068" s="45"/>
      <c r="M1068" s="45"/>
      <c r="N1068" s="45"/>
      <c r="O1068" s="45"/>
      <c r="P1068" s="45"/>
      <c r="Q1068" s="45"/>
      <c r="R1068" s="45"/>
      <c r="S1068" s="45"/>
      <c r="T1068" s="45"/>
      <c r="U1068" s="45"/>
      <c r="V1068" s="45"/>
      <c r="W1068" s="45"/>
      <c r="X1068" s="45"/>
      <c r="Y1068" s="45"/>
      <c r="Z1068" s="45"/>
      <c r="AA1068" s="45"/>
      <c r="AB1068" s="45"/>
      <c r="AC1068" s="45"/>
      <c r="AD1068" s="45"/>
      <c r="AE1068" s="45"/>
      <c r="AF1068" s="45"/>
      <c r="AG1068" s="45"/>
      <c r="AH1068" s="448">
        <v>485256</v>
      </c>
      <c r="AI1068" s="442">
        <f t="shared" si="1"/>
        <v>0</v>
      </c>
    </row>
    <row r="1069" spans="1:35" ht="12.75" customHeight="1">
      <c r="A1069" s="440" t="s">
        <v>2655</v>
      </c>
      <c r="B1069" s="440" t="s">
        <v>2656</v>
      </c>
      <c r="C1069" s="45"/>
      <c r="D1069" s="45"/>
      <c r="E1069" s="45"/>
      <c r="F1069" s="441">
        <v>8103650924</v>
      </c>
      <c r="G1069" s="45"/>
      <c r="H1069" s="45"/>
      <c r="I1069" s="441">
        <v>8098997931</v>
      </c>
      <c r="J1069" s="45"/>
      <c r="K1069" s="45"/>
      <c r="L1069" s="45"/>
      <c r="M1069" s="45"/>
      <c r="N1069" s="45"/>
      <c r="O1069" s="45"/>
      <c r="P1069" s="45"/>
      <c r="Q1069" s="45"/>
      <c r="R1069" s="45"/>
      <c r="S1069" s="45"/>
      <c r="T1069" s="45"/>
      <c r="U1069" s="45"/>
      <c r="V1069" s="45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41">
        <v>4652993</v>
      </c>
      <c r="AI1069" s="442">
        <f t="shared" si="1"/>
        <v>0</v>
      </c>
    </row>
    <row r="1070" spans="1:35" ht="12.75" customHeight="1">
      <c r="A1070" s="446" t="s">
        <v>2658</v>
      </c>
      <c r="B1070" s="446" t="s">
        <v>1828</v>
      </c>
      <c r="C1070" s="45"/>
      <c r="D1070" s="45"/>
      <c r="E1070" s="45"/>
      <c r="F1070" s="448">
        <v>8679211</v>
      </c>
      <c r="G1070" s="45"/>
      <c r="H1070" s="45"/>
      <c r="I1070" s="448">
        <v>8679211</v>
      </c>
      <c r="J1070" s="45"/>
      <c r="K1070" s="45"/>
      <c r="L1070" s="45"/>
      <c r="M1070" s="45"/>
      <c r="N1070" s="45"/>
      <c r="O1070" s="45"/>
      <c r="P1070" s="45"/>
      <c r="Q1070" s="45"/>
      <c r="R1070" s="45"/>
      <c r="S1070" s="45"/>
      <c r="T1070" s="45"/>
      <c r="U1070" s="45"/>
      <c r="V1070" s="45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42">
        <f t="shared" si="1"/>
        <v>0</v>
      </c>
    </row>
    <row r="1071" spans="1:35" ht="12.75" customHeight="1">
      <c r="A1071" s="446" t="s">
        <v>2659</v>
      </c>
      <c r="B1071" s="446" t="s">
        <v>1830</v>
      </c>
      <c r="C1071" s="45"/>
      <c r="D1071" s="45"/>
      <c r="E1071" s="45"/>
      <c r="F1071" s="448">
        <v>8080089867</v>
      </c>
      <c r="G1071" s="45"/>
      <c r="H1071" s="45"/>
      <c r="I1071" s="448">
        <v>8080089867</v>
      </c>
      <c r="J1071" s="45"/>
      <c r="K1071" s="45"/>
      <c r="L1071" s="45"/>
      <c r="M1071" s="45"/>
      <c r="N1071" s="45"/>
      <c r="O1071" s="45"/>
      <c r="P1071" s="45"/>
      <c r="Q1071" s="45"/>
      <c r="R1071" s="45"/>
      <c r="S1071" s="45"/>
      <c r="T1071" s="45"/>
      <c r="U1071" s="45"/>
      <c r="V1071" s="45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/>
      <c r="AH1071" s="45"/>
      <c r="AI1071" s="442">
        <f t="shared" si="1"/>
        <v>0</v>
      </c>
    </row>
    <row r="1072" spans="1:35" ht="12.75" customHeight="1">
      <c r="A1072" s="446" t="s">
        <v>2660</v>
      </c>
      <c r="B1072" s="446" t="s">
        <v>1832</v>
      </c>
      <c r="C1072" s="45"/>
      <c r="D1072" s="45"/>
      <c r="E1072" s="45"/>
      <c r="F1072" s="448">
        <v>10228853</v>
      </c>
      <c r="G1072" s="45"/>
      <c r="H1072" s="45"/>
      <c r="I1072" s="448">
        <v>10228853</v>
      </c>
      <c r="J1072" s="45"/>
      <c r="K1072" s="45"/>
      <c r="L1072" s="45"/>
      <c r="M1072" s="45"/>
      <c r="N1072" s="45"/>
      <c r="O1072" s="45"/>
      <c r="P1072" s="45"/>
      <c r="Q1072" s="45"/>
      <c r="R1072" s="45"/>
      <c r="S1072" s="45"/>
      <c r="T1072" s="45"/>
      <c r="U1072" s="45"/>
      <c r="V1072" s="45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/>
      <c r="AH1072" s="45"/>
      <c r="AI1072" s="442">
        <f t="shared" si="1"/>
        <v>0</v>
      </c>
    </row>
    <row r="1073" spans="1:35" ht="12.75" customHeight="1">
      <c r="A1073" s="446" t="s">
        <v>2663</v>
      </c>
      <c r="B1073" s="446" t="s">
        <v>1834</v>
      </c>
      <c r="C1073" s="45"/>
      <c r="D1073" s="45"/>
      <c r="E1073" s="45"/>
      <c r="F1073" s="448">
        <v>4652993</v>
      </c>
      <c r="G1073" s="45"/>
      <c r="H1073" s="45"/>
      <c r="I1073" s="45"/>
      <c r="J1073" s="45"/>
      <c r="K1073" s="45"/>
      <c r="L1073" s="45"/>
      <c r="M1073" s="45"/>
      <c r="N1073" s="45"/>
      <c r="O1073" s="45"/>
      <c r="P1073" s="45"/>
      <c r="Q1073" s="45"/>
      <c r="R1073" s="45"/>
      <c r="S1073" s="45"/>
      <c r="T1073" s="45"/>
      <c r="U1073" s="45"/>
      <c r="V1073" s="45"/>
      <c r="W1073" s="45"/>
      <c r="X1073" s="45"/>
      <c r="Y1073" s="45"/>
      <c r="Z1073" s="45"/>
      <c r="AA1073" s="45"/>
      <c r="AB1073" s="45"/>
      <c r="AC1073" s="45"/>
      <c r="AD1073" s="45"/>
      <c r="AE1073" s="45"/>
      <c r="AF1073" s="45"/>
      <c r="AG1073" s="45"/>
      <c r="AH1073" s="448">
        <v>4652993</v>
      </c>
      <c r="AI1073" s="442">
        <f t="shared" si="1"/>
        <v>0</v>
      </c>
    </row>
    <row r="1074" spans="1:35" ht="12.75" customHeight="1">
      <c r="A1074" s="440" t="s">
        <v>2664</v>
      </c>
      <c r="B1074" s="440" t="s">
        <v>2665</v>
      </c>
      <c r="C1074" s="45"/>
      <c r="D1074" s="45"/>
      <c r="E1074" s="45"/>
      <c r="F1074" s="441">
        <v>1167285683</v>
      </c>
      <c r="G1074" s="45"/>
      <c r="H1074" s="45"/>
      <c r="I1074" s="45"/>
      <c r="J1074" s="45"/>
      <c r="K1074" s="45"/>
      <c r="L1074" s="45"/>
      <c r="M1074" s="45"/>
      <c r="N1074" s="45"/>
      <c r="O1074" s="45"/>
      <c r="P1074" s="45"/>
      <c r="Q1074" s="45"/>
      <c r="R1074" s="45"/>
      <c r="S1074" s="45"/>
      <c r="T1074" s="45"/>
      <c r="U1074" s="45"/>
      <c r="V1074" s="45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41">
        <v>1167285683</v>
      </c>
      <c r="AI1074" s="442">
        <f t="shared" si="1"/>
        <v>0</v>
      </c>
    </row>
    <row r="1075" spans="1:35" ht="12.75" customHeight="1">
      <c r="A1075" s="446" t="s">
        <v>2666</v>
      </c>
      <c r="B1075" s="446" t="s">
        <v>1132</v>
      </c>
      <c r="C1075" s="45"/>
      <c r="D1075" s="45"/>
      <c r="E1075" s="45"/>
      <c r="F1075" s="448">
        <v>75454637</v>
      </c>
      <c r="G1075" s="45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5"/>
      <c r="S1075" s="45"/>
      <c r="T1075" s="45"/>
      <c r="U1075" s="45"/>
      <c r="V1075" s="45"/>
      <c r="W1075" s="45"/>
      <c r="X1075" s="45"/>
      <c r="Y1075" s="45"/>
      <c r="Z1075" s="45"/>
      <c r="AA1075" s="45"/>
      <c r="AB1075" s="45"/>
      <c r="AC1075" s="45"/>
      <c r="AD1075" s="45"/>
      <c r="AE1075" s="45"/>
      <c r="AF1075" s="45"/>
      <c r="AG1075" s="45"/>
      <c r="AH1075" s="448">
        <v>75454637</v>
      </c>
      <c r="AI1075" s="442">
        <f t="shared" si="1"/>
        <v>0</v>
      </c>
    </row>
    <row r="1076" spans="1:35" ht="12.75" customHeight="1">
      <c r="A1076" s="446" t="s">
        <v>2667</v>
      </c>
      <c r="B1076" s="446" t="s">
        <v>2668</v>
      </c>
      <c r="C1076" s="45"/>
      <c r="D1076" s="45"/>
      <c r="E1076" s="45"/>
      <c r="F1076" s="448">
        <v>1561279</v>
      </c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U1076" s="45"/>
      <c r="V1076" s="45"/>
      <c r="W1076" s="45"/>
      <c r="X1076" s="45"/>
      <c r="Y1076" s="45"/>
      <c r="Z1076" s="45"/>
      <c r="AA1076" s="45"/>
      <c r="AB1076" s="45"/>
      <c r="AC1076" s="45"/>
      <c r="AD1076" s="45"/>
      <c r="AE1076" s="45"/>
      <c r="AF1076" s="45"/>
      <c r="AG1076" s="45"/>
      <c r="AH1076" s="448">
        <v>1561279</v>
      </c>
      <c r="AI1076" s="442">
        <f t="shared" si="1"/>
        <v>0</v>
      </c>
    </row>
    <row r="1077" spans="1:35" ht="12.75" customHeight="1">
      <c r="A1077" s="446" t="s">
        <v>2669</v>
      </c>
      <c r="B1077" s="446" t="s">
        <v>2670</v>
      </c>
      <c r="C1077" s="45"/>
      <c r="D1077" s="45"/>
      <c r="E1077" s="45"/>
      <c r="F1077" s="448">
        <v>11684486</v>
      </c>
      <c r="G1077" s="45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5"/>
      <c r="S1077" s="45"/>
      <c r="T1077" s="45"/>
      <c r="U1077" s="45"/>
      <c r="V1077" s="45"/>
      <c r="W1077" s="45"/>
      <c r="X1077" s="45"/>
      <c r="Y1077" s="45"/>
      <c r="Z1077" s="45"/>
      <c r="AA1077" s="45"/>
      <c r="AB1077" s="45"/>
      <c r="AC1077" s="45"/>
      <c r="AD1077" s="45"/>
      <c r="AE1077" s="45"/>
      <c r="AF1077" s="45"/>
      <c r="AG1077" s="45"/>
      <c r="AH1077" s="448">
        <v>11684486</v>
      </c>
      <c r="AI1077" s="442">
        <f t="shared" si="1"/>
        <v>0</v>
      </c>
    </row>
    <row r="1078" spans="1:35" ht="12.75" customHeight="1">
      <c r="A1078" s="446" t="s">
        <v>2671</v>
      </c>
      <c r="B1078" s="446" t="s">
        <v>1022</v>
      </c>
      <c r="C1078" s="45"/>
      <c r="D1078" s="45"/>
      <c r="E1078" s="45"/>
      <c r="F1078" s="448">
        <v>36695</v>
      </c>
      <c r="G1078" s="45"/>
      <c r="H1078" s="45"/>
      <c r="I1078" s="45"/>
      <c r="J1078" s="45"/>
      <c r="K1078" s="45"/>
      <c r="L1078" s="45"/>
      <c r="M1078" s="45"/>
      <c r="N1078" s="45"/>
      <c r="O1078" s="45"/>
      <c r="P1078" s="45"/>
      <c r="Q1078" s="45"/>
      <c r="R1078" s="45"/>
      <c r="S1078" s="45"/>
      <c r="T1078" s="45"/>
      <c r="U1078" s="45"/>
      <c r="V1078" s="45"/>
      <c r="W1078" s="45"/>
      <c r="X1078" s="45"/>
      <c r="Y1078" s="45"/>
      <c r="Z1078" s="45"/>
      <c r="AA1078" s="45"/>
      <c r="AB1078" s="45"/>
      <c r="AC1078" s="45"/>
      <c r="AD1078" s="45"/>
      <c r="AE1078" s="45"/>
      <c r="AF1078" s="45"/>
      <c r="AG1078" s="45"/>
      <c r="AH1078" s="448">
        <v>36695</v>
      </c>
      <c r="AI1078" s="442">
        <f t="shared" si="1"/>
        <v>0</v>
      </c>
    </row>
    <row r="1079" spans="1:35" ht="12.75" customHeight="1">
      <c r="A1079" s="446" t="s">
        <v>2672</v>
      </c>
      <c r="B1079" s="446" t="s">
        <v>2674</v>
      </c>
      <c r="C1079" s="45"/>
      <c r="D1079" s="45"/>
      <c r="E1079" s="45"/>
      <c r="F1079" s="448">
        <v>57900346</v>
      </c>
      <c r="G1079" s="45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5"/>
      <c r="S1079" s="45"/>
      <c r="T1079" s="45"/>
      <c r="U1079" s="45"/>
      <c r="V1079" s="45"/>
      <c r="W1079" s="45"/>
      <c r="X1079" s="45"/>
      <c r="Y1079" s="45"/>
      <c r="Z1079" s="45"/>
      <c r="AA1079" s="45"/>
      <c r="AB1079" s="45"/>
      <c r="AC1079" s="45"/>
      <c r="AD1079" s="45"/>
      <c r="AE1079" s="45"/>
      <c r="AF1079" s="45"/>
      <c r="AG1079" s="45"/>
      <c r="AH1079" s="448">
        <v>57900346</v>
      </c>
      <c r="AI1079" s="442">
        <f t="shared" si="1"/>
        <v>0</v>
      </c>
    </row>
    <row r="1080" spans="1:35" ht="12.75" customHeight="1">
      <c r="A1080" s="446" t="s">
        <v>2676</v>
      </c>
      <c r="B1080" s="446" t="s">
        <v>1162</v>
      </c>
      <c r="C1080" s="45"/>
      <c r="D1080" s="45"/>
      <c r="E1080" s="45"/>
      <c r="F1080" s="448">
        <v>567568476</v>
      </c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5"/>
      <c r="S1080" s="45"/>
      <c r="T1080" s="45"/>
      <c r="U1080" s="45"/>
      <c r="V1080" s="45"/>
      <c r="W1080" s="45"/>
      <c r="X1080" s="45"/>
      <c r="Y1080" s="45"/>
      <c r="Z1080" s="45"/>
      <c r="AA1080" s="45"/>
      <c r="AB1080" s="45"/>
      <c r="AC1080" s="45"/>
      <c r="AD1080" s="45"/>
      <c r="AE1080" s="45"/>
      <c r="AF1080" s="45"/>
      <c r="AG1080" s="45"/>
      <c r="AH1080" s="448">
        <v>567568476</v>
      </c>
      <c r="AI1080" s="442">
        <f t="shared" si="1"/>
        <v>0</v>
      </c>
    </row>
    <row r="1081" spans="1:35" ht="12.75" customHeight="1">
      <c r="A1081" s="446" t="s">
        <v>2678</v>
      </c>
      <c r="B1081" s="446" t="s">
        <v>2679</v>
      </c>
      <c r="C1081" s="45"/>
      <c r="D1081" s="45"/>
      <c r="E1081" s="45"/>
      <c r="F1081" s="448">
        <v>7177583</v>
      </c>
      <c r="G1081" s="45"/>
      <c r="H1081" s="45"/>
      <c r="I1081" s="45"/>
      <c r="J1081" s="45"/>
      <c r="K1081" s="45"/>
      <c r="L1081" s="45"/>
      <c r="M1081" s="45"/>
      <c r="N1081" s="45"/>
      <c r="O1081" s="45"/>
      <c r="P1081" s="45"/>
      <c r="Q1081" s="45"/>
      <c r="R1081" s="45"/>
      <c r="S1081" s="45"/>
      <c r="T1081" s="45"/>
      <c r="U1081" s="45"/>
      <c r="V1081" s="45"/>
      <c r="W1081" s="45"/>
      <c r="X1081" s="45"/>
      <c r="Y1081" s="45"/>
      <c r="Z1081" s="45"/>
      <c r="AA1081" s="45"/>
      <c r="AB1081" s="45"/>
      <c r="AC1081" s="45"/>
      <c r="AD1081" s="45"/>
      <c r="AE1081" s="45"/>
      <c r="AF1081" s="45"/>
      <c r="AG1081" s="45"/>
      <c r="AH1081" s="448">
        <v>7177583</v>
      </c>
      <c r="AI1081" s="442">
        <f t="shared" si="1"/>
        <v>0</v>
      </c>
    </row>
    <row r="1082" spans="1:35" ht="12.75" customHeight="1">
      <c r="A1082" s="446" t="s">
        <v>2681</v>
      </c>
      <c r="B1082" s="446" t="s">
        <v>1158</v>
      </c>
      <c r="C1082" s="45"/>
      <c r="D1082" s="45"/>
      <c r="E1082" s="45"/>
      <c r="F1082" s="448">
        <v>24051333</v>
      </c>
      <c r="G1082" s="45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5"/>
      <c r="S1082" s="45"/>
      <c r="T1082" s="45"/>
      <c r="U1082" s="45"/>
      <c r="V1082" s="45"/>
      <c r="W1082" s="45"/>
      <c r="X1082" s="45"/>
      <c r="Y1082" s="45"/>
      <c r="Z1082" s="45"/>
      <c r="AA1082" s="45"/>
      <c r="AB1082" s="45"/>
      <c r="AC1082" s="45"/>
      <c r="AD1082" s="45"/>
      <c r="AE1082" s="45"/>
      <c r="AF1082" s="45"/>
      <c r="AG1082" s="45"/>
      <c r="AH1082" s="448">
        <v>24051333</v>
      </c>
      <c r="AI1082" s="442">
        <f t="shared" si="1"/>
        <v>0</v>
      </c>
    </row>
    <row r="1083" spans="1:35" ht="12.75" customHeight="1">
      <c r="A1083" s="446" t="s">
        <v>2682</v>
      </c>
      <c r="B1083" s="446" t="s">
        <v>2684</v>
      </c>
      <c r="C1083" s="45"/>
      <c r="D1083" s="45"/>
      <c r="E1083" s="45"/>
      <c r="F1083" s="448">
        <v>277925</v>
      </c>
      <c r="G1083" s="45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5"/>
      <c r="S1083" s="45"/>
      <c r="T1083" s="45"/>
      <c r="U1083" s="45"/>
      <c r="V1083" s="45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48">
        <v>277925</v>
      </c>
      <c r="AI1083" s="442">
        <f t="shared" si="1"/>
        <v>0</v>
      </c>
    </row>
    <row r="1084" spans="1:35" ht="12.75" customHeight="1">
      <c r="A1084" s="446" t="s">
        <v>2685</v>
      </c>
      <c r="B1084" s="446" t="s">
        <v>2687</v>
      </c>
      <c r="C1084" s="45"/>
      <c r="D1084" s="45"/>
      <c r="E1084" s="45"/>
      <c r="F1084" s="448">
        <v>169023492</v>
      </c>
      <c r="G1084" s="45"/>
      <c r="H1084" s="45"/>
      <c r="I1084" s="45"/>
      <c r="J1084" s="45"/>
      <c r="K1084" s="45"/>
      <c r="L1084" s="45"/>
      <c r="M1084" s="45"/>
      <c r="N1084" s="45"/>
      <c r="O1084" s="45"/>
      <c r="P1084" s="45"/>
      <c r="Q1084" s="45"/>
      <c r="R1084" s="45"/>
      <c r="S1084" s="45"/>
      <c r="T1084" s="45"/>
      <c r="U1084" s="45"/>
      <c r="V1084" s="45"/>
      <c r="W1084" s="45"/>
      <c r="X1084" s="45"/>
      <c r="Y1084" s="45"/>
      <c r="Z1084" s="45"/>
      <c r="AA1084" s="45"/>
      <c r="AB1084" s="45"/>
      <c r="AC1084" s="45"/>
      <c r="AD1084" s="45"/>
      <c r="AE1084" s="45"/>
      <c r="AF1084" s="45"/>
      <c r="AG1084" s="45"/>
      <c r="AH1084" s="448">
        <v>169023492</v>
      </c>
      <c r="AI1084" s="442">
        <f t="shared" si="1"/>
        <v>0</v>
      </c>
    </row>
    <row r="1085" spans="1:35" ht="12.75" customHeight="1">
      <c r="A1085" s="446" t="s">
        <v>2689</v>
      </c>
      <c r="B1085" s="446" t="s">
        <v>1130</v>
      </c>
      <c r="C1085" s="45"/>
      <c r="D1085" s="45"/>
      <c r="E1085" s="45"/>
      <c r="F1085" s="448">
        <v>38010830</v>
      </c>
      <c r="G1085" s="45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  <c r="U1085" s="45"/>
      <c r="V1085" s="45"/>
      <c r="W1085" s="45"/>
      <c r="X1085" s="45"/>
      <c r="Y1085" s="45"/>
      <c r="Z1085" s="45"/>
      <c r="AA1085" s="45"/>
      <c r="AB1085" s="45"/>
      <c r="AC1085" s="45"/>
      <c r="AD1085" s="45"/>
      <c r="AE1085" s="45"/>
      <c r="AF1085" s="45"/>
      <c r="AG1085" s="45"/>
      <c r="AH1085" s="448">
        <v>38010830</v>
      </c>
      <c r="AI1085" s="442">
        <f t="shared" si="1"/>
        <v>0</v>
      </c>
    </row>
    <row r="1086" spans="1:35" ht="12.75" customHeight="1">
      <c r="A1086" s="446" t="s">
        <v>2690</v>
      </c>
      <c r="B1086" s="446" t="s">
        <v>2691</v>
      </c>
      <c r="C1086" s="45"/>
      <c r="D1086" s="45"/>
      <c r="E1086" s="45"/>
      <c r="F1086" s="448">
        <v>193705878</v>
      </c>
      <c r="G1086" s="45"/>
      <c r="H1086" s="45"/>
      <c r="I1086" s="45"/>
      <c r="J1086" s="45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/>
      <c r="U1086" s="45"/>
      <c r="V1086" s="45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48">
        <v>193705878</v>
      </c>
      <c r="AI1086" s="442">
        <f t="shared" si="1"/>
        <v>0</v>
      </c>
    </row>
    <row r="1087" spans="1:35" ht="12.75" customHeight="1">
      <c r="A1087" s="446" t="s">
        <v>2693</v>
      </c>
      <c r="B1087" s="446" t="s">
        <v>2665</v>
      </c>
      <c r="C1087" s="45"/>
      <c r="D1087" s="45"/>
      <c r="E1087" s="45"/>
      <c r="F1087" s="448">
        <v>20832723</v>
      </c>
      <c r="G1087" s="45"/>
      <c r="H1087" s="45"/>
      <c r="I1087" s="45"/>
      <c r="J1087" s="45"/>
      <c r="K1087" s="45"/>
      <c r="L1087" s="45"/>
      <c r="M1087" s="45"/>
      <c r="N1087" s="45"/>
      <c r="O1087" s="45"/>
      <c r="P1087" s="45"/>
      <c r="Q1087" s="45"/>
      <c r="R1087" s="45"/>
      <c r="S1087" s="45"/>
      <c r="T1087" s="45"/>
      <c r="U1087" s="45"/>
      <c r="V1087" s="45"/>
      <c r="W1087" s="45"/>
      <c r="X1087" s="45"/>
      <c r="Y1087" s="45"/>
      <c r="Z1087" s="45"/>
      <c r="AA1087" s="45"/>
      <c r="AB1087" s="45"/>
      <c r="AC1087" s="45"/>
      <c r="AD1087" s="45"/>
      <c r="AE1087" s="45"/>
      <c r="AF1087" s="45"/>
      <c r="AG1087" s="45"/>
      <c r="AH1087" s="448">
        <v>20832723</v>
      </c>
      <c r="AI1087" s="442">
        <f t="shared" si="1"/>
        <v>0</v>
      </c>
    </row>
    <row r="1088" spans="1:35" ht="12.75" customHeight="1">
      <c r="A1088" s="440" t="s">
        <v>2694</v>
      </c>
      <c r="B1088" s="440" t="s">
        <v>2695</v>
      </c>
      <c r="C1088" s="45"/>
      <c r="D1088" s="45"/>
      <c r="E1088" s="45"/>
      <c r="F1088" s="441">
        <v>2546470180</v>
      </c>
      <c r="G1088" s="45"/>
      <c r="H1088" s="45"/>
      <c r="I1088" s="441">
        <v>164583</v>
      </c>
      <c r="J1088" s="45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41">
        <v>2546305597</v>
      </c>
      <c r="AI1088" s="442">
        <f t="shared" si="1"/>
        <v>0</v>
      </c>
    </row>
    <row r="1089" spans="1:35" ht="12.75" customHeight="1">
      <c r="A1089" s="446" t="s">
        <v>2697</v>
      </c>
      <c r="B1089" s="446" t="s">
        <v>2698</v>
      </c>
      <c r="C1089" s="45"/>
      <c r="D1089" s="45"/>
      <c r="E1089" s="45"/>
      <c r="F1089" s="448">
        <v>13072480</v>
      </c>
      <c r="G1089" s="45"/>
      <c r="H1089" s="45"/>
      <c r="I1089" s="45"/>
      <c r="J1089" s="45"/>
      <c r="K1089" s="45"/>
      <c r="L1089" s="45"/>
      <c r="M1089" s="45"/>
      <c r="N1089" s="45"/>
      <c r="O1089" s="45"/>
      <c r="P1089" s="45"/>
      <c r="Q1089" s="45"/>
      <c r="R1089" s="45"/>
      <c r="S1089" s="45"/>
      <c r="T1089" s="45"/>
      <c r="U1089" s="45"/>
      <c r="V1089" s="45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48">
        <v>13072480</v>
      </c>
      <c r="AI1089" s="442">
        <f t="shared" si="1"/>
        <v>0</v>
      </c>
    </row>
    <row r="1090" spans="1:35" ht="12.75" customHeight="1">
      <c r="A1090" s="446" t="s">
        <v>2699</v>
      </c>
      <c r="B1090" s="446" t="s">
        <v>2700</v>
      </c>
      <c r="C1090" s="45"/>
      <c r="D1090" s="45"/>
      <c r="E1090" s="45"/>
      <c r="F1090" s="448">
        <v>2234249042</v>
      </c>
      <c r="G1090" s="45"/>
      <c r="H1090" s="45"/>
      <c r="I1090" s="45"/>
      <c r="J1090" s="45"/>
      <c r="K1090" s="45"/>
      <c r="L1090" s="45"/>
      <c r="M1090" s="45"/>
      <c r="N1090" s="45"/>
      <c r="O1090" s="45"/>
      <c r="P1090" s="45"/>
      <c r="Q1090" s="45"/>
      <c r="R1090" s="45"/>
      <c r="S1090" s="45"/>
      <c r="T1090" s="45"/>
      <c r="U1090" s="45"/>
      <c r="V1090" s="45"/>
      <c r="W1090" s="45"/>
      <c r="X1090" s="45"/>
      <c r="Y1090" s="45"/>
      <c r="Z1090" s="45"/>
      <c r="AA1090" s="45"/>
      <c r="AB1090" s="45"/>
      <c r="AC1090" s="45"/>
      <c r="AD1090" s="45"/>
      <c r="AE1090" s="45"/>
      <c r="AF1090" s="45"/>
      <c r="AG1090" s="45"/>
      <c r="AH1090" s="448">
        <v>2234249042</v>
      </c>
      <c r="AI1090" s="442">
        <f t="shared" si="1"/>
        <v>0</v>
      </c>
    </row>
    <row r="1091" spans="1:35" ht="12.75" customHeight="1">
      <c r="A1091" s="446" t="s">
        <v>2701</v>
      </c>
      <c r="B1091" s="446" t="s">
        <v>2702</v>
      </c>
      <c r="C1091" s="45"/>
      <c r="D1091" s="45"/>
      <c r="E1091" s="45"/>
      <c r="F1091" s="448">
        <v>21178032</v>
      </c>
      <c r="G1091" s="45"/>
      <c r="H1091" s="45"/>
      <c r="I1091" s="45"/>
      <c r="J1091" s="45"/>
      <c r="K1091" s="45"/>
      <c r="L1091" s="45"/>
      <c r="M1091" s="45"/>
      <c r="N1091" s="45"/>
      <c r="O1091" s="45"/>
      <c r="P1091" s="45"/>
      <c r="Q1091" s="45"/>
      <c r="R1091" s="45"/>
      <c r="S1091" s="45"/>
      <c r="T1091" s="45"/>
      <c r="U1091" s="45"/>
      <c r="V1091" s="45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48">
        <v>21178032</v>
      </c>
      <c r="AI1091" s="442">
        <f t="shared" si="1"/>
        <v>0</v>
      </c>
    </row>
    <row r="1092" spans="1:35" ht="12.75" customHeight="1">
      <c r="A1092" s="446" t="s">
        <v>2703</v>
      </c>
      <c r="B1092" s="446" t="s">
        <v>1166</v>
      </c>
      <c r="C1092" s="45"/>
      <c r="D1092" s="45"/>
      <c r="E1092" s="45"/>
      <c r="F1092" s="448">
        <v>125708864</v>
      </c>
      <c r="G1092" s="45"/>
      <c r="H1092" s="45"/>
      <c r="I1092" s="45"/>
      <c r="J1092" s="45"/>
      <c r="K1092" s="45"/>
      <c r="L1092" s="45"/>
      <c r="M1092" s="45"/>
      <c r="N1092" s="45"/>
      <c r="O1092" s="45"/>
      <c r="P1092" s="45"/>
      <c r="Q1092" s="45"/>
      <c r="R1092" s="45"/>
      <c r="S1092" s="45"/>
      <c r="T1092" s="45"/>
      <c r="U1092" s="45"/>
      <c r="V1092" s="45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/>
      <c r="AH1092" s="448">
        <v>125708864</v>
      </c>
      <c r="AI1092" s="442">
        <f t="shared" si="1"/>
        <v>0</v>
      </c>
    </row>
    <row r="1093" spans="1:35" ht="12.75" customHeight="1">
      <c r="A1093" s="446" t="s">
        <v>2704</v>
      </c>
      <c r="B1093" s="446" t="s">
        <v>1171</v>
      </c>
      <c r="C1093" s="45"/>
      <c r="D1093" s="45"/>
      <c r="E1093" s="45"/>
      <c r="F1093" s="448">
        <v>3463203</v>
      </c>
      <c r="G1093" s="45"/>
      <c r="H1093" s="45"/>
      <c r="I1093" s="45"/>
      <c r="J1093" s="45"/>
      <c r="K1093" s="45"/>
      <c r="L1093" s="45"/>
      <c r="M1093" s="45"/>
      <c r="N1093" s="45"/>
      <c r="O1093" s="45"/>
      <c r="P1093" s="45"/>
      <c r="Q1093" s="45"/>
      <c r="R1093" s="45"/>
      <c r="S1093" s="45"/>
      <c r="T1093" s="45"/>
      <c r="U1093" s="45"/>
      <c r="V1093" s="45"/>
      <c r="W1093" s="45"/>
      <c r="X1093" s="45"/>
      <c r="Y1093" s="45"/>
      <c r="Z1093" s="45"/>
      <c r="AA1093" s="45"/>
      <c r="AB1093" s="45"/>
      <c r="AC1093" s="45"/>
      <c r="AD1093" s="45"/>
      <c r="AE1093" s="45"/>
      <c r="AF1093" s="45"/>
      <c r="AG1093" s="45"/>
      <c r="AH1093" s="448">
        <v>3463203</v>
      </c>
      <c r="AI1093" s="442">
        <f t="shared" si="1"/>
        <v>0</v>
      </c>
    </row>
    <row r="1094" spans="1:35" ht="12.75" customHeight="1">
      <c r="A1094" s="446" t="s">
        <v>2705</v>
      </c>
      <c r="B1094" s="446" t="s">
        <v>2706</v>
      </c>
      <c r="C1094" s="45"/>
      <c r="D1094" s="45"/>
      <c r="E1094" s="45"/>
      <c r="F1094" s="448">
        <v>148798559</v>
      </c>
      <c r="G1094" s="45"/>
      <c r="H1094" s="45"/>
      <c r="I1094" s="448">
        <v>164583</v>
      </c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48">
        <v>148633976</v>
      </c>
      <c r="AI1094" s="442">
        <f t="shared" si="1"/>
        <v>0</v>
      </c>
    </row>
    <row r="1095" spans="1:35" ht="12.75" customHeight="1">
      <c r="A1095" s="440" t="s">
        <v>2707</v>
      </c>
      <c r="B1095" s="440" t="s">
        <v>2708</v>
      </c>
      <c r="C1095" s="45"/>
      <c r="D1095" s="45"/>
      <c r="E1095" s="45"/>
      <c r="F1095" s="441">
        <v>8205746408</v>
      </c>
      <c r="G1095" s="45"/>
      <c r="H1095" s="45"/>
      <c r="I1095" s="45"/>
      <c r="J1095" s="45"/>
      <c r="K1095" s="45"/>
      <c r="L1095" s="45"/>
      <c r="M1095" s="45"/>
      <c r="N1095" s="45"/>
      <c r="O1095" s="45"/>
      <c r="P1095" s="45"/>
      <c r="Q1095" s="45"/>
      <c r="R1095" s="45"/>
      <c r="S1095" s="45"/>
      <c r="T1095" s="45"/>
      <c r="U1095" s="45"/>
      <c r="V1095" s="45"/>
      <c r="W1095" s="45"/>
      <c r="X1095" s="45"/>
      <c r="Y1095" s="45"/>
      <c r="Z1095" s="45"/>
      <c r="AA1095" s="45"/>
      <c r="AB1095" s="45"/>
      <c r="AC1095" s="45"/>
      <c r="AD1095" s="45"/>
      <c r="AE1095" s="45"/>
      <c r="AF1095" s="45"/>
      <c r="AG1095" s="45"/>
      <c r="AH1095" s="441">
        <v>8205746408</v>
      </c>
      <c r="AI1095" s="442">
        <f t="shared" si="1"/>
        <v>0</v>
      </c>
    </row>
    <row r="1096" spans="1:35" ht="12.75" customHeight="1">
      <c r="A1096" s="446" t="s">
        <v>2709</v>
      </c>
      <c r="B1096" s="446" t="s">
        <v>2359</v>
      </c>
      <c r="C1096" s="45"/>
      <c r="D1096" s="45"/>
      <c r="E1096" s="45"/>
      <c r="F1096" s="448">
        <v>6770662176</v>
      </c>
      <c r="G1096" s="45"/>
      <c r="H1096" s="45"/>
      <c r="I1096" s="45"/>
      <c r="J1096" s="45"/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  <c r="U1096" s="45"/>
      <c r="V1096" s="45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/>
      <c r="AH1096" s="448">
        <v>6770662176</v>
      </c>
      <c r="AI1096" s="442">
        <f t="shared" si="1"/>
        <v>0</v>
      </c>
    </row>
    <row r="1097" spans="1:35" ht="12.75" customHeight="1">
      <c r="A1097" s="446" t="s">
        <v>2710</v>
      </c>
      <c r="B1097" s="446" t="s">
        <v>1056</v>
      </c>
      <c r="C1097" s="45"/>
      <c r="D1097" s="45"/>
      <c r="E1097" s="45"/>
      <c r="F1097" s="448">
        <v>3237185</v>
      </c>
      <c r="G1097" s="45"/>
      <c r="H1097" s="45"/>
      <c r="I1097" s="45"/>
      <c r="J1097" s="45"/>
      <c r="K1097" s="45"/>
      <c r="L1097" s="45"/>
      <c r="M1097" s="45"/>
      <c r="N1097" s="45"/>
      <c r="O1097" s="45"/>
      <c r="P1097" s="45"/>
      <c r="Q1097" s="45"/>
      <c r="R1097" s="45"/>
      <c r="S1097" s="45"/>
      <c r="T1097" s="45"/>
      <c r="U1097" s="45"/>
      <c r="V1097" s="45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48">
        <v>3237185</v>
      </c>
      <c r="AI1097" s="442">
        <f t="shared" si="1"/>
        <v>0</v>
      </c>
    </row>
    <row r="1098" spans="1:35" ht="12.75" customHeight="1">
      <c r="A1098" s="446" t="s">
        <v>2711</v>
      </c>
      <c r="B1098" s="446" t="s">
        <v>2054</v>
      </c>
      <c r="C1098" s="45"/>
      <c r="D1098" s="45"/>
      <c r="E1098" s="45"/>
      <c r="F1098" s="448">
        <v>946467</v>
      </c>
      <c r="G1098" s="45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W1098" s="45"/>
      <c r="X1098" s="45"/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48">
        <v>946467</v>
      </c>
      <c r="AI1098" s="442">
        <f t="shared" si="1"/>
        <v>0</v>
      </c>
    </row>
    <row r="1099" spans="1:35" ht="12.75" customHeight="1">
      <c r="A1099" s="446" t="s">
        <v>2714</v>
      </c>
      <c r="B1099" s="446" t="s">
        <v>2510</v>
      </c>
      <c r="C1099" s="45"/>
      <c r="D1099" s="45"/>
      <c r="E1099" s="45"/>
      <c r="F1099" s="448">
        <v>41442972</v>
      </c>
      <c r="G1099" s="45"/>
      <c r="H1099" s="45"/>
      <c r="I1099" s="45"/>
      <c r="J1099" s="45"/>
      <c r="K1099" s="45"/>
      <c r="L1099" s="45"/>
      <c r="M1099" s="45"/>
      <c r="N1099" s="45"/>
      <c r="O1099" s="45"/>
      <c r="P1099" s="45"/>
      <c r="Q1099" s="45"/>
      <c r="R1099" s="45"/>
      <c r="S1099" s="45"/>
      <c r="T1099" s="45"/>
      <c r="U1099" s="45"/>
      <c r="V1099" s="45"/>
      <c r="W1099" s="45"/>
      <c r="X1099" s="45"/>
      <c r="Y1099" s="45"/>
      <c r="Z1099" s="45"/>
      <c r="AA1099" s="45"/>
      <c r="AB1099" s="45"/>
      <c r="AC1099" s="45"/>
      <c r="AD1099" s="45"/>
      <c r="AE1099" s="45"/>
      <c r="AF1099" s="45"/>
      <c r="AG1099" s="45"/>
      <c r="AH1099" s="448">
        <v>41442972</v>
      </c>
      <c r="AI1099" s="442">
        <f t="shared" si="1"/>
        <v>0</v>
      </c>
    </row>
    <row r="1100" spans="1:35" ht="12.75" customHeight="1">
      <c r="A1100" s="446" t="s">
        <v>2715</v>
      </c>
      <c r="B1100" s="446" t="s">
        <v>2550</v>
      </c>
      <c r="C1100" s="45"/>
      <c r="D1100" s="45"/>
      <c r="E1100" s="45"/>
      <c r="F1100" s="448">
        <v>1389457608</v>
      </c>
      <c r="G1100" s="45"/>
      <c r="H1100" s="45"/>
      <c r="I1100" s="45"/>
      <c r="J1100" s="45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/>
      <c r="U1100" s="45"/>
      <c r="V1100" s="45"/>
      <c r="W1100" s="45"/>
      <c r="X1100" s="45"/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48">
        <v>1389457608</v>
      </c>
      <c r="AI1100" s="442">
        <f t="shared" si="1"/>
        <v>0</v>
      </c>
    </row>
    <row r="1101" spans="1:35" ht="12.75" customHeight="1">
      <c r="A1101" s="440" t="s">
        <v>2716</v>
      </c>
      <c r="B1101" s="440" t="s">
        <v>2717</v>
      </c>
      <c r="C1101" s="45"/>
      <c r="D1101" s="45"/>
      <c r="E1101" s="441">
        <v>557016915317</v>
      </c>
      <c r="F1101" s="45"/>
      <c r="G1101" s="45"/>
      <c r="H1101" s="45"/>
      <c r="I1101" s="45"/>
      <c r="J1101" s="441">
        <v>343570387938</v>
      </c>
      <c r="K1101" s="45"/>
      <c r="L1101" s="45"/>
      <c r="M1101" s="45"/>
      <c r="N1101" s="441">
        <v>1304791629</v>
      </c>
      <c r="O1101" s="45"/>
      <c r="P1101" s="45"/>
      <c r="Q1101" s="45"/>
      <c r="R1101" s="45"/>
      <c r="S1101" s="45"/>
      <c r="T1101" s="45"/>
      <c r="U1101" s="441">
        <v>1048062205</v>
      </c>
      <c r="V1101" s="441">
        <v>60889975682</v>
      </c>
      <c r="W1101" s="45"/>
      <c r="X1101" s="45"/>
      <c r="Y1101" s="45"/>
      <c r="Z1101" s="45"/>
      <c r="AA1101" s="45"/>
      <c r="AB1101" s="45"/>
      <c r="AC1101" s="45"/>
      <c r="AD1101" s="45"/>
      <c r="AE1101" s="45"/>
      <c r="AF1101" s="45"/>
      <c r="AG1101" s="441">
        <v>152299822273</v>
      </c>
      <c r="AH1101" s="45"/>
      <c r="AI1101" s="442">
        <f t="shared" si="1"/>
        <v>152299822273</v>
      </c>
    </row>
    <row r="1102" spans="1:35" ht="12.75" customHeight="1">
      <c r="A1102" s="440" t="s">
        <v>2718</v>
      </c>
      <c r="B1102" s="440" t="s">
        <v>2719</v>
      </c>
      <c r="C1102" s="45"/>
      <c r="D1102" s="45"/>
      <c r="E1102" s="441">
        <v>15003867181</v>
      </c>
      <c r="F1102" s="45"/>
      <c r="G1102" s="45"/>
      <c r="H1102" s="45"/>
      <c r="I1102" s="45"/>
      <c r="J1102" s="441">
        <v>275132306</v>
      </c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  <c r="U1102" s="45"/>
      <c r="V1102" s="45"/>
      <c r="W1102" s="45"/>
      <c r="X1102" s="45"/>
      <c r="Y1102" s="45"/>
      <c r="Z1102" s="45"/>
      <c r="AA1102" s="45"/>
      <c r="AB1102" s="45"/>
      <c r="AC1102" s="45"/>
      <c r="AD1102" s="45"/>
      <c r="AE1102" s="45"/>
      <c r="AF1102" s="45"/>
      <c r="AG1102" s="441">
        <v>14728734875</v>
      </c>
      <c r="AH1102" s="45"/>
      <c r="AI1102" s="442">
        <f t="shared" si="1"/>
        <v>14728734875</v>
      </c>
    </row>
    <row r="1103" spans="1:35" ht="12.75" customHeight="1">
      <c r="A1103" s="440" t="s">
        <v>2720</v>
      </c>
      <c r="B1103" s="440" t="s">
        <v>2721</v>
      </c>
      <c r="C1103" s="45"/>
      <c r="D1103" s="45"/>
      <c r="E1103" s="441">
        <v>5874158937</v>
      </c>
      <c r="F1103" s="45"/>
      <c r="G1103" s="45"/>
      <c r="H1103" s="45"/>
      <c r="I1103" s="45"/>
      <c r="J1103" s="441">
        <v>126800</v>
      </c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  <c r="U1103" s="45"/>
      <c r="V1103" s="45"/>
      <c r="W1103" s="45"/>
      <c r="X1103" s="45"/>
      <c r="Y1103" s="45"/>
      <c r="Z1103" s="45"/>
      <c r="AA1103" s="45"/>
      <c r="AB1103" s="45"/>
      <c r="AC1103" s="45"/>
      <c r="AD1103" s="45"/>
      <c r="AE1103" s="45"/>
      <c r="AF1103" s="45"/>
      <c r="AG1103" s="441">
        <v>5874032137</v>
      </c>
      <c r="AH1103" s="45"/>
      <c r="AI1103" s="442">
        <f t="shared" si="1"/>
        <v>5874032137</v>
      </c>
    </row>
    <row r="1104" spans="1:35" ht="12.75" customHeight="1">
      <c r="A1104" s="446" t="s">
        <v>2722</v>
      </c>
      <c r="B1104" s="446" t="s">
        <v>2723</v>
      </c>
      <c r="C1104" s="45"/>
      <c r="D1104" s="45"/>
      <c r="E1104" s="448">
        <v>2142226949</v>
      </c>
      <c r="F1104" s="45"/>
      <c r="G1104" s="45"/>
      <c r="H1104" s="45"/>
      <c r="I1104" s="45"/>
      <c r="J1104" s="45"/>
      <c r="K1104" s="45"/>
      <c r="L1104" s="45"/>
      <c r="M1104" s="45"/>
      <c r="N1104" s="45"/>
      <c r="O1104" s="45"/>
      <c r="P1104" s="45"/>
      <c r="Q1104" s="45"/>
      <c r="R1104" s="45"/>
      <c r="S1104" s="45"/>
      <c r="T1104" s="45"/>
      <c r="U1104" s="45"/>
      <c r="V1104" s="45"/>
      <c r="W1104" s="45"/>
      <c r="X1104" s="45"/>
      <c r="Y1104" s="45"/>
      <c r="Z1104" s="45"/>
      <c r="AA1104" s="45"/>
      <c r="AB1104" s="45"/>
      <c r="AC1104" s="45"/>
      <c r="AD1104" s="45"/>
      <c r="AE1104" s="45"/>
      <c r="AF1104" s="45"/>
      <c r="AG1104" s="448">
        <v>2142226949</v>
      </c>
      <c r="AH1104" s="45"/>
      <c r="AI1104" s="442">
        <f t="shared" si="1"/>
        <v>2142226949</v>
      </c>
    </row>
    <row r="1105" spans="1:35" ht="12.75" customHeight="1">
      <c r="A1105" s="446" t="s">
        <v>2724</v>
      </c>
      <c r="B1105" s="446" t="s">
        <v>2725</v>
      </c>
      <c r="C1105" s="45"/>
      <c r="D1105" s="45"/>
      <c r="E1105" s="448">
        <v>35162853</v>
      </c>
      <c r="F1105" s="45"/>
      <c r="G1105" s="45"/>
      <c r="H1105" s="45"/>
      <c r="I1105" s="45"/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5"/>
      <c r="U1105" s="45"/>
      <c r="V1105" s="45"/>
      <c r="W1105" s="45"/>
      <c r="X1105" s="45"/>
      <c r="Y1105" s="45"/>
      <c r="Z1105" s="45"/>
      <c r="AA1105" s="45"/>
      <c r="AB1105" s="45"/>
      <c r="AC1105" s="45"/>
      <c r="AD1105" s="45"/>
      <c r="AE1105" s="45"/>
      <c r="AF1105" s="45"/>
      <c r="AG1105" s="448">
        <v>35162853</v>
      </c>
      <c r="AH1105" s="45"/>
      <c r="AI1105" s="442">
        <f t="shared" si="1"/>
        <v>35162853</v>
      </c>
    </row>
    <row r="1106" spans="1:35" ht="12.75" customHeight="1">
      <c r="A1106" s="446" t="s">
        <v>2726</v>
      </c>
      <c r="B1106" s="446" t="s">
        <v>2727</v>
      </c>
      <c r="C1106" s="45"/>
      <c r="D1106" s="45"/>
      <c r="E1106" s="448">
        <v>77222562</v>
      </c>
      <c r="F1106" s="45"/>
      <c r="G1106" s="45"/>
      <c r="H1106" s="45"/>
      <c r="I1106" s="45"/>
      <c r="J1106" s="45"/>
      <c r="K1106" s="45"/>
      <c r="L1106" s="45"/>
      <c r="M1106" s="45"/>
      <c r="N1106" s="45"/>
      <c r="O1106" s="45"/>
      <c r="P1106" s="45"/>
      <c r="Q1106" s="45"/>
      <c r="R1106" s="45"/>
      <c r="S1106" s="45"/>
      <c r="T1106" s="45"/>
      <c r="U1106" s="45"/>
      <c r="V1106" s="45"/>
      <c r="W1106" s="45"/>
      <c r="X1106" s="45"/>
      <c r="Y1106" s="45"/>
      <c r="Z1106" s="45"/>
      <c r="AA1106" s="45"/>
      <c r="AB1106" s="45"/>
      <c r="AC1106" s="45"/>
      <c r="AD1106" s="45"/>
      <c r="AE1106" s="45"/>
      <c r="AF1106" s="45"/>
      <c r="AG1106" s="448">
        <v>77222562</v>
      </c>
      <c r="AH1106" s="45"/>
      <c r="AI1106" s="442">
        <f t="shared" si="1"/>
        <v>77222562</v>
      </c>
    </row>
    <row r="1107" spans="1:35" ht="12.75" customHeight="1">
      <c r="A1107" s="446" t="s">
        <v>2728</v>
      </c>
      <c r="B1107" s="446" t="s">
        <v>2729</v>
      </c>
      <c r="C1107" s="45"/>
      <c r="D1107" s="45"/>
      <c r="E1107" s="448">
        <v>156147416</v>
      </c>
      <c r="F1107" s="45"/>
      <c r="G1107" s="45"/>
      <c r="H1107" s="45"/>
      <c r="I1107" s="45"/>
      <c r="J1107" s="45"/>
      <c r="K1107" s="45"/>
      <c r="L1107" s="45"/>
      <c r="M1107" s="45"/>
      <c r="N1107" s="45"/>
      <c r="O1107" s="45"/>
      <c r="P1107" s="45"/>
      <c r="Q1107" s="45"/>
      <c r="R1107" s="45"/>
      <c r="S1107" s="45"/>
      <c r="T1107" s="45"/>
      <c r="U1107" s="45"/>
      <c r="V1107" s="45"/>
      <c r="W1107" s="45"/>
      <c r="X1107" s="45"/>
      <c r="Y1107" s="45"/>
      <c r="Z1107" s="45"/>
      <c r="AA1107" s="45"/>
      <c r="AB1107" s="45"/>
      <c r="AC1107" s="45"/>
      <c r="AD1107" s="45"/>
      <c r="AE1107" s="45"/>
      <c r="AF1107" s="45"/>
      <c r="AG1107" s="448">
        <v>156147416</v>
      </c>
      <c r="AH1107" s="45"/>
      <c r="AI1107" s="442">
        <f t="shared" si="1"/>
        <v>156147416</v>
      </c>
    </row>
    <row r="1108" spans="1:35" ht="12.75" customHeight="1">
      <c r="A1108" s="446" t="s">
        <v>2732</v>
      </c>
      <c r="B1108" s="446" t="s">
        <v>2733</v>
      </c>
      <c r="C1108" s="45"/>
      <c r="D1108" s="45"/>
      <c r="E1108" s="448">
        <v>25484292</v>
      </c>
      <c r="F1108" s="45"/>
      <c r="G1108" s="45"/>
      <c r="H1108" s="45"/>
      <c r="I1108" s="45"/>
      <c r="J1108" s="45"/>
      <c r="K1108" s="45"/>
      <c r="L1108" s="45"/>
      <c r="M1108" s="45"/>
      <c r="N1108" s="45"/>
      <c r="O1108" s="45"/>
      <c r="P1108" s="45"/>
      <c r="Q1108" s="45"/>
      <c r="R1108" s="45"/>
      <c r="S1108" s="45"/>
      <c r="T1108" s="45"/>
      <c r="U1108" s="45"/>
      <c r="V1108" s="45"/>
      <c r="W1108" s="45"/>
      <c r="X1108" s="45"/>
      <c r="Y1108" s="45"/>
      <c r="Z1108" s="45"/>
      <c r="AA1108" s="45"/>
      <c r="AB1108" s="45"/>
      <c r="AC1108" s="45"/>
      <c r="AD1108" s="45"/>
      <c r="AE1108" s="45"/>
      <c r="AF1108" s="45"/>
      <c r="AG1108" s="448">
        <v>25484292</v>
      </c>
      <c r="AH1108" s="45"/>
      <c r="AI1108" s="442">
        <f t="shared" si="1"/>
        <v>25484292</v>
      </c>
    </row>
    <row r="1109" spans="1:35" ht="12.75" customHeight="1">
      <c r="A1109" s="446" t="s">
        <v>2734</v>
      </c>
      <c r="B1109" s="446" t="s">
        <v>1697</v>
      </c>
      <c r="C1109" s="45"/>
      <c r="D1109" s="45"/>
      <c r="E1109" s="448">
        <v>372050597</v>
      </c>
      <c r="F1109" s="45"/>
      <c r="G1109" s="45"/>
      <c r="H1109" s="45"/>
      <c r="I1109" s="45"/>
      <c r="J1109" s="45"/>
      <c r="K1109" s="45"/>
      <c r="L1109" s="45"/>
      <c r="M1109" s="45"/>
      <c r="N1109" s="45"/>
      <c r="O1109" s="45"/>
      <c r="P1109" s="45"/>
      <c r="Q1109" s="45"/>
      <c r="R1109" s="45"/>
      <c r="S1109" s="45"/>
      <c r="T1109" s="45"/>
      <c r="U1109" s="45"/>
      <c r="V1109" s="45"/>
      <c r="W1109" s="45"/>
      <c r="X1109" s="45"/>
      <c r="Y1109" s="45"/>
      <c r="Z1109" s="45"/>
      <c r="AA1109" s="45"/>
      <c r="AB1109" s="45"/>
      <c r="AC1109" s="45"/>
      <c r="AD1109" s="45"/>
      <c r="AE1109" s="45"/>
      <c r="AF1109" s="45"/>
      <c r="AG1109" s="448">
        <v>372050597</v>
      </c>
      <c r="AH1109" s="45"/>
      <c r="AI1109" s="442">
        <f t="shared" si="1"/>
        <v>372050597</v>
      </c>
    </row>
    <row r="1110" spans="1:35" ht="12.75" customHeight="1">
      <c r="A1110" s="446" t="s">
        <v>2735</v>
      </c>
      <c r="B1110" s="446" t="s">
        <v>2111</v>
      </c>
      <c r="C1110" s="45"/>
      <c r="D1110" s="45"/>
      <c r="E1110" s="448">
        <v>86903974</v>
      </c>
      <c r="F1110" s="45"/>
      <c r="G1110" s="45"/>
      <c r="H1110" s="45"/>
      <c r="I1110" s="45"/>
      <c r="J1110" s="45"/>
      <c r="K1110" s="45"/>
      <c r="L1110" s="45"/>
      <c r="M1110" s="45"/>
      <c r="N1110" s="45"/>
      <c r="O1110" s="45"/>
      <c r="P1110" s="45"/>
      <c r="Q1110" s="45"/>
      <c r="R1110" s="45"/>
      <c r="S1110" s="45"/>
      <c r="T1110" s="45"/>
      <c r="U1110" s="45"/>
      <c r="V1110" s="45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48">
        <v>86903974</v>
      </c>
      <c r="AH1110" s="45"/>
      <c r="AI1110" s="442">
        <f t="shared" si="1"/>
        <v>86903974</v>
      </c>
    </row>
    <row r="1111" spans="1:35" ht="12.75" customHeight="1">
      <c r="A1111" s="446" t="s">
        <v>2736</v>
      </c>
      <c r="B1111" s="446" t="s">
        <v>2115</v>
      </c>
      <c r="C1111" s="45"/>
      <c r="D1111" s="45"/>
      <c r="E1111" s="448">
        <v>172947184</v>
      </c>
      <c r="F1111" s="45"/>
      <c r="G1111" s="45"/>
      <c r="H1111" s="45"/>
      <c r="I1111" s="45"/>
      <c r="J1111" s="45"/>
      <c r="K1111" s="45"/>
      <c r="L1111" s="45"/>
      <c r="M1111" s="45"/>
      <c r="N1111" s="45"/>
      <c r="O1111" s="45"/>
      <c r="P1111" s="45"/>
      <c r="Q1111" s="45"/>
      <c r="R1111" s="45"/>
      <c r="S1111" s="45"/>
      <c r="T1111" s="45"/>
      <c r="U1111" s="45"/>
      <c r="V1111" s="45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48">
        <v>172947184</v>
      </c>
      <c r="AH1111" s="45"/>
      <c r="AI1111" s="442">
        <f t="shared" si="1"/>
        <v>172947184</v>
      </c>
    </row>
    <row r="1112" spans="1:35" ht="12.75" customHeight="1">
      <c r="A1112" s="446" t="s">
        <v>2738</v>
      </c>
      <c r="B1112" s="446" t="s">
        <v>2109</v>
      </c>
      <c r="C1112" s="45"/>
      <c r="D1112" s="45"/>
      <c r="E1112" s="448">
        <v>96091502</v>
      </c>
      <c r="F1112" s="45"/>
      <c r="G1112" s="45"/>
      <c r="H1112" s="45"/>
      <c r="I1112" s="45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48">
        <v>96091502</v>
      </c>
      <c r="AH1112" s="45"/>
      <c r="AI1112" s="442">
        <f t="shared" si="1"/>
        <v>96091502</v>
      </c>
    </row>
    <row r="1113" spans="1:35" ht="12.75" customHeight="1">
      <c r="A1113" s="446" t="s">
        <v>2739</v>
      </c>
      <c r="B1113" s="446" t="s">
        <v>2740</v>
      </c>
      <c r="C1113" s="45"/>
      <c r="D1113" s="45"/>
      <c r="E1113" s="448">
        <v>9179159</v>
      </c>
      <c r="F1113" s="45"/>
      <c r="G1113" s="45"/>
      <c r="H1113" s="45"/>
      <c r="I1113" s="45"/>
      <c r="J1113" s="45"/>
      <c r="K1113" s="45"/>
      <c r="L1113" s="45"/>
      <c r="M1113" s="45"/>
      <c r="N1113" s="45"/>
      <c r="O1113" s="45"/>
      <c r="P1113" s="45"/>
      <c r="Q1113" s="45"/>
      <c r="R1113" s="45"/>
      <c r="S1113" s="45"/>
      <c r="T1113" s="45"/>
      <c r="U1113" s="45"/>
      <c r="V1113" s="45"/>
      <c r="W1113" s="45"/>
      <c r="X1113" s="45"/>
      <c r="Y1113" s="45"/>
      <c r="Z1113" s="45"/>
      <c r="AA1113" s="45"/>
      <c r="AB1113" s="45"/>
      <c r="AC1113" s="45"/>
      <c r="AD1113" s="45"/>
      <c r="AE1113" s="45"/>
      <c r="AF1113" s="45"/>
      <c r="AG1113" s="448">
        <v>9179159</v>
      </c>
      <c r="AH1113" s="45"/>
      <c r="AI1113" s="442">
        <f t="shared" si="1"/>
        <v>9179159</v>
      </c>
    </row>
    <row r="1114" spans="1:35" ht="12.75" customHeight="1">
      <c r="A1114" s="446" t="s">
        <v>2741</v>
      </c>
      <c r="B1114" s="446" t="s">
        <v>2118</v>
      </c>
      <c r="C1114" s="45"/>
      <c r="D1114" s="45"/>
      <c r="E1114" s="448">
        <v>720820801</v>
      </c>
      <c r="F1114" s="45"/>
      <c r="G1114" s="45"/>
      <c r="H1114" s="45"/>
      <c r="I1114" s="45"/>
      <c r="J1114" s="45"/>
      <c r="K1114" s="45"/>
      <c r="L1114" s="45"/>
      <c r="M1114" s="45"/>
      <c r="N1114" s="45"/>
      <c r="O1114" s="45"/>
      <c r="P1114" s="45"/>
      <c r="Q1114" s="45"/>
      <c r="R1114" s="45"/>
      <c r="S1114" s="45"/>
      <c r="T1114" s="45"/>
      <c r="U1114" s="45"/>
      <c r="V1114" s="45"/>
      <c r="W1114" s="45"/>
      <c r="X1114" s="45"/>
      <c r="Y1114" s="45"/>
      <c r="Z1114" s="45"/>
      <c r="AA1114" s="45"/>
      <c r="AB1114" s="45"/>
      <c r="AC1114" s="45"/>
      <c r="AD1114" s="45"/>
      <c r="AE1114" s="45"/>
      <c r="AF1114" s="45"/>
      <c r="AG1114" s="448">
        <v>720820801</v>
      </c>
      <c r="AH1114" s="45"/>
      <c r="AI1114" s="442">
        <f t="shared" si="1"/>
        <v>720820801</v>
      </c>
    </row>
    <row r="1115" spans="1:35" ht="12.75" customHeight="1">
      <c r="A1115" s="446" t="s">
        <v>2742</v>
      </c>
      <c r="B1115" s="446" t="s">
        <v>2743</v>
      </c>
      <c r="C1115" s="45"/>
      <c r="D1115" s="45"/>
      <c r="E1115" s="448">
        <v>7808966</v>
      </c>
      <c r="F1115" s="45"/>
      <c r="G1115" s="45"/>
      <c r="H1115" s="45"/>
      <c r="I1115" s="45"/>
      <c r="J1115" s="45"/>
      <c r="K1115" s="45"/>
      <c r="L1115" s="45"/>
      <c r="M1115" s="45"/>
      <c r="N1115" s="45"/>
      <c r="O1115" s="45"/>
      <c r="P1115" s="45"/>
      <c r="Q1115" s="45"/>
      <c r="R1115" s="45"/>
      <c r="S1115" s="45"/>
      <c r="T1115" s="45"/>
      <c r="U1115" s="45"/>
      <c r="V1115" s="45"/>
      <c r="W1115" s="45"/>
      <c r="X1115" s="45"/>
      <c r="Y1115" s="45"/>
      <c r="Z1115" s="45"/>
      <c r="AA1115" s="45"/>
      <c r="AB1115" s="45"/>
      <c r="AC1115" s="45"/>
      <c r="AD1115" s="45"/>
      <c r="AE1115" s="45"/>
      <c r="AF1115" s="45"/>
      <c r="AG1115" s="448">
        <v>7808966</v>
      </c>
      <c r="AH1115" s="45"/>
      <c r="AI1115" s="442">
        <f t="shared" si="1"/>
        <v>7808966</v>
      </c>
    </row>
    <row r="1116" spans="1:35" ht="12.75" customHeight="1">
      <c r="A1116" s="446" t="s">
        <v>2744</v>
      </c>
      <c r="B1116" s="446" t="s">
        <v>2105</v>
      </c>
      <c r="C1116" s="45"/>
      <c r="D1116" s="45"/>
      <c r="E1116" s="448">
        <v>519453685</v>
      </c>
      <c r="F1116" s="45"/>
      <c r="G1116" s="45"/>
      <c r="H1116" s="45"/>
      <c r="I1116" s="45"/>
      <c r="J1116" s="45"/>
      <c r="K1116" s="45"/>
      <c r="L1116" s="45"/>
      <c r="M1116" s="45"/>
      <c r="N1116" s="45"/>
      <c r="O1116" s="45"/>
      <c r="P1116" s="45"/>
      <c r="Q1116" s="45"/>
      <c r="R1116" s="45"/>
      <c r="S1116" s="45"/>
      <c r="T1116" s="45"/>
      <c r="U1116" s="45"/>
      <c r="V1116" s="45"/>
      <c r="W1116" s="45"/>
      <c r="X1116" s="45"/>
      <c r="Y1116" s="45"/>
      <c r="Z1116" s="45"/>
      <c r="AA1116" s="45"/>
      <c r="AB1116" s="45"/>
      <c r="AC1116" s="45"/>
      <c r="AD1116" s="45"/>
      <c r="AE1116" s="45"/>
      <c r="AF1116" s="45"/>
      <c r="AG1116" s="448">
        <v>519453685</v>
      </c>
      <c r="AH1116" s="45"/>
      <c r="AI1116" s="442">
        <f t="shared" si="1"/>
        <v>519453685</v>
      </c>
    </row>
    <row r="1117" spans="1:35" ht="12.75" customHeight="1">
      <c r="A1117" s="446" t="s">
        <v>2745</v>
      </c>
      <c r="B1117" s="446" t="s">
        <v>2746</v>
      </c>
      <c r="C1117" s="45"/>
      <c r="D1117" s="45"/>
      <c r="E1117" s="448">
        <v>4944553</v>
      </c>
      <c r="F1117" s="45"/>
      <c r="G1117" s="45"/>
      <c r="H1117" s="45"/>
      <c r="I1117" s="45"/>
      <c r="J1117" s="45"/>
      <c r="K1117" s="45"/>
      <c r="L1117" s="45"/>
      <c r="M1117" s="45"/>
      <c r="N1117" s="45"/>
      <c r="O1117" s="45"/>
      <c r="P1117" s="45"/>
      <c r="Q1117" s="45"/>
      <c r="R1117" s="45"/>
      <c r="S1117" s="45"/>
      <c r="T1117" s="45"/>
      <c r="U1117" s="45"/>
      <c r="V1117" s="45"/>
      <c r="W1117" s="45"/>
      <c r="X1117" s="45"/>
      <c r="Y1117" s="45"/>
      <c r="Z1117" s="45"/>
      <c r="AA1117" s="45"/>
      <c r="AB1117" s="45"/>
      <c r="AC1117" s="45"/>
      <c r="AD1117" s="45"/>
      <c r="AE1117" s="45"/>
      <c r="AF1117" s="45"/>
      <c r="AG1117" s="448">
        <v>4944553</v>
      </c>
      <c r="AH1117" s="45"/>
      <c r="AI1117" s="442">
        <f t="shared" si="1"/>
        <v>4944553</v>
      </c>
    </row>
    <row r="1118" spans="1:35" ht="12.75" customHeight="1">
      <c r="A1118" s="446" t="s">
        <v>2747</v>
      </c>
      <c r="B1118" s="446" t="s">
        <v>1730</v>
      </c>
      <c r="C1118" s="45"/>
      <c r="D1118" s="45"/>
      <c r="E1118" s="448">
        <v>120939033</v>
      </c>
      <c r="F1118" s="45"/>
      <c r="G1118" s="45"/>
      <c r="H1118" s="45"/>
      <c r="I1118" s="45"/>
      <c r="J1118" s="448">
        <v>126800</v>
      </c>
      <c r="K1118" s="45"/>
      <c r="L1118" s="45"/>
      <c r="M1118" s="45"/>
      <c r="N1118" s="45"/>
      <c r="O1118" s="45"/>
      <c r="P1118" s="45"/>
      <c r="Q1118" s="45"/>
      <c r="R1118" s="45"/>
      <c r="S1118" s="45"/>
      <c r="T1118" s="45"/>
      <c r="U1118" s="45"/>
      <c r="V1118" s="45"/>
      <c r="W1118" s="45"/>
      <c r="X1118" s="45"/>
      <c r="Y1118" s="45"/>
      <c r="Z1118" s="45"/>
      <c r="AA1118" s="45"/>
      <c r="AB1118" s="45"/>
      <c r="AC1118" s="45"/>
      <c r="AD1118" s="45"/>
      <c r="AE1118" s="45"/>
      <c r="AF1118" s="45"/>
      <c r="AG1118" s="448">
        <v>120812233</v>
      </c>
      <c r="AH1118" s="45"/>
      <c r="AI1118" s="442">
        <f t="shared" si="1"/>
        <v>120812233</v>
      </c>
    </row>
    <row r="1119" spans="1:35" ht="12.75" customHeight="1">
      <c r="A1119" s="446" t="s">
        <v>2748</v>
      </c>
      <c r="B1119" s="446" t="s">
        <v>2749</v>
      </c>
      <c r="C1119" s="45"/>
      <c r="D1119" s="45"/>
      <c r="E1119" s="448">
        <v>10736337</v>
      </c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  <c r="P1119" s="45"/>
      <c r="Q1119" s="45"/>
      <c r="R1119" s="45"/>
      <c r="S1119" s="45"/>
      <c r="T1119" s="45"/>
      <c r="U1119" s="45"/>
      <c r="V1119" s="45"/>
      <c r="W1119" s="45"/>
      <c r="X1119" s="45"/>
      <c r="Y1119" s="45"/>
      <c r="Z1119" s="45"/>
      <c r="AA1119" s="45"/>
      <c r="AB1119" s="45"/>
      <c r="AC1119" s="45"/>
      <c r="AD1119" s="45"/>
      <c r="AE1119" s="45"/>
      <c r="AF1119" s="45"/>
      <c r="AG1119" s="448">
        <v>10736337</v>
      </c>
      <c r="AH1119" s="45"/>
      <c r="AI1119" s="442">
        <f t="shared" si="1"/>
        <v>10736337</v>
      </c>
    </row>
    <row r="1120" spans="1:35" ht="12.75" customHeight="1">
      <c r="A1120" s="446" t="s">
        <v>2750</v>
      </c>
      <c r="B1120" s="446" t="s">
        <v>2751</v>
      </c>
      <c r="C1120" s="45"/>
      <c r="D1120" s="45"/>
      <c r="E1120" s="448">
        <v>5255</v>
      </c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  <c r="P1120" s="45"/>
      <c r="Q1120" s="45"/>
      <c r="R1120" s="45"/>
      <c r="S1120" s="45"/>
      <c r="T1120" s="45"/>
      <c r="U1120" s="45"/>
      <c r="V1120" s="45"/>
      <c r="W1120" s="45"/>
      <c r="X1120" s="45"/>
      <c r="Y1120" s="45"/>
      <c r="Z1120" s="45"/>
      <c r="AA1120" s="45"/>
      <c r="AB1120" s="45"/>
      <c r="AC1120" s="45"/>
      <c r="AD1120" s="45"/>
      <c r="AE1120" s="45"/>
      <c r="AF1120" s="45"/>
      <c r="AG1120" s="448">
        <v>5255</v>
      </c>
      <c r="AH1120" s="45"/>
      <c r="AI1120" s="442">
        <f t="shared" si="1"/>
        <v>5255</v>
      </c>
    </row>
    <row r="1121" spans="1:35" ht="12.75" customHeight="1">
      <c r="A1121" s="446" t="s">
        <v>2752</v>
      </c>
      <c r="B1121" s="446" t="s">
        <v>2753</v>
      </c>
      <c r="C1121" s="45"/>
      <c r="D1121" s="45"/>
      <c r="E1121" s="448">
        <v>1958366</v>
      </c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  <c r="P1121" s="45"/>
      <c r="Q1121" s="45"/>
      <c r="R1121" s="45"/>
      <c r="S1121" s="45"/>
      <c r="T1121" s="45"/>
      <c r="U1121" s="45"/>
      <c r="V1121" s="45"/>
      <c r="W1121" s="45"/>
      <c r="X1121" s="45"/>
      <c r="Y1121" s="45"/>
      <c r="Z1121" s="45"/>
      <c r="AA1121" s="45"/>
      <c r="AB1121" s="45"/>
      <c r="AC1121" s="45"/>
      <c r="AD1121" s="45"/>
      <c r="AE1121" s="45"/>
      <c r="AF1121" s="45"/>
      <c r="AG1121" s="448">
        <v>1958366</v>
      </c>
      <c r="AH1121" s="45"/>
      <c r="AI1121" s="442">
        <f t="shared" si="1"/>
        <v>1958366</v>
      </c>
    </row>
    <row r="1122" spans="1:35" ht="12.75" customHeight="1">
      <c r="A1122" s="446" t="s">
        <v>2754</v>
      </c>
      <c r="B1122" s="446" t="s">
        <v>2755</v>
      </c>
      <c r="C1122" s="45"/>
      <c r="D1122" s="45"/>
      <c r="E1122" s="448">
        <v>140</v>
      </c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  <c r="P1122" s="45"/>
      <c r="Q1122" s="45"/>
      <c r="R1122" s="45"/>
      <c r="S1122" s="45"/>
      <c r="T1122" s="45"/>
      <c r="U1122" s="45"/>
      <c r="V1122" s="45"/>
      <c r="W1122" s="45"/>
      <c r="X1122" s="45"/>
      <c r="Y1122" s="45"/>
      <c r="Z1122" s="45"/>
      <c r="AA1122" s="45"/>
      <c r="AB1122" s="45"/>
      <c r="AC1122" s="45"/>
      <c r="AD1122" s="45"/>
      <c r="AE1122" s="45"/>
      <c r="AF1122" s="45"/>
      <c r="AG1122" s="448">
        <v>140</v>
      </c>
      <c r="AH1122" s="45"/>
      <c r="AI1122" s="442">
        <f t="shared" si="1"/>
        <v>140</v>
      </c>
    </row>
    <row r="1123" spans="1:35" ht="12.75" customHeight="1">
      <c r="A1123" s="446" t="s">
        <v>2758</v>
      </c>
      <c r="B1123" s="446" t="s">
        <v>2759</v>
      </c>
      <c r="C1123" s="45"/>
      <c r="D1123" s="45"/>
      <c r="E1123" s="448">
        <v>43385931</v>
      </c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  <c r="P1123" s="45"/>
      <c r="Q1123" s="45"/>
      <c r="R1123" s="45"/>
      <c r="S1123" s="45"/>
      <c r="T1123" s="45"/>
      <c r="U1123" s="45"/>
      <c r="V1123" s="45"/>
      <c r="W1123" s="45"/>
      <c r="X1123" s="45"/>
      <c r="Y1123" s="45"/>
      <c r="Z1123" s="45"/>
      <c r="AA1123" s="45"/>
      <c r="AB1123" s="45"/>
      <c r="AC1123" s="45"/>
      <c r="AD1123" s="45"/>
      <c r="AE1123" s="45"/>
      <c r="AF1123" s="45"/>
      <c r="AG1123" s="448">
        <v>43385931</v>
      </c>
      <c r="AH1123" s="45"/>
      <c r="AI1123" s="442">
        <f t="shared" si="1"/>
        <v>43385931</v>
      </c>
    </row>
    <row r="1124" spans="1:35" ht="12.75" customHeight="1">
      <c r="A1124" s="446" t="s">
        <v>2760</v>
      </c>
      <c r="B1124" s="446" t="s">
        <v>2113</v>
      </c>
      <c r="C1124" s="45"/>
      <c r="D1124" s="45"/>
      <c r="E1124" s="448">
        <v>98230582</v>
      </c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  <c r="P1124" s="45"/>
      <c r="Q1124" s="45"/>
      <c r="R1124" s="45"/>
      <c r="S1124" s="45"/>
      <c r="T1124" s="45"/>
      <c r="U1124" s="45"/>
      <c r="V1124" s="45"/>
      <c r="W1124" s="45"/>
      <c r="X1124" s="45"/>
      <c r="Y1124" s="45"/>
      <c r="Z1124" s="45"/>
      <c r="AA1124" s="45"/>
      <c r="AB1124" s="45"/>
      <c r="AC1124" s="45"/>
      <c r="AD1124" s="45"/>
      <c r="AE1124" s="45"/>
      <c r="AF1124" s="45"/>
      <c r="AG1124" s="448">
        <v>98230582</v>
      </c>
      <c r="AH1124" s="45"/>
      <c r="AI1124" s="442">
        <f t="shared" si="1"/>
        <v>98230582</v>
      </c>
    </row>
    <row r="1125" spans="1:35" ht="12.75" customHeight="1">
      <c r="A1125" s="446" t="s">
        <v>3942</v>
      </c>
      <c r="B1125" s="446" t="s">
        <v>3943</v>
      </c>
      <c r="C1125" s="45"/>
      <c r="D1125" s="45"/>
      <c r="E1125" s="448">
        <v>11924509</v>
      </c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  <c r="P1125" s="45"/>
      <c r="Q1125" s="45"/>
      <c r="R1125" s="45"/>
      <c r="S1125" s="45"/>
      <c r="T1125" s="45"/>
      <c r="U1125" s="45"/>
      <c r="V1125" s="45"/>
      <c r="W1125" s="45"/>
      <c r="X1125" s="45"/>
      <c r="Y1125" s="45"/>
      <c r="Z1125" s="45"/>
      <c r="AA1125" s="45"/>
      <c r="AB1125" s="45"/>
      <c r="AC1125" s="45"/>
      <c r="AD1125" s="45"/>
      <c r="AE1125" s="45"/>
      <c r="AF1125" s="45"/>
      <c r="AG1125" s="448">
        <v>11924509</v>
      </c>
      <c r="AH1125" s="45"/>
      <c r="AI1125" s="442">
        <f t="shared" si="1"/>
        <v>11924509</v>
      </c>
    </row>
    <row r="1126" spans="1:35" ht="12.75" customHeight="1">
      <c r="A1126" s="446" t="s">
        <v>2761</v>
      </c>
      <c r="B1126" s="446" t="s">
        <v>2762</v>
      </c>
      <c r="C1126" s="45"/>
      <c r="D1126" s="45"/>
      <c r="E1126" s="448">
        <v>495964428</v>
      </c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  <c r="P1126" s="45"/>
      <c r="Q1126" s="45"/>
      <c r="R1126" s="45"/>
      <c r="S1126" s="45"/>
      <c r="T1126" s="45"/>
      <c r="U1126" s="45"/>
      <c r="V1126" s="45"/>
      <c r="W1126" s="45"/>
      <c r="X1126" s="45"/>
      <c r="Y1126" s="45"/>
      <c r="Z1126" s="45"/>
      <c r="AA1126" s="45"/>
      <c r="AB1126" s="45"/>
      <c r="AC1126" s="45"/>
      <c r="AD1126" s="45"/>
      <c r="AE1126" s="45"/>
      <c r="AF1126" s="45"/>
      <c r="AG1126" s="448">
        <v>495964428</v>
      </c>
      <c r="AH1126" s="45"/>
      <c r="AI1126" s="442">
        <f t="shared" si="1"/>
        <v>495964428</v>
      </c>
    </row>
    <row r="1127" spans="1:35" ht="12.75" customHeight="1">
      <c r="A1127" s="446" t="s">
        <v>2763</v>
      </c>
      <c r="B1127" s="446" t="s">
        <v>1976</v>
      </c>
      <c r="C1127" s="45"/>
      <c r="D1127" s="45"/>
      <c r="E1127" s="448">
        <v>89904680</v>
      </c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  <c r="P1127" s="45"/>
      <c r="Q1127" s="45"/>
      <c r="R1127" s="45"/>
      <c r="S1127" s="45"/>
      <c r="T1127" s="45"/>
      <c r="U1127" s="45"/>
      <c r="V1127" s="45"/>
      <c r="W1127" s="45"/>
      <c r="X1127" s="45"/>
      <c r="Y1127" s="45"/>
      <c r="Z1127" s="45"/>
      <c r="AA1127" s="45"/>
      <c r="AB1127" s="45"/>
      <c r="AC1127" s="45"/>
      <c r="AD1127" s="45"/>
      <c r="AE1127" s="45"/>
      <c r="AF1127" s="45"/>
      <c r="AG1127" s="448">
        <v>89904680</v>
      </c>
      <c r="AH1127" s="45"/>
      <c r="AI1127" s="442">
        <f t="shared" si="1"/>
        <v>89904680</v>
      </c>
    </row>
    <row r="1128" spans="1:35" ht="12.75" customHeight="1">
      <c r="A1128" s="446" t="s">
        <v>2764</v>
      </c>
      <c r="B1128" s="446" t="s">
        <v>2765</v>
      </c>
      <c r="C1128" s="45"/>
      <c r="D1128" s="45"/>
      <c r="E1128" s="448">
        <v>14708033</v>
      </c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  <c r="P1128" s="45"/>
      <c r="Q1128" s="45"/>
      <c r="R1128" s="45"/>
      <c r="S1128" s="45"/>
      <c r="T1128" s="45"/>
      <c r="U1128" s="45"/>
      <c r="V1128" s="45"/>
      <c r="W1128" s="45"/>
      <c r="X1128" s="45"/>
      <c r="Y1128" s="45"/>
      <c r="Z1128" s="45"/>
      <c r="AA1128" s="45"/>
      <c r="AB1128" s="45"/>
      <c r="AC1128" s="45"/>
      <c r="AD1128" s="45"/>
      <c r="AE1128" s="45"/>
      <c r="AF1128" s="45"/>
      <c r="AG1128" s="448">
        <v>14708033</v>
      </c>
      <c r="AH1128" s="45"/>
      <c r="AI1128" s="442">
        <f t="shared" si="1"/>
        <v>14708033</v>
      </c>
    </row>
    <row r="1129" spans="1:35" ht="12.75" customHeight="1">
      <c r="A1129" s="446" t="s">
        <v>2766</v>
      </c>
      <c r="B1129" s="446" t="s">
        <v>2120</v>
      </c>
      <c r="C1129" s="45"/>
      <c r="D1129" s="45"/>
      <c r="E1129" s="448">
        <v>486357194</v>
      </c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  <c r="P1129" s="45"/>
      <c r="Q1129" s="45"/>
      <c r="R1129" s="45"/>
      <c r="S1129" s="45"/>
      <c r="T1129" s="45"/>
      <c r="U1129" s="45"/>
      <c r="V1129" s="45"/>
      <c r="W1129" s="45"/>
      <c r="X1129" s="45"/>
      <c r="Y1129" s="45"/>
      <c r="Z1129" s="45"/>
      <c r="AA1129" s="45"/>
      <c r="AB1129" s="45"/>
      <c r="AC1129" s="45"/>
      <c r="AD1129" s="45"/>
      <c r="AE1129" s="45"/>
      <c r="AF1129" s="45"/>
      <c r="AG1129" s="448">
        <v>486357194</v>
      </c>
      <c r="AH1129" s="45"/>
      <c r="AI1129" s="442">
        <f t="shared" si="1"/>
        <v>486357194</v>
      </c>
    </row>
    <row r="1130" spans="1:35" ht="12.75" customHeight="1">
      <c r="A1130" s="446" t="s">
        <v>2767</v>
      </c>
      <c r="B1130" s="446" t="s">
        <v>2768</v>
      </c>
      <c r="C1130" s="45"/>
      <c r="D1130" s="45"/>
      <c r="E1130" s="448">
        <v>73599956</v>
      </c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  <c r="P1130" s="45"/>
      <c r="Q1130" s="45"/>
      <c r="R1130" s="45"/>
      <c r="S1130" s="45"/>
      <c r="T1130" s="45"/>
      <c r="U1130" s="45"/>
      <c r="V1130" s="45"/>
      <c r="W1130" s="45"/>
      <c r="X1130" s="45"/>
      <c r="Y1130" s="45"/>
      <c r="Z1130" s="45"/>
      <c r="AA1130" s="45"/>
      <c r="AB1130" s="45"/>
      <c r="AC1130" s="45"/>
      <c r="AD1130" s="45"/>
      <c r="AE1130" s="45"/>
      <c r="AF1130" s="45"/>
      <c r="AG1130" s="448">
        <v>73599956</v>
      </c>
      <c r="AH1130" s="45"/>
      <c r="AI1130" s="442">
        <f t="shared" si="1"/>
        <v>73599956</v>
      </c>
    </row>
    <row r="1131" spans="1:35" ht="12.75" customHeight="1">
      <c r="A1131" s="440" t="s">
        <v>2770</v>
      </c>
      <c r="B1131" s="440" t="s">
        <v>2771</v>
      </c>
      <c r="C1131" s="45"/>
      <c r="D1131" s="45"/>
      <c r="E1131" s="441">
        <v>5705728351</v>
      </c>
      <c r="F1131" s="45"/>
      <c r="G1131" s="45"/>
      <c r="H1131" s="45"/>
      <c r="I1131" s="45"/>
      <c r="J1131" s="45"/>
      <c r="K1131" s="45"/>
      <c r="L1131" s="45"/>
      <c r="M1131" s="45"/>
      <c r="N1131" s="45"/>
      <c r="O1131" s="45"/>
      <c r="P1131" s="45"/>
      <c r="Q1131" s="45"/>
      <c r="R1131" s="45"/>
      <c r="S1131" s="45"/>
      <c r="T1131" s="45"/>
      <c r="U1131" s="45"/>
      <c r="V1131" s="45"/>
      <c r="W1131" s="45"/>
      <c r="X1131" s="45"/>
      <c r="Y1131" s="45"/>
      <c r="Z1131" s="45"/>
      <c r="AA1131" s="45"/>
      <c r="AB1131" s="45"/>
      <c r="AC1131" s="45"/>
      <c r="AD1131" s="45"/>
      <c r="AE1131" s="45"/>
      <c r="AF1131" s="45"/>
      <c r="AG1131" s="441">
        <v>5705728351</v>
      </c>
      <c r="AH1131" s="45"/>
      <c r="AI1131" s="442">
        <f t="shared" si="1"/>
        <v>5705728351</v>
      </c>
    </row>
    <row r="1132" spans="1:35" ht="12.75" customHeight="1">
      <c r="A1132" s="446" t="s">
        <v>2772</v>
      </c>
      <c r="B1132" s="446" t="s">
        <v>2773</v>
      </c>
      <c r="C1132" s="45"/>
      <c r="D1132" s="45"/>
      <c r="E1132" s="448">
        <v>998485</v>
      </c>
      <c r="F1132" s="45"/>
      <c r="G1132" s="45"/>
      <c r="H1132" s="45"/>
      <c r="I1132" s="45"/>
      <c r="J1132" s="45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  <c r="U1132" s="45"/>
      <c r="V1132" s="45"/>
      <c r="W1132" s="45"/>
      <c r="X1132" s="45"/>
      <c r="Y1132" s="45"/>
      <c r="Z1132" s="45"/>
      <c r="AA1132" s="45"/>
      <c r="AB1132" s="45"/>
      <c r="AC1132" s="45"/>
      <c r="AD1132" s="45"/>
      <c r="AE1132" s="45"/>
      <c r="AF1132" s="45"/>
      <c r="AG1132" s="448">
        <v>998485</v>
      </c>
      <c r="AH1132" s="45"/>
      <c r="AI1132" s="442">
        <f t="shared" si="1"/>
        <v>998485</v>
      </c>
    </row>
    <row r="1133" spans="1:35" ht="12.75" customHeight="1">
      <c r="A1133" s="446" t="s">
        <v>2774</v>
      </c>
      <c r="B1133" s="446" t="s">
        <v>2775</v>
      </c>
      <c r="C1133" s="45"/>
      <c r="D1133" s="45"/>
      <c r="E1133" s="448">
        <v>45968642</v>
      </c>
      <c r="F1133" s="45"/>
      <c r="G1133" s="45"/>
      <c r="H1133" s="45"/>
      <c r="I1133" s="45"/>
      <c r="J1133" s="45"/>
      <c r="K1133" s="45"/>
      <c r="L1133" s="45"/>
      <c r="M1133" s="45"/>
      <c r="N1133" s="45"/>
      <c r="O1133" s="45"/>
      <c r="P1133" s="45"/>
      <c r="Q1133" s="45"/>
      <c r="R1133" s="45"/>
      <c r="S1133" s="45"/>
      <c r="T1133" s="45"/>
      <c r="U1133" s="45"/>
      <c r="V1133" s="45"/>
      <c r="W1133" s="45"/>
      <c r="X1133" s="45"/>
      <c r="Y1133" s="45"/>
      <c r="Z1133" s="45"/>
      <c r="AA1133" s="45"/>
      <c r="AB1133" s="45"/>
      <c r="AC1133" s="45"/>
      <c r="AD1133" s="45"/>
      <c r="AE1133" s="45"/>
      <c r="AF1133" s="45"/>
      <c r="AG1133" s="448">
        <v>45968642</v>
      </c>
      <c r="AH1133" s="45"/>
      <c r="AI1133" s="442">
        <f t="shared" si="1"/>
        <v>45968642</v>
      </c>
    </row>
    <row r="1134" spans="1:35" ht="12.75" customHeight="1">
      <c r="A1134" s="446" t="s">
        <v>2776</v>
      </c>
      <c r="B1134" s="446" t="s">
        <v>1166</v>
      </c>
      <c r="C1134" s="45"/>
      <c r="D1134" s="45"/>
      <c r="E1134" s="448">
        <v>188665517</v>
      </c>
      <c r="F1134" s="45"/>
      <c r="G1134" s="45"/>
      <c r="H1134" s="45"/>
      <c r="I1134" s="45"/>
      <c r="J1134" s="45"/>
      <c r="K1134" s="45"/>
      <c r="L1134" s="45"/>
      <c r="M1134" s="45"/>
      <c r="N1134" s="45"/>
      <c r="O1134" s="45"/>
      <c r="P1134" s="45"/>
      <c r="Q1134" s="45"/>
      <c r="R1134" s="45"/>
      <c r="S1134" s="45"/>
      <c r="T1134" s="45"/>
      <c r="U1134" s="45"/>
      <c r="V1134" s="45"/>
      <c r="W1134" s="45"/>
      <c r="X1134" s="45"/>
      <c r="Y1134" s="45"/>
      <c r="Z1134" s="45"/>
      <c r="AA1134" s="45"/>
      <c r="AB1134" s="45"/>
      <c r="AC1134" s="45"/>
      <c r="AD1134" s="45"/>
      <c r="AE1134" s="45"/>
      <c r="AF1134" s="45"/>
      <c r="AG1134" s="448">
        <v>188665517</v>
      </c>
      <c r="AH1134" s="45"/>
      <c r="AI1134" s="442">
        <f t="shared" si="1"/>
        <v>188665517</v>
      </c>
    </row>
    <row r="1135" spans="1:35" ht="12.75" customHeight="1">
      <c r="A1135" s="446" t="s">
        <v>2777</v>
      </c>
      <c r="B1135" s="446" t="s">
        <v>2778</v>
      </c>
      <c r="C1135" s="45"/>
      <c r="D1135" s="45"/>
      <c r="E1135" s="448">
        <v>41706</v>
      </c>
      <c r="F1135" s="45"/>
      <c r="G1135" s="45"/>
      <c r="H1135" s="45"/>
      <c r="I1135" s="45"/>
      <c r="J1135" s="45"/>
      <c r="K1135" s="45"/>
      <c r="L1135" s="45"/>
      <c r="M1135" s="45"/>
      <c r="N1135" s="45"/>
      <c r="O1135" s="45"/>
      <c r="P1135" s="45"/>
      <c r="Q1135" s="45"/>
      <c r="R1135" s="45"/>
      <c r="S1135" s="45"/>
      <c r="T1135" s="45"/>
      <c r="U1135" s="45"/>
      <c r="V1135" s="45"/>
      <c r="W1135" s="45"/>
      <c r="X1135" s="45"/>
      <c r="Y1135" s="45"/>
      <c r="Z1135" s="45"/>
      <c r="AA1135" s="45"/>
      <c r="AB1135" s="45"/>
      <c r="AC1135" s="45"/>
      <c r="AD1135" s="45"/>
      <c r="AE1135" s="45"/>
      <c r="AF1135" s="45"/>
      <c r="AG1135" s="448">
        <v>41706</v>
      </c>
      <c r="AH1135" s="45"/>
      <c r="AI1135" s="442">
        <f t="shared" si="1"/>
        <v>41706</v>
      </c>
    </row>
    <row r="1136" spans="1:35" ht="12.75" customHeight="1">
      <c r="A1136" s="446" t="s">
        <v>2779</v>
      </c>
      <c r="B1136" s="446" t="s">
        <v>2780</v>
      </c>
      <c r="C1136" s="45"/>
      <c r="D1136" s="45"/>
      <c r="E1136" s="448">
        <v>1225197580</v>
      </c>
      <c r="F1136" s="45"/>
      <c r="G1136" s="45"/>
      <c r="H1136" s="45"/>
      <c r="I1136" s="45"/>
      <c r="J1136" s="45"/>
      <c r="K1136" s="45"/>
      <c r="L1136" s="45"/>
      <c r="M1136" s="45"/>
      <c r="N1136" s="45"/>
      <c r="O1136" s="45"/>
      <c r="P1136" s="45"/>
      <c r="Q1136" s="45"/>
      <c r="R1136" s="45"/>
      <c r="S1136" s="45"/>
      <c r="T1136" s="45"/>
      <c r="U1136" s="45"/>
      <c r="V1136" s="45"/>
      <c r="W1136" s="45"/>
      <c r="X1136" s="45"/>
      <c r="Y1136" s="45"/>
      <c r="Z1136" s="45"/>
      <c r="AA1136" s="45"/>
      <c r="AB1136" s="45"/>
      <c r="AC1136" s="45"/>
      <c r="AD1136" s="45"/>
      <c r="AE1136" s="45"/>
      <c r="AF1136" s="45"/>
      <c r="AG1136" s="448">
        <v>1225197580</v>
      </c>
      <c r="AH1136" s="45"/>
      <c r="AI1136" s="442">
        <f t="shared" si="1"/>
        <v>1225197580</v>
      </c>
    </row>
    <row r="1137" spans="1:35" ht="12.75" customHeight="1">
      <c r="A1137" s="446" t="s">
        <v>2781</v>
      </c>
      <c r="B1137" s="446" t="s">
        <v>2782</v>
      </c>
      <c r="C1137" s="45"/>
      <c r="D1137" s="45"/>
      <c r="E1137" s="448">
        <v>523936445</v>
      </c>
      <c r="F1137" s="45"/>
      <c r="G1137" s="45"/>
      <c r="H1137" s="45"/>
      <c r="I1137" s="45"/>
      <c r="J1137" s="45"/>
      <c r="K1137" s="45"/>
      <c r="L1137" s="45"/>
      <c r="M1137" s="45"/>
      <c r="N1137" s="45"/>
      <c r="O1137" s="45"/>
      <c r="P1137" s="45"/>
      <c r="Q1137" s="45"/>
      <c r="R1137" s="45"/>
      <c r="S1137" s="45"/>
      <c r="T1137" s="45"/>
      <c r="U1137" s="45"/>
      <c r="V1137" s="45"/>
      <c r="W1137" s="45"/>
      <c r="X1137" s="45"/>
      <c r="Y1137" s="45"/>
      <c r="Z1137" s="45"/>
      <c r="AA1137" s="45"/>
      <c r="AB1137" s="45"/>
      <c r="AC1137" s="45"/>
      <c r="AD1137" s="45"/>
      <c r="AE1137" s="45"/>
      <c r="AF1137" s="45"/>
      <c r="AG1137" s="448">
        <v>523936445</v>
      </c>
      <c r="AH1137" s="45"/>
      <c r="AI1137" s="442">
        <f t="shared" si="1"/>
        <v>523936445</v>
      </c>
    </row>
    <row r="1138" spans="1:35" ht="12.75" customHeight="1">
      <c r="A1138" s="446" t="s">
        <v>2783</v>
      </c>
      <c r="B1138" s="446" t="s">
        <v>2784</v>
      </c>
      <c r="C1138" s="45"/>
      <c r="D1138" s="45"/>
      <c r="E1138" s="448">
        <v>129695416</v>
      </c>
      <c r="F1138" s="45"/>
      <c r="G1138" s="45"/>
      <c r="H1138" s="45"/>
      <c r="I1138" s="45"/>
      <c r="J1138" s="45"/>
      <c r="K1138" s="45"/>
      <c r="L1138" s="45"/>
      <c r="M1138" s="45"/>
      <c r="N1138" s="45"/>
      <c r="O1138" s="45"/>
      <c r="P1138" s="45"/>
      <c r="Q1138" s="45"/>
      <c r="R1138" s="45"/>
      <c r="S1138" s="45"/>
      <c r="T1138" s="45"/>
      <c r="U1138" s="45"/>
      <c r="V1138" s="45"/>
      <c r="W1138" s="45"/>
      <c r="X1138" s="45"/>
      <c r="Y1138" s="45"/>
      <c r="Z1138" s="45"/>
      <c r="AA1138" s="45"/>
      <c r="AB1138" s="45"/>
      <c r="AC1138" s="45"/>
      <c r="AD1138" s="45"/>
      <c r="AE1138" s="45"/>
      <c r="AF1138" s="45"/>
      <c r="AG1138" s="448">
        <v>129695416</v>
      </c>
      <c r="AH1138" s="45"/>
      <c r="AI1138" s="442">
        <f t="shared" si="1"/>
        <v>129695416</v>
      </c>
    </row>
    <row r="1139" spans="1:35" ht="12.75" customHeight="1">
      <c r="A1139" s="446" t="s">
        <v>2785</v>
      </c>
      <c r="B1139" s="446" t="s">
        <v>2786</v>
      </c>
      <c r="C1139" s="45"/>
      <c r="D1139" s="45"/>
      <c r="E1139" s="448">
        <v>1686702052</v>
      </c>
      <c r="F1139" s="45"/>
      <c r="G1139" s="45"/>
      <c r="H1139" s="45"/>
      <c r="I1139" s="45"/>
      <c r="J1139" s="45"/>
      <c r="K1139" s="45"/>
      <c r="L1139" s="45"/>
      <c r="M1139" s="45"/>
      <c r="N1139" s="45"/>
      <c r="O1139" s="45"/>
      <c r="P1139" s="45"/>
      <c r="Q1139" s="45"/>
      <c r="R1139" s="45"/>
      <c r="S1139" s="45"/>
      <c r="T1139" s="45"/>
      <c r="U1139" s="45"/>
      <c r="V1139" s="45"/>
      <c r="W1139" s="45"/>
      <c r="X1139" s="45"/>
      <c r="Y1139" s="45"/>
      <c r="Z1139" s="45"/>
      <c r="AA1139" s="45"/>
      <c r="AB1139" s="45"/>
      <c r="AC1139" s="45"/>
      <c r="AD1139" s="45"/>
      <c r="AE1139" s="45"/>
      <c r="AF1139" s="45"/>
      <c r="AG1139" s="448">
        <v>1686702052</v>
      </c>
      <c r="AH1139" s="45"/>
      <c r="AI1139" s="442">
        <f t="shared" si="1"/>
        <v>1686702052</v>
      </c>
    </row>
    <row r="1140" spans="1:35" ht="12.75" customHeight="1">
      <c r="A1140" s="446" t="s">
        <v>2787</v>
      </c>
      <c r="B1140" s="446" t="s">
        <v>2788</v>
      </c>
      <c r="C1140" s="45"/>
      <c r="D1140" s="45"/>
      <c r="E1140" s="448">
        <v>1899509516</v>
      </c>
      <c r="F1140" s="45"/>
      <c r="G1140" s="45"/>
      <c r="H1140" s="45"/>
      <c r="I1140" s="45"/>
      <c r="J1140" s="45"/>
      <c r="K1140" s="45"/>
      <c r="L1140" s="45"/>
      <c r="M1140" s="45"/>
      <c r="N1140" s="45"/>
      <c r="O1140" s="45"/>
      <c r="P1140" s="45"/>
      <c r="Q1140" s="45"/>
      <c r="R1140" s="45"/>
      <c r="S1140" s="45"/>
      <c r="T1140" s="45"/>
      <c r="U1140" s="45"/>
      <c r="V1140" s="45"/>
      <c r="W1140" s="45"/>
      <c r="X1140" s="45"/>
      <c r="Y1140" s="45"/>
      <c r="Z1140" s="45"/>
      <c r="AA1140" s="45"/>
      <c r="AB1140" s="45"/>
      <c r="AC1140" s="45"/>
      <c r="AD1140" s="45"/>
      <c r="AE1140" s="45"/>
      <c r="AF1140" s="45"/>
      <c r="AG1140" s="448">
        <v>1899509516</v>
      </c>
      <c r="AH1140" s="45"/>
      <c r="AI1140" s="442">
        <f t="shared" si="1"/>
        <v>1899509516</v>
      </c>
    </row>
    <row r="1141" spans="1:35" ht="12.75" customHeight="1">
      <c r="A1141" s="446" t="s">
        <v>2789</v>
      </c>
      <c r="B1141" s="446" t="s">
        <v>2790</v>
      </c>
      <c r="C1141" s="45"/>
      <c r="D1141" s="45"/>
      <c r="E1141" s="448">
        <v>5012992</v>
      </c>
      <c r="F1141" s="45"/>
      <c r="G1141" s="45"/>
      <c r="H1141" s="45"/>
      <c r="I1141" s="45"/>
      <c r="J1141" s="45"/>
      <c r="K1141" s="45"/>
      <c r="L1141" s="45"/>
      <c r="M1141" s="45"/>
      <c r="N1141" s="45"/>
      <c r="O1141" s="45"/>
      <c r="P1141" s="45"/>
      <c r="Q1141" s="45"/>
      <c r="R1141" s="45"/>
      <c r="S1141" s="45"/>
      <c r="T1141" s="45"/>
      <c r="U1141" s="45"/>
      <c r="V1141" s="45"/>
      <c r="W1141" s="45"/>
      <c r="X1141" s="45"/>
      <c r="Y1141" s="45"/>
      <c r="Z1141" s="45"/>
      <c r="AA1141" s="45"/>
      <c r="AB1141" s="45"/>
      <c r="AC1141" s="45"/>
      <c r="AD1141" s="45"/>
      <c r="AE1141" s="45"/>
      <c r="AF1141" s="45"/>
      <c r="AG1141" s="448">
        <v>5012992</v>
      </c>
      <c r="AH1141" s="45"/>
      <c r="AI1141" s="442">
        <f t="shared" si="1"/>
        <v>5012992</v>
      </c>
    </row>
    <row r="1142" spans="1:35" ht="12.75" customHeight="1">
      <c r="A1142" s="440" t="s">
        <v>2791</v>
      </c>
      <c r="B1142" s="440" t="s">
        <v>1701</v>
      </c>
      <c r="C1142" s="45"/>
      <c r="D1142" s="45"/>
      <c r="E1142" s="441">
        <v>796564502</v>
      </c>
      <c r="F1142" s="45"/>
      <c r="G1142" s="45"/>
      <c r="H1142" s="45"/>
      <c r="I1142" s="45"/>
      <c r="J1142" s="441">
        <v>260417</v>
      </c>
      <c r="K1142" s="45"/>
      <c r="L1142" s="45"/>
      <c r="M1142" s="45"/>
      <c r="N1142" s="45"/>
      <c r="O1142" s="45"/>
      <c r="P1142" s="45"/>
      <c r="Q1142" s="45"/>
      <c r="R1142" s="45"/>
      <c r="S1142" s="45"/>
      <c r="T1142" s="45"/>
      <c r="U1142" s="45"/>
      <c r="V1142" s="45"/>
      <c r="W1142" s="45"/>
      <c r="X1142" s="45"/>
      <c r="Y1142" s="45"/>
      <c r="Z1142" s="45"/>
      <c r="AA1142" s="45"/>
      <c r="AB1142" s="45"/>
      <c r="AC1142" s="45"/>
      <c r="AD1142" s="45"/>
      <c r="AE1142" s="45"/>
      <c r="AF1142" s="45"/>
      <c r="AG1142" s="441">
        <v>796304085</v>
      </c>
      <c r="AH1142" s="45"/>
      <c r="AI1142" s="442">
        <f t="shared" si="1"/>
        <v>796304085</v>
      </c>
    </row>
    <row r="1143" spans="1:35" ht="12.75" customHeight="1">
      <c r="A1143" s="446" t="s">
        <v>2792</v>
      </c>
      <c r="B1143" s="446" t="s">
        <v>2793</v>
      </c>
      <c r="C1143" s="45"/>
      <c r="D1143" s="45"/>
      <c r="E1143" s="448">
        <v>575832</v>
      </c>
      <c r="F1143" s="45"/>
      <c r="G1143" s="45"/>
      <c r="H1143" s="45"/>
      <c r="I1143" s="45"/>
      <c r="J1143" s="45"/>
      <c r="K1143" s="45"/>
      <c r="L1143" s="45"/>
      <c r="M1143" s="45"/>
      <c r="N1143" s="45"/>
      <c r="O1143" s="45"/>
      <c r="P1143" s="45"/>
      <c r="Q1143" s="45"/>
      <c r="R1143" s="45"/>
      <c r="S1143" s="45"/>
      <c r="T1143" s="45"/>
      <c r="U1143" s="45"/>
      <c r="V1143" s="45"/>
      <c r="W1143" s="45"/>
      <c r="X1143" s="45"/>
      <c r="Y1143" s="45"/>
      <c r="Z1143" s="45"/>
      <c r="AA1143" s="45"/>
      <c r="AB1143" s="45"/>
      <c r="AC1143" s="45"/>
      <c r="AD1143" s="45"/>
      <c r="AE1143" s="45"/>
      <c r="AF1143" s="45"/>
      <c r="AG1143" s="448">
        <v>575832</v>
      </c>
      <c r="AH1143" s="45"/>
      <c r="AI1143" s="442">
        <f t="shared" si="1"/>
        <v>575832</v>
      </c>
    </row>
    <row r="1144" spans="1:35" ht="12.75" customHeight="1">
      <c r="A1144" s="446" t="s">
        <v>2794</v>
      </c>
      <c r="B1144" s="446" t="s">
        <v>2795</v>
      </c>
      <c r="C1144" s="45"/>
      <c r="D1144" s="45"/>
      <c r="E1144" s="448">
        <v>75798412</v>
      </c>
      <c r="F1144" s="45"/>
      <c r="G1144" s="45"/>
      <c r="H1144" s="45"/>
      <c r="I1144" s="45"/>
      <c r="J1144" s="45"/>
      <c r="K1144" s="45"/>
      <c r="L1144" s="45"/>
      <c r="M1144" s="45"/>
      <c r="N1144" s="45"/>
      <c r="O1144" s="45"/>
      <c r="P1144" s="45"/>
      <c r="Q1144" s="45"/>
      <c r="R1144" s="45"/>
      <c r="S1144" s="45"/>
      <c r="T1144" s="45"/>
      <c r="U1144" s="45"/>
      <c r="V1144" s="45"/>
      <c r="W1144" s="45"/>
      <c r="X1144" s="45"/>
      <c r="Y1144" s="45"/>
      <c r="Z1144" s="45"/>
      <c r="AA1144" s="45"/>
      <c r="AB1144" s="45"/>
      <c r="AC1144" s="45"/>
      <c r="AD1144" s="45"/>
      <c r="AE1144" s="45"/>
      <c r="AF1144" s="45"/>
      <c r="AG1144" s="448">
        <v>75798412</v>
      </c>
      <c r="AH1144" s="45"/>
      <c r="AI1144" s="442">
        <f t="shared" si="1"/>
        <v>75798412</v>
      </c>
    </row>
    <row r="1145" spans="1:35" ht="12.75" customHeight="1">
      <c r="A1145" s="446" t="s">
        <v>2796</v>
      </c>
      <c r="B1145" s="446" t="s">
        <v>2797</v>
      </c>
      <c r="C1145" s="45"/>
      <c r="D1145" s="45"/>
      <c r="E1145" s="448">
        <v>390754813</v>
      </c>
      <c r="F1145" s="45"/>
      <c r="G1145" s="45"/>
      <c r="H1145" s="45"/>
      <c r="I1145" s="45"/>
      <c r="J1145" s="448">
        <v>257127</v>
      </c>
      <c r="K1145" s="45"/>
      <c r="L1145" s="45"/>
      <c r="M1145" s="45"/>
      <c r="N1145" s="45"/>
      <c r="O1145" s="45"/>
      <c r="P1145" s="45"/>
      <c r="Q1145" s="45"/>
      <c r="R1145" s="45"/>
      <c r="S1145" s="45"/>
      <c r="T1145" s="45"/>
      <c r="U1145" s="45"/>
      <c r="V1145" s="45"/>
      <c r="W1145" s="45"/>
      <c r="X1145" s="45"/>
      <c r="Y1145" s="45"/>
      <c r="Z1145" s="45"/>
      <c r="AA1145" s="45"/>
      <c r="AB1145" s="45"/>
      <c r="AC1145" s="45"/>
      <c r="AD1145" s="45"/>
      <c r="AE1145" s="45"/>
      <c r="AF1145" s="45"/>
      <c r="AG1145" s="448">
        <v>390497686</v>
      </c>
      <c r="AH1145" s="45"/>
      <c r="AI1145" s="442">
        <f t="shared" si="1"/>
        <v>390497686</v>
      </c>
    </row>
    <row r="1146" spans="1:35" ht="12.75" customHeight="1">
      <c r="A1146" s="446" t="s">
        <v>2798</v>
      </c>
      <c r="B1146" s="446" t="s">
        <v>2799</v>
      </c>
      <c r="C1146" s="45"/>
      <c r="D1146" s="45"/>
      <c r="E1146" s="448">
        <v>75252614</v>
      </c>
      <c r="F1146" s="45"/>
      <c r="G1146" s="45"/>
      <c r="H1146" s="45"/>
      <c r="I1146" s="45"/>
      <c r="J1146" s="448">
        <v>3290</v>
      </c>
      <c r="K1146" s="45"/>
      <c r="L1146" s="45"/>
      <c r="M1146" s="45"/>
      <c r="N1146" s="45"/>
      <c r="O1146" s="45"/>
      <c r="P1146" s="45"/>
      <c r="Q1146" s="45"/>
      <c r="R1146" s="45"/>
      <c r="S1146" s="45"/>
      <c r="T1146" s="45"/>
      <c r="U1146" s="45"/>
      <c r="V1146" s="45"/>
      <c r="W1146" s="45"/>
      <c r="X1146" s="45"/>
      <c r="Y1146" s="45"/>
      <c r="Z1146" s="45"/>
      <c r="AA1146" s="45"/>
      <c r="AB1146" s="45"/>
      <c r="AC1146" s="45"/>
      <c r="AD1146" s="45"/>
      <c r="AE1146" s="45"/>
      <c r="AF1146" s="45"/>
      <c r="AG1146" s="448">
        <v>75249324</v>
      </c>
      <c r="AH1146" s="45"/>
      <c r="AI1146" s="442">
        <f t="shared" si="1"/>
        <v>75249324</v>
      </c>
    </row>
    <row r="1147" spans="1:35" ht="12.75" customHeight="1">
      <c r="A1147" s="446" t="s">
        <v>2800</v>
      </c>
      <c r="B1147" s="446" t="s">
        <v>2801</v>
      </c>
      <c r="C1147" s="45"/>
      <c r="D1147" s="45"/>
      <c r="E1147" s="448">
        <v>126277525</v>
      </c>
      <c r="F1147" s="45"/>
      <c r="G1147" s="45"/>
      <c r="H1147" s="45"/>
      <c r="I1147" s="45"/>
      <c r="J1147" s="45"/>
      <c r="K1147" s="45"/>
      <c r="L1147" s="45"/>
      <c r="M1147" s="45"/>
      <c r="N1147" s="45"/>
      <c r="O1147" s="45"/>
      <c r="P1147" s="45"/>
      <c r="Q1147" s="45"/>
      <c r="R1147" s="45"/>
      <c r="S1147" s="45"/>
      <c r="T1147" s="45"/>
      <c r="U1147" s="45"/>
      <c r="V1147" s="45"/>
      <c r="W1147" s="45"/>
      <c r="X1147" s="45"/>
      <c r="Y1147" s="45"/>
      <c r="Z1147" s="45"/>
      <c r="AA1147" s="45"/>
      <c r="AB1147" s="45"/>
      <c r="AC1147" s="45"/>
      <c r="AD1147" s="45"/>
      <c r="AE1147" s="45"/>
      <c r="AF1147" s="45"/>
      <c r="AG1147" s="448">
        <v>126277525</v>
      </c>
      <c r="AH1147" s="45"/>
      <c r="AI1147" s="442">
        <f t="shared" si="1"/>
        <v>126277525</v>
      </c>
    </row>
    <row r="1148" spans="1:35" ht="12.75" customHeight="1">
      <c r="A1148" s="446" t="s">
        <v>2802</v>
      </c>
      <c r="B1148" s="446" t="s">
        <v>2803</v>
      </c>
      <c r="C1148" s="45"/>
      <c r="D1148" s="45"/>
      <c r="E1148" s="448">
        <v>103476875</v>
      </c>
      <c r="F1148" s="45"/>
      <c r="G1148" s="45"/>
      <c r="H1148" s="45"/>
      <c r="I1148" s="45"/>
      <c r="J1148" s="45"/>
      <c r="K1148" s="45"/>
      <c r="L1148" s="45"/>
      <c r="M1148" s="45"/>
      <c r="N1148" s="45"/>
      <c r="O1148" s="45"/>
      <c r="P1148" s="45"/>
      <c r="Q1148" s="45"/>
      <c r="R1148" s="45"/>
      <c r="S1148" s="45"/>
      <c r="T1148" s="45"/>
      <c r="U1148" s="45"/>
      <c r="V1148" s="45"/>
      <c r="W1148" s="45"/>
      <c r="X1148" s="45"/>
      <c r="Y1148" s="45"/>
      <c r="Z1148" s="45"/>
      <c r="AA1148" s="45"/>
      <c r="AB1148" s="45"/>
      <c r="AC1148" s="45"/>
      <c r="AD1148" s="45"/>
      <c r="AE1148" s="45"/>
      <c r="AF1148" s="45"/>
      <c r="AG1148" s="448">
        <v>103476875</v>
      </c>
      <c r="AH1148" s="45"/>
      <c r="AI1148" s="442">
        <f t="shared" si="1"/>
        <v>103476875</v>
      </c>
    </row>
    <row r="1149" spans="1:35" ht="12.75" customHeight="1">
      <c r="A1149" s="446" t="s">
        <v>2804</v>
      </c>
      <c r="B1149" s="446" t="s">
        <v>2805</v>
      </c>
      <c r="C1149" s="45"/>
      <c r="D1149" s="45"/>
      <c r="E1149" s="448">
        <v>24428431</v>
      </c>
      <c r="F1149" s="45"/>
      <c r="G1149" s="45"/>
      <c r="H1149" s="45"/>
      <c r="I1149" s="45"/>
      <c r="J1149" s="45"/>
      <c r="K1149" s="45"/>
      <c r="L1149" s="45"/>
      <c r="M1149" s="45"/>
      <c r="N1149" s="45"/>
      <c r="O1149" s="45"/>
      <c r="P1149" s="45"/>
      <c r="Q1149" s="45"/>
      <c r="R1149" s="45"/>
      <c r="S1149" s="45"/>
      <c r="T1149" s="45"/>
      <c r="U1149" s="45"/>
      <c r="V1149" s="45"/>
      <c r="W1149" s="45"/>
      <c r="X1149" s="45"/>
      <c r="Y1149" s="45"/>
      <c r="Z1149" s="45"/>
      <c r="AA1149" s="45"/>
      <c r="AB1149" s="45"/>
      <c r="AC1149" s="45"/>
      <c r="AD1149" s="45"/>
      <c r="AE1149" s="45"/>
      <c r="AF1149" s="45"/>
      <c r="AG1149" s="448">
        <v>24428431</v>
      </c>
      <c r="AH1149" s="45"/>
      <c r="AI1149" s="442">
        <f t="shared" si="1"/>
        <v>24428431</v>
      </c>
    </row>
    <row r="1150" spans="1:35" ht="12.75" customHeight="1">
      <c r="A1150" s="440" t="s">
        <v>2806</v>
      </c>
      <c r="B1150" s="440" t="s">
        <v>1052</v>
      </c>
      <c r="C1150" s="45"/>
      <c r="D1150" s="45"/>
      <c r="E1150" s="441">
        <v>213545453</v>
      </c>
      <c r="F1150" s="45"/>
      <c r="G1150" s="45"/>
      <c r="H1150" s="45"/>
      <c r="I1150" s="45"/>
      <c r="J1150" s="441">
        <v>42006500</v>
      </c>
      <c r="K1150" s="45"/>
      <c r="L1150" s="45"/>
      <c r="M1150" s="45"/>
      <c r="N1150" s="45"/>
      <c r="O1150" s="45"/>
      <c r="P1150" s="45"/>
      <c r="Q1150" s="45"/>
      <c r="R1150" s="45"/>
      <c r="S1150" s="45"/>
      <c r="T1150" s="45"/>
      <c r="U1150" s="45"/>
      <c r="V1150" s="45"/>
      <c r="W1150" s="45"/>
      <c r="X1150" s="45"/>
      <c r="Y1150" s="45"/>
      <c r="Z1150" s="45"/>
      <c r="AA1150" s="45"/>
      <c r="AB1150" s="45"/>
      <c r="AC1150" s="45"/>
      <c r="AD1150" s="45"/>
      <c r="AE1150" s="45"/>
      <c r="AF1150" s="45"/>
      <c r="AG1150" s="441">
        <v>171538953</v>
      </c>
      <c r="AH1150" s="45"/>
      <c r="AI1150" s="442">
        <f t="shared" si="1"/>
        <v>171538953</v>
      </c>
    </row>
    <row r="1151" spans="1:35" ht="12.75" customHeight="1">
      <c r="A1151" s="446" t="s">
        <v>2807</v>
      </c>
      <c r="B1151" s="446" t="s">
        <v>2808</v>
      </c>
      <c r="C1151" s="45"/>
      <c r="D1151" s="45"/>
      <c r="E1151" s="448">
        <v>128073680</v>
      </c>
      <c r="F1151" s="45"/>
      <c r="G1151" s="45"/>
      <c r="H1151" s="45"/>
      <c r="I1151" s="45"/>
      <c r="J1151" s="45"/>
      <c r="K1151" s="45"/>
      <c r="L1151" s="45"/>
      <c r="M1151" s="45"/>
      <c r="N1151" s="45"/>
      <c r="O1151" s="45"/>
      <c r="P1151" s="45"/>
      <c r="Q1151" s="45"/>
      <c r="R1151" s="45"/>
      <c r="S1151" s="45"/>
      <c r="T1151" s="45"/>
      <c r="U1151" s="45"/>
      <c r="V1151" s="45"/>
      <c r="W1151" s="45"/>
      <c r="X1151" s="45"/>
      <c r="Y1151" s="45"/>
      <c r="Z1151" s="45"/>
      <c r="AA1151" s="45"/>
      <c r="AB1151" s="45"/>
      <c r="AC1151" s="45"/>
      <c r="AD1151" s="45"/>
      <c r="AE1151" s="45"/>
      <c r="AF1151" s="45"/>
      <c r="AG1151" s="448">
        <v>128073680</v>
      </c>
      <c r="AH1151" s="45"/>
      <c r="AI1151" s="442">
        <f t="shared" si="1"/>
        <v>128073680</v>
      </c>
    </row>
    <row r="1152" spans="1:35" ht="12.75" customHeight="1">
      <c r="A1152" s="446" t="s">
        <v>2809</v>
      </c>
      <c r="B1152" s="446" t="s">
        <v>2810</v>
      </c>
      <c r="C1152" s="45"/>
      <c r="D1152" s="45"/>
      <c r="E1152" s="448">
        <v>22099322</v>
      </c>
      <c r="F1152" s="45"/>
      <c r="G1152" s="45"/>
      <c r="H1152" s="45"/>
      <c r="I1152" s="45"/>
      <c r="J1152" s="45"/>
      <c r="K1152" s="45"/>
      <c r="L1152" s="45"/>
      <c r="M1152" s="45"/>
      <c r="N1152" s="45"/>
      <c r="O1152" s="45"/>
      <c r="P1152" s="45"/>
      <c r="Q1152" s="45"/>
      <c r="R1152" s="45"/>
      <c r="S1152" s="45"/>
      <c r="T1152" s="45"/>
      <c r="U1152" s="45"/>
      <c r="V1152" s="45"/>
      <c r="W1152" s="45"/>
      <c r="X1152" s="45"/>
      <c r="Y1152" s="45"/>
      <c r="Z1152" s="45"/>
      <c r="AA1152" s="45"/>
      <c r="AB1152" s="45"/>
      <c r="AC1152" s="45"/>
      <c r="AD1152" s="45"/>
      <c r="AE1152" s="45"/>
      <c r="AF1152" s="45"/>
      <c r="AG1152" s="448">
        <v>22099322</v>
      </c>
      <c r="AH1152" s="45"/>
      <c r="AI1152" s="442">
        <f t="shared" si="1"/>
        <v>22099322</v>
      </c>
    </row>
    <row r="1153" spans="1:35" ht="12.75" customHeight="1">
      <c r="A1153" s="446" t="s">
        <v>2811</v>
      </c>
      <c r="B1153" s="446" t="s">
        <v>2812</v>
      </c>
      <c r="C1153" s="45"/>
      <c r="D1153" s="45"/>
      <c r="E1153" s="448">
        <v>21108138</v>
      </c>
      <c r="F1153" s="45"/>
      <c r="G1153" s="45"/>
      <c r="H1153" s="45"/>
      <c r="I1153" s="45"/>
      <c r="J1153" s="448">
        <v>1180</v>
      </c>
      <c r="K1153" s="45"/>
      <c r="L1153" s="45"/>
      <c r="M1153" s="45"/>
      <c r="N1153" s="45"/>
      <c r="O1153" s="45"/>
      <c r="P1153" s="45"/>
      <c r="Q1153" s="45"/>
      <c r="R1153" s="45"/>
      <c r="S1153" s="45"/>
      <c r="T1153" s="45"/>
      <c r="U1153" s="45"/>
      <c r="V1153" s="45"/>
      <c r="W1153" s="45"/>
      <c r="X1153" s="45"/>
      <c r="Y1153" s="45"/>
      <c r="Z1153" s="45"/>
      <c r="AA1153" s="45"/>
      <c r="AB1153" s="45"/>
      <c r="AC1153" s="45"/>
      <c r="AD1153" s="45"/>
      <c r="AE1153" s="45"/>
      <c r="AF1153" s="45"/>
      <c r="AG1153" s="448">
        <v>21106958</v>
      </c>
      <c r="AH1153" s="45"/>
      <c r="AI1153" s="442">
        <f t="shared" si="1"/>
        <v>21106958</v>
      </c>
    </row>
    <row r="1154" spans="1:35" ht="12.75" customHeight="1">
      <c r="A1154" s="446" t="s">
        <v>2813</v>
      </c>
      <c r="B1154" s="446" t="s">
        <v>2814</v>
      </c>
      <c r="C1154" s="45"/>
      <c r="D1154" s="45"/>
      <c r="E1154" s="448">
        <v>42264313</v>
      </c>
      <c r="F1154" s="45"/>
      <c r="G1154" s="45"/>
      <c r="H1154" s="45"/>
      <c r="I1154" s="45"/>
      <c r="J1154" s="448">
        <v>42005320</v>
      </c>
      <c r="K1154" s="45"/>
      <c r="L1154" s="45"/>
      <c r="M1154" s="45"/>
      <c r="N1154" s="45"/>
      <c r="O1154" s="45"/>
      <c r="P1154" s="45"/>
      <c r="Q1154" s="45"/>
      <c r="R1154" s="45"/>
      <c r="S1154" s="45"/>
      <c r="T1154" s="45"/>
      <c r="U1154" s="45"/>
      <c r="V1154" s="45"/>
      <c r="W1154" s="45"/>
      <c r="X1154" s="45"/>
      <c r="Y1154" s="45"/>
      <c r="Z1154" s="45"/>
      <c r="AA1154" s="45"/>
      <c r="AB1154" s="45"/>
      <c r="AC1154" s="45"/>
      <c r="AD1154" s="45"/>
      <c r="AE1154" s="45"/>
      <c r="AF1154" s="45"/>
      <c r="AG1154" s="448">
        <v>258993</v>
      </c>
      <c r="AH1154" s="45"/>
      <c r="AI1154" s="442">
        <f t="shared" si="1"/>
        <v>258993</v>
      </c>
    </row>
    <row r="1155" spans="1:35" ht="12.75" customHeight="1">
      <c r="A1155" s="440" t="s">
        <v>2815</v>
      </c>
      <c r="B1155" s="440" t="s">
        <v>2816</v>
      </c>
      <c r="C1155" s="45"/>
      <c r="D1155" s="45"/>
      <c r="E1155" s="441">
        <v>2151153044</v>
      </c>
      <c r="F1155" s="45"/>
      <c r="G1155" s="45"/>
      <c r="H1155" s="45"/>
      <c r="I1155" s="45"/>
      <c r="J1155" s="441">
        <v>703703</v>
      </c>
      <c r="K1155" s="45"/>
      <c r="L1155" s="45"/>
      <c r="M1155" s="45"/>
      <c r="N1155" s="45"/>
      <c r="O1155" s="45"/>
      <c r="P1155" s="45"/>
      <c r="Q1155" s="45"/>
      <c r="R1155" s="45"/>
      <c r="S1155" s="45"/>
      <c r="T1155" s="45"/>
      <c r="U1155" s="45"/>
      <c r="V1155" s="45"/>
      <c r="W1155" s="45"/>
      <c r="X1155" s="45"/>
      <c r="Y1155" s="45"/>
      <c r="Z1155" s="45"/>
      <c r="AA1155" s="45"/>
      <c r="AB1155" s="45"/>
      <c r="AC1155" s="45"/>
      <c r="AD1155" s="45"/>
      <c r="AE1155" s="45"/>
      <c r="AF1155" s="45"/>
      <c r="AG1155" s="441">
        <v>2150449341</v>
      </c>
      <c r="AH1155" s="45"/>
      <c r="AI1155" s="442">
        <f t="shared" si="1"/>
        <v>2150449341</v>
      </c>
    </row>
    <row r="1156" spans="1:35" ht="12.75" customHeight="1">
      <c r="A1156" s="446" t="s">
        <v>2817</v>
      </c>
      <c r="B1156" s="446" t="s">
        <v>1719</v>
      </c>
      <c r="C1156" s="45"/>
      <c r="D1156" s="45"/>
      <c r="E1156" s="448">
        <v>247401</v>
      </c>
      <c r="F1156" s="45"/>
      <c r="G1156" s="45"/>
      <c r="H1156" s="45"/>
      <c r="I1156" s="45"/>
      <c r="J1156" s="45"/>
      <c r="K1156" s="45"/>
      <c r="L1156" s="45"/>
      <c r="M1156" s="45"/>
      <c r="N1156" s="45"/>
      <c r="O1156" s="45"/>
      <c r="P1156" s="45"/>
      <c r="Q1156" s="45"/>
      <c r="R1156" s="45"/>
      <c r="S1156" s="45"/>
      <c r="T1156" s="45"/>
      <c r="U1156" s="45"/>
      <c r="V1156" s="45"/>
      <c r="W1156" s="45"/>
      <c r="X1156" s="45"/>
      <c r="Y1156" s="45"/>
      <c r="Z1156" s="45"/>
      <c r="AA1156" s="45"/>
      <c r="AB1156" s="45"/>
      <c r="AC1156" s="45"/>
      <c r="AD1156" s="45"/>
      <c r="AE1156" s="45"/>
      <c r="AF1156" s="45"/>
      <c r="AG1156" s="448">
        <v>247401</v>
      </c>
      <c r="AH1156" s="45"/>
      <c r="AI1156" s="442">
        <f t="shared" si="1"/>
        <v>247401</v>
      </c>
    </row>
    <row r="1157" spans="1:35" ht="12.75" customHeight="1">
      <c r="A1157" s="446" t="s">
        <v>2818</v>
      </c>
      <c r="B1157" s="446" t="s">
        <v>1703</v>
      </c>
      <c r="C1157" s="45"/>
      <c r="D1157" s="45"/>
      <c r="E1157" s="448">
        <v>15288473</v>
      </c>
      <c r="F1157" s="45"/>
      <c r="G1157" s="45"/>
      <c r="H1157" s="45"/>
      <c r="I1157" s="45"/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45"/>
      <c r="W1157" s="45"/>
      <c r="X1157" s="45"/>
      <c r="Y1157" s="45"/>
      <c r="Z1157" s="45"/>
      <c r="AA1157" s="45"/>
      <c r="AB1157" s="45"/>
      <c r="AC1157" s="45"/>
      <c r="AD1157" s="45"/>
      <c r="AE1157" s="45"/>
      <c r="AF1157" s="45"/>
      <c r="AG1157" s="448">
        <v>15288473</v>
      </c>
      <c r="AH1157" s="45"/>
      <c r="AI1157" s="442">
        <f t="shared" si="1"/>
        <v>15288473</v>
      </c>
    </row>
    <row r="1158" spans="1:35" ht="12.75" customHeight="1">
      <c r="A1158" s="446" t="s">
        <v>2819</v>
      </c>
      <c r="B1158" s="446" t="s">
        <v>2820</v>
      </c>
      <c r="C1158" s="45"/>
      <c r="D1158" s="45"/>
      <c r="E1158" s="448">
        <v>258725318</v>
      </c>
      <c r="F1158" s="45"/>
      <c r="G1158" s="45"/>
      <c r="H1158" s="45"/>
      <c r="I1158" s="45"/>
      <c r="J1158" s="45"/>
      <c r="K1158" s="45"/>
      <c r="L1158" s="45"/>
      <c r="M1158" s="45"/>
      <c r="N1158" s="45"/>
      <c r="O1158" s="45"/>
      <c r="P1158" s="45"/>
      <c r="Q1158" s="45"/>
      <c r="R1158" s="45"/>
      <c r="S1158" s="45"/>
      <c r="T1158" s="45"/>
      <c r="U1158" s="45"/>
      <c r="V1158" s="45"/>
      <c r="W1158" s="45"/>
      <c r="X1158" s="45"/>
      <c r="Y1158" s="45"/>
      <c r="Z1158" s="45"/>
      <c r="AA1158" s="45"/>
      <c r="AB1158" s="45"/>
      <c r="AC1158" s="45"/>
      <c r="AD1158" s="45"/>
      <c r="AE1158" s="45"/>
      <c r="AF1158" s="45"/>
      <c r="AG1158" s="448">
        <v>258725318</v>
      </c>
      <c r="AH1158" s="45"/>
      <c r="AI1158" s="442">
        <f t="shared" si="1"/>
        <v>258725318</v>
      </c>
    </row>
    <row r="1159" spans="1:35" ht="12.75" customHeight="1">
      <c r="A1159" s="446" t="s">
        <v>2821</v>
      </c>
      <c r="B1159" s="446" t="s">
        <v>1743</v>
      </c>
      <c r="C1159" s="45"/>
      <c r="D1159" s="45"/>
      <c r="E1159" s="448">
        <v>4383033</v>
      </c>
      <c r="F1159" s="45"/>
      <c r="G1159" s="45"/>
      <c r="H1159" s="45"/>
      <c r="I1159" s="45"/>
      <c r="J1159" s="45"/>
      <c r="K1159" s="45"/>
      <c r="L1159" s="45"/>
      <c r="M1159" s="45"/>
      <c r="N1159" s="45"/>
      <c r="O1159" s="45"/>
      <c r="P1159" s="45"/>
      <c r="Q1159" s="45"/>
      <c r="R1159" s="45"/>
      <c r="S1159" s="45"/>
      <c r="T1159" s="45"/>
      <c r="U1159" s="45"/>
      <c r="V1159" s="45"/>
      <c r="W1159" s="45"/>
      <c r="X1159" s="45"/>
      <c r="Y1159" s="45"/>
      <c r="Z1159" s="45"/>
      <c r="AA1159" s="45"/>
      <c r="AB1159" s="45"/>
      <c r="AC1159" s="45"/>
      <c r="AD1159" s="45"/>
      <c r="AE1159" s="45"/>
      <c r="AF1159" s="45"/>
      <c r="AG1159" s="448">
        <v>4383033</v>
      </c>
      <c r="AH1159" s="45"/>
      <c r="AI1159" s="442">
        <f t="shared" si="1"/>
        <v>4383033</v>
      </c>
    </row>
    <row r="1160" spans="1:35" ht="12.75" customHeight="1">
      <c r="A1160" s="446" t="s">
        <v>2822</v>
      </c>
      <c r="B1160" s="446" t="s">
        <v>2823</v>
      </c>
      <c r="C1160" s="45"/>
      <c r="D1160" s="45"/>
      <c r="E1160" s="448">
        <v>57721871</v>
      </c>
      <c r="F1160" s="45"/>
      <c r="G1160" s="45"/>
      <c r="H1160" s="45"/>
      <c r="I1160" s="45"/>
      <c r="J1160" s="45"/>
      <c r="K1160" s="45"/>
      <c r="L1160" s="45"/>
      <c r="M1160" s="45"/>
      <c r="N1160" s="45"/>
      <c r="O1160" s="45"/>
      <c r="P1160" s="45"/>
      <c r="Q1160" s="45"/>
      <c r="R1160" s="45"/>
      <c r="S1160" s="45"/>
      <c r="T1160" s="45"/>
      <c r="U1160" s="45"/>
      <c r="V1160" s="45"/>
      <c r="W1160" s="45"/>
      <c r="X1160" s="45"/>
      <c r="Y1160" s="45"/>
      <c r="Z1160" s="45"/>
      <c r="AA1160" s="45"/>
      <c r="AB1160" s="45"/>
      <c r="AC1160" s="45"/>
      <c r="AD1160" s="45"/>
      <c r="AE1160" s="45"/>
      <c r="AF1160" s="45"/>
      <c r="AG1160" s="448">
        <v>57721871</v>
      </c>
      <c r="AH1160" s="45"/>
      <c r="AI1160" s="442">
        <f t="shared" si="1"/>
        <v>57721871</v>
      </c>
    </row>
    <row r="1161" spans="1:35" ht="12.75" customHeight="1">
      <c r="A1161" s="446" t="s">
        <v>2824</v>
      </c>
      <c r="B1161" s="446" t="s">
        <v>1711</v>
      </c>
      <c r="C1161" s="45"/>
      <c r="D1161" s="45"/>
      <c r="E1161" s="448">
        <v>188347695</v>
      </c>
      <c r="F1161" s="45"/>
      <c r="G1161" s="45"/>
      <c r="H1161" s="45"/>
      <c r="I1161" s="45"/>
      <c r="J1161" s="45"/>
      <c r="K1161" s="45"/>
      <c r="L1161" s="45"/>
      <c r="M1161" s="45"/>
      <c r="N1161" s="45"/>
      <c r="O1161" s="45"/>
      <c r="P1161" s="45"/>
      <c r="Q1161" s="45"/>
      <c r="R1161" s="45"/>
      <c r="S1161" s="45"/>
      <c r="T1161" s="45"/>
      <c r="U1161" s="45"/>
      <c r="V1161" s="45"/>
      <c r="W1161" s="45"/>
      <c r="X1161" s="45"/>
      <c r="Y1161" s="45"/>
      <c r="Z1161" s="45"/>
      <c r="AA1161" s="45"/>
      <c r="AB1161" s="45"/>
      <c r="AC1161" s="45"/>
      <c r="AD1161" s="45"/>
      <c r="AE1161" s="45"/>
      <c r="AF1161" s="45"/>
      <c r="AG1161" s="448">
        <v>188347695</v>
      </c>
      <c r="AH1161" s="45"/>
      <c r="AI1161" s="442">
        <f t="shared" si="1"/>
        <v>188347695</v>
      </c>
    </row>
    <row r="1162" spans="1:35" ht="12.75" customHeight="1">
      <c r="A1162" s="446" t="s">
        <v>2825</v>
      </c>
      <c r="B1162" s="446" t="s">
        <v>1699</v>
      </c>
      <c r="C1162" s="45"/>
      <c r="D1162" s="45"/>
      <c r="E1162" s="448">
        <v>284522531</v>
      </c>
      <c r="F1162" s="45"/>
      <c r="G1162" s="45"/>
      <c r="H1162" s="45"/>
      <c r="I1162" s="45"/>
      <c r="J1162" s="45"/>
      <c r="K1162" s="45"/>
      <c r="L1162" s="45"/>
      <c r="M1162" s="45"/>
      <c r="N1162" s="45"/>
      <c r="O1162" s="45"/>
      <c r="P1162" s="45"/>
      <c r="Q1162" s="45"/>
      <c r="R1162" s="45"/>
      <c r="S1162" s="45"/>
      <c r="T1162" s="45"/>
      <c r="U1162" s="45"/>
      <c r="V1162" s="45"/>
      <c r="W1162" s="45"/>
      <c r="X1162" s="45"/>
      <c r="Y1162" s="45"/>
      <c r="Z1162" s="45"/>
      <c r="AA1162" s="45"/>
      <c r="AB1162" s="45"/>
      <c r="AC1162" s="45"/>
      <c r="AD1162" s="45"/>
      <c r="AE1162" s="45"/>
      <c r="AF1162" s="45"/>
      <c r="AG1162" s="448">
        <v>284522531</v>
      </c>
      <c r="AH1162" s="45"/>
      <c r="AI1162" s="442">
        <f t="shared" si="1"/>
        <v>284522531</v>
      </c>
    </row>
    <row r="1163" spans="1:35" ht="12.75" customHeight="1">
      <c r="A1163" s="446" t="s">
        <v>2826</v>
      </c>
      <c r="B1163" s="446" t="s">
        <v>2827</v>
      </c>
      <c r="C1163" s="45"/>
      <c r="D1163" s="45"/>
      <c r="E1163" s="448">
        <v>5092816</v>
      </c>
      <c r="F1163" s="45"/>
      <c r="G1163" s="45"/>
      <c r="H1163" s="45"/>
      <c r="I1163" s="45"/>
      <c r="J1163" s="45"/>
      <c r="K1163" s="45"/>
      <c r="L1163" s="45"/>
      <c r="M1163" s="45"/>
      <c r="N1163" s="45"/>
      <c r="O1163" s="45"/>
      <c r="P1163" s="45"/>
      <c r="Q1163" s="45"/>
      <c r="R1163" s="45"/>
      <c r="S1163" s="45"/>
      <c r="T1163" s="45"/>
      <c r="U1163" s="45"/>
      <c r="V1163" s="45"/>
      <c r="W1163" s="45"/>
      <c r="X1163" s="45"/>
      <c r="Y1163" s="45"/>
      <c r="Z1163" s="45"/>
      <c r="AA1163" s="45"/>
      <c r="AB1163" s="45"/>
      <c r="AC1163" s="45"/>
      <c r="AD1163" s="45"/>
      <c r="AE1163" s="45"/>
      <c r="AF1163" s="45"/>
      <c r="AG1163" s="448">
        <v>5092816</v>
      </c>
      <c r="AH1163" s="45"/>
      <c r="AI1163" s="442">
        <f t="shared" si="1"/>
        <v>5092816</v>
      </c>
    </row>
    <row r="1164" spans="1:35" ht="12.75" customHeight="1">
      <c r="A1164" s="446" t="s">
        <v>2828</v>
      </c>
      <c r="B1164" s="446" t="s">
        <v>1941</v>
      </c>
      <c r="C1164" s="45"/>
      <c r="D1164" s="45"/>
      <c r="E1164" s="448">
        <v>251763168</v>
      </c>
      <c r="F1164" s="45"/>
      <c r="G1164" s="45"/>
      <c r="H1164" s="45"/>
      <c r="I1164" s="45"/>
      <c r="J1164" s="45"/>
      <c r="K1164" s="45"/>
      <c r="L1164" s="45"/>
      <c r="M1164" s="45"/>
      <c r="N1164" s="45"/>
      <c r="O1164" s="45"/>
      <c r="P1164" s="45"/>
      <c r="Q1164" s="45"/>
      <c r="R1164" s="45"/>
      <c r="S1164" s="45"/>
      <c r="T1164" s="45"/>
      <c r="U1164" s="45"/>
      <c r="V1164" s="45"/>
      <c r="W1164" s="45"/>
      <c r="X1164" s="45"/>
      <c r="Y1164" s="45"/>
      <c r="Z1164" s="45"/>
      <c r="AA1164" s="45"/>
      <c r="AB1164" s="45"/>
      <c r="AC1164" s="45"/>
      <c r="AD1164" s="45"/>
      <c r="AE1164" s="45"/>
      <c r="AF1164" s="45"/>
      <c r="AG1164" s="448">
        <v>251763168</v>
      </c>
      <c r="AH1164" s="45"/>
      <c r="AI1164" s="442">
        <f t="shared" si="1"/>
        <v>251763168</v>
      </c>
    </row>
    <row r="1165" spans="1:35" ht="12.75" customHeight="1">
      <c r="A1165" s="446" t="s">
        <v>2829</v>
      </c>
      <c r="B1165" s="446" t="s">
        <v>2830</v>
      </c>
      <c r="C1165" s="45"/>
      <c r="D1165" s="45"/>
      <c r="E1165" s="448">
        <v>152265825</v>
      </c>
      <c r="F1165" s="45"/>
      <c r="G1165" s="45"/>
      <c r="H1165" s="45"/>
      <c r="I1165" s="45"/>
      <c r="J1165" s="448">
        <v>48000</v>
      </c>
      <c r="K1165" s="45"/>
      <c r="L1165" s="45"/>
      <c r="M1165" s="45"/>
      <c r="N1165" s="45"/>
      <c r="O1165" s="45"/>
      <c r="P1165" s="45"/>
      <c r="Q1165" s="45"/>
      <c r="R1165" s="45"/>
      <c r="S1165" s="45"/>
      <c r="T1165" s="45"/>
      <c r="U1165" s="45"/>
      <c r="V1165" s="45"/>
      <c r="W1165" s="45"/>
      <c r="X1165" s="45"/>
      <c r="Y1165" s="45"/>
      <c r="Z1165" s="45"/>
      <c r="AA1165" s="45"/>
      <c r="AB1165" s="45"/>
      <c r="AC1165" s="45"/>
      <c r="AD1165" s="45"/>
      <c r="AE1165" s="45"/>
      <c r="AF1165" s="45"/>
      <c r="AG1165" s="448">
        <v>152217825</v>
      </c>
      <c r="AH1165" s="45"/>
      <c r="AI1165" s="442">
        <f t="shared" si="1"/>
        <v>152217825</v>
      </c>
    </row>
    <row r="1166" spans="1:35" ht="12.75" customHeight="1">
      <c r="A1166" s="446" t="s">
        <v>2831</v>
      </c>
      <c r="B1166" s="446" t="s">
        <v>1946</v>
      </c>
      <c r="C1166" s="45"/>
      <c r="D1166" s="45"/>
      <c r="E1166" s="448">
        <v>154734699</v>
      </c>
      <c r="F1166" s="45"/>
      <c r="G1166" s="45"/>
      <c r="H1166" s="45"/>
      <c r="I1166" s="45"/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Y1166" s="45"/>
      <c r="Z1166" s="45"/>
      <c r="AA1166" s="45"/>
      <c r="AB1166" s="45"/>
      <c r="AC1166" s="45"/>
      <c r="AD1166" s="45"/>
      <c r="AE1166" s="45"/>
      <c r="AF1166" s="45"/>
      <c r="AG1166" s="448">
        <v>154734699</v>
      </c>
      <c r="AH1166" s="45"/>
      <c r="AI1166" s="442">
        <f t="shared" si="1"/>
        <v>154734699</v>
      </c>
    </row>
    <row r="1167" spans="1:35" ht="12.75" customHeight="1">
      <c r="A1167" s="446" t="s">
        <v>2832</v>
      </c>
      <c r="B1167" s="446" t="s">
        <v>1722</v>
      </c>
      <c r="C1167" s="45"/>
      <c r="D1167" s="45"/>
      <c r="E1167" s="448">
        <v>24037070</v>
      </c>
      <c r="F1167" s="45"/>
      <c r="G1167" s="45"/>
      <c r="H1167" s="45"/>
      <c r="I1167" s="45"/>
      <c r="J1167" s="45"/>
      <c r="K1167" s="45"/>
      <c r="L1167" s="45"/>
      <c r="M1167" s="45"/>
      <c r="N1167" s="45"/>
      <c r="O1167" s="45"/>
      <c r="P1167" s="45"/>
      <c r="Q1167" s="45"/>
      <c r="R1167" s="45"/>
      <c r="S1167" s="45"/>
      <c r="T1167" s="45"/>
      <c r="U1167" s="45"/>
      <c r="V1167" s="45"/>
      <c r="W1167" s="45"/>
      <c r="X1167" s="45"/>
      <c r="Y1167" s="45"/>
      <c r="Z1167" s="45"/>
      <c r="AA1167" s="45"/>
      <c r="AB1167" s="45"/>
      <c r="AC1167" s="45"/>
      <c r="AD1167" s="45"/>
      <c r="AE1167" s="45"/>
      <c r="AF1167" s="45"/>
      <c r="AG1167" s="448">
        <v>24037070</v>
      </c>
      <c r="AH1167" s="45"/>
      <c r="AI1167" s="442">
        <f t="shared" si="1"/>
        <v>24037070</v>
      </c>
    </row>
    <row r="1168" spans="1:35" ht="12.75" customHeight="1">
      <c r="A1168" s="446" t="s">
        <v>2833</v>
      </c>
      <c r="B1168" s="446" t="s">
        <v>1695</v>
      </c>
      <c r="C1168" s="45"/>
      <c r="D1168" s="45"/>
      <c r="E1168" s="448">
        <v>139351475</v>
      </c>
      <c r="F1168" s="45"/>
      <c r="G1168" s="45"/>
      <c r="H1168" s="45"/>
      <c r="I1168" s="45"/>
      <c r="J1168" s="448">
        <v>5703</v>
      </c>
      <c r="K1168" s="45"/>
      <c r="L1168" s="45"/>
      <c r="M1168" s="45"/>
      <c r="N1168" s="45"/>
      <c r="O1168" s="45"/>
      <c r="P1168" s="45"/>
      <c r="Q1168" s="45"/>
      <c r="R1168" s="45"/>
      <c r="S1168" s="45"/>
      <c r="T1168" s="45"/>
      <c r="U1168" s="45"/>
      <c r="V1168" s="45"/>
      <c r="W1168" s="45"/>
      <c r="X1168" s="45"/>
      <c r="Y1168" s="45"/>
      <c r="Z1168" s="45"/>
      <c r="AA1168" s="45"/>
      <c r="AB1168" s="45"/>
      <c r="AC1168" s="45"/>
      <c r="AD1168" s="45"/>
      <c r="AE1168" s="45"/>
      <c r="AF1168" s="45"/>
      <c r="AG1168" s="448">
        <v>139345772</v>
      </c>
      <c r="AH1168" s="45"/>
      <c r="AI1168" s="442">
        <f t="shared" si="1"/>
        <v>139345772</v>
      </c>
    </row>
    <row r="1169" spans="1:35" ht="12.75" customHeight="1">
      <c r="A1169" s="446" t="s">
        <v>2834</v>
      </c>
      <c r="B1169" s="446" t="s">
        <v>2684</v>
      </c>
      <c r="C1169" s="45"/>
      <c r="D1169" s="45"/>
      <c r="E1169" s="448">
        <v>1860539</v>
      </c>
      <c r="F1169" s="45"/>
      <c r="G1169" s="45"/>
      <c r="H1169" s="45"/>
      <c r="I1169" s="45"/>
      <c r="J1169" s="45"/>
      <c r="K1169" s="45"/>
      <c r="L1169" s="45"/>
      <c r="M1169" s="45"/>
      <c r="N1169" s="45"/>
      <c r="O1169" s="45"/>
      <c r="P1169" s="45"/>
      <c r="Q1169" s="45"/>
      <c r="R1169" s="45"/>
      <c r="S1169" s="45"/>
      <c r="T1169" s="45"/>
      <c r="U1169" s="45"/>
      <c r="V1169" s="45"/>
      <c r="W1169" s="45"/>
      <c r="X1169" s="45"/>
      <c r="Y1169" s="45"/>
      <c r="Z1169" s="45"/>
      <c r="AA1169" s="45"/>
      <c r="AB1169" s="45"/>
      <c r="AC1169" s="45"/>
      <c r="AD1169" s="45"/>
      <c r="AE1169" s="45"/>
      <c r="AF1169" s="45"/>
      <c r="AG1169" s="448">
        <v>1860539</v>
      </c>
      <c r="AH1169" s="45"/>
      <c r="AI1169" s="442">
        <f t="shared" si="1"/>
        <v>1860539</v>
      </c>
    </row>
    <row r="1170" spans="1:35" ht="12.75" customHeight="1">
      <c r="A1170" s="446" t="s">
        <v>2835</v>
      </c>
      <c r="B1170" s="446" t="s">
        <v>2836</v>
      </c>
      <c r="C1170" s="45"/>
      <c r="D1170" s="45"/>
      <c r="E1170" s="448">
        <v>252673792</v>
      </c>
      <c r="F1170" s="45"/>
      <c r="G1170" s="45"/>
      <c r="H1170" s="45"/>
      <c r="I1170" s="45"/>
      <c r="J1170" s="448">
        <v>650000</v>
      </c>
      <c r="K1170" s="45"/>
      <c r="L1170" s="45"/>
      <c r="M1170" s="45"/>
      <c r="N1170" s="45"/>
      <c r="O1170" s="45"/>
      <c r="P1170" s="45"/>
      <c r="Q1170" s="45"/>
      <c r="R1170" s="45"/>
      <c r="S1170" s="45"/>
      <c r="T1170" s="45"/>
      <c r="U1170" s="45"/>
      <c r="V1170" s="45"/>
      <c r="W1170" s="45"/>
      <c r="X1170" s="45"/>
      <c r="Y1170" s="45"/>
      <c r="Z1170" s="45"/>
      <c r="AA1170" s="45"/>
      <c r="AB1170" s="45"/>
      <c r="AC1170" s="45"/>
      <c r="AD1170" s="45"/>
      <c r="AE1170" s="45"/>
      <c r="AF1170" s="45"/>
      <c r="AG1170" s="448">
        <v>252023792</v>
      </c>
      <c r="AH1170" s="45"/>
      <c r="AI1170" s="442">
        <f t="shared" si="1"/>
        <v>252023792</v>
      </c>
    </row>
    <row r="1171" spans="1:35" ht="12.75" customHeight="1">
      <c r="A1171" s="446" t="s">
        <v>2837</v>
      </c>
      <c r="B1171" s="446" t="s">
        <v>2838</v>
      </c>
      <c r="C1171" s="45"/>
      <c r="D1171" s="45"/>
      <c r="E1171" s="448">
        <v>105971695</v>
      </c>
      <c r="F1171" s="45"/>
      <c r="G1171" s="45"/>
      <c r="H1171" s="45"/>
      <c r="I1171" s="45"/>
      <c r="J1171" s="45"/>
      <c r="K1171" s="45"/>
      <c r="L1171" s="45"/>
      <c r="M1171" s="45"/>
      <c r="N1171" s="45"/>
      <c r="O1171" s="45"/>
      <c r="P1171" s="45"/>
      <c r="Q1171" s="45"/>
      <c r="R1171" s="45"/>
      <c r="S1171" s="45"/>
      <c r="T1171" s="45"/>
      <c r="U1171" s="45"/>
      <c r="V1171" s="45"/>
      <c r="W1171" s="45"/>
      <c r="X1171" s="45"/>
      <c r="Y1171" s="45"/>
      <c r="Z1171" s="45"/>
      <c r="AA1171" s="45"/>
      <c r="AB1171" s="45"/>
      <c r="AC1171" s="45"/>
      <c r="AD1171" s="45"/>
      <c r="AE1171" s="45"/>
      <c r="AF1171" s="45"/>
      <c r="AG1171" s="448">
        <v>105971695</v>
      </c>
      <c r="AH1171" s="45"/>
      <c r="AI1171" s="442">
        <f t="shared" si="1"/>
        <v>105971695</v>
      </c>
    </row>
    <row r="1172" spans="1:35" ht="12.75" customHeight="1">
      <c r="A1172" s="446" t="s">
        <v>2839</v>
      </c>
      <c r="B1172" s="446" t="s">
        <v>2840</v>
      </c>
      <c r="C1172" s="45"/>
      <c r="D1172" s="45"/>
      <c r="E1172" s="448">
        <v>2608070</v>
      </c>
      <c r="F1172" s="45"/>
      <c r="G1172" s="45"/>
      <c r="H1172" s="45"/>
      <c r="I1172" s="45"/>
      <c r="J1172" s="45"/>
      <c r="K1172" s="45"/>
      <c r="L1172" s="45"/>
      <c r="M1172" s="45"/>
      <c r="N1172" s="45"/>
      <c r="O1172" s="45"/>
      <c r="P1172" s="45"/>
      <c r="Q1172" s="45"/>
      <c r="R1172" s="45"/>
      <c r="S1172" s="45"/>
      <c r="T1172" s="45"/>
      <c r="U1172" s="45"/>
      <c r="V1172" s="45"/>
      <c r="W1172" s="45"/>
      <c r="X1172" s="45"/>
      <c r="Y1172" s="45"/>
      <c r="Z1172" s="45"/>
      <c r="AA1172" s="45"/>
      <c r="AB1172" s="45"/>
      <c r="AC1172" s="45"/>
      <c r="AD1172" s="45"/>
      <c r="AE1172" s="45"/>
      <c r="AF1172" s="45"/>
      <c r="AG1172" s="448">
        <v>2608070</v>
      </c>
      <c r="AH1172" s="45"/>
      <c r="AI1172" s="442">
        <f t="shared" si="1"/>
        <v>2608070</v>
      </c>
    </row>
    <row r="1173" spans="1:35" ht="12.75" customHeight="1">
      <c r="A1173" s="446" t="s">
        <v>2841</v>
      </c>
      <c r="B1173" s="446" t="s">
        <v>2842</v>
      </c>
      <c r="C1173" s="45"/>
      <c r="D1173" s="45"/>
      <c r="E1173" s="448">
        <v>4493419</v>
      </c>
      <c r="F1173" s="45"/>
      <c r="G1173" s="45"/>
      <c r="H1173" s="45"/>
      <c r="I1173" s="45"/>
      <c r="J1173" s="45"/>
      <c r="K1173" s="45"/>
      <c r="L1173" s="45"/>
      <c r="M1173" s="45"/>
      <c r="N1173" s="45"/>
      <c r="O1173" s="45"/>
      <c r="P1173" s="45"/>
      <c r="Q1173" s="45"/>
      <c r="R1173" s="45"/>
      <c r="S1173" s="45"/>
      <c r="T1173" s="45"/>
      <c r="U1173" s="45"/>
      <c r="V1173" s="45"/>
      <c r="W1173" s="45"/>
      <c r="X1173" s="45"/>
      <c r="Y1173" s="45"/>
      <c r="Z1173" s="45"/>
      <c r="AA1173" s="45"/>
      <c r="AB1173" s="45"/>
      <c r="AC1173" s="45"/>
      <c r="AD1173" s="45"/>
      <c r="AE1173" s="45"/>
      <c r="AF1173" s="45"/>
      <c r="AG1173" s="448">
        <v>4493419</v>
      </c>
      <c r="AH1173" s="45"/>
      <c r="AI1173" s="442">
        <f t="shared" si="1"/>
        <v>4493419</v>
      </c>
    </row>
    <row r="1174" spans="1:35" ht="12.75" customHeight="1">
      <c r="A1174" s="446" t="s">
        <v>2843</v>
      </c>
      <c r="B1174" s="446" t="s">
        <v>2844</v>
      </c>
      <c r="C1174" s="45"/>
      <c r="D1174" s="45"/>
      <c r="E1174" s="448">
        <v>5685</v>
      </c>
      <c r="F1174" s="45"/>
      <c r="G1174" s="45"/>
      <c r="H1174" s="45"/>
      <c r="I1174" s="45"/>
      <c r="J1174" s="45"/>
      <c r="K1174" s="45"/>
      <c r="L1174" s="45"/>
      <c r="M1174" s="45"/>
      <c r="N1174" s="45"/>
      <c r="O1174" s="45"/>
      <c r="P1174" s="45"/>
      <c r="Q1174" s="45"/>
      <c r="R1174" s="45"/>
      <c r="S1174" s="45"/>
      <c r="T1174" s="45"/>
      <c r="U1174" s="45"/>
      <c r="V1174" s="45"/>
      <c r="W1174" s="45"/>
      <c r="X1174" s="45"/>
      <c r="Y1174" s="45"/>
      <c r="Z1174" s="45"/>
      <c r="AA1174" s="45"/>
      <c r="AB1174" s="45"/>
      <c r="AC1174" s="45"/>
      <c r="AD1174" s="45"/>
      <c r="AE1174" s="45"/>
      <c r="AF1174" s="45"/>
      <c r="AG1174" s="448">
        <v>5685</v>
      </c>
      <c r="AH1174" s="45"/>
      <c r="AI1174" s="442">
        <f t="shared" si="1"/>
        <v>5685</v>
      </c>
    </row>
    <row r="1175" spans="1:35" ht="12.75" customHeight="1">
      <c r="A1175" s="446" t="s">
        <v>2845</v>
      </c>
      <c r="B1175" s="446" t="s">
        <v>2846</v>
      </c>
      <c r="C1175" s="45"/>
      <c r="D1175" s="45"/>
      <c r="E1175" s="448">
        <v>2762</v>
      </c>
      <c r="F1175" s="45"/>
      <c r="G1175" s="45"/>
      <c r="H1175" s="45"/>
      <c r="I1175" s="45"/>
      <c r="J1175" s="45"/>
      <c r="K1175" s="45"/>
      <c r="L1175" s="45"/>
      <c r="M1175" s="45"/>
      <c r="N1175" s="45"/>
      <c r="O1175" s="45"/>
      <c r="P1175" s="45"/>
      <c r="Q1175" s="45"/>
      <c r="R1175" s="45"/>
      <c r="S1175" s="45"/>
      <c r="T1175" s="45"/>
      <c r="U1175" s="45"/>
      <c r="V1175" s="45"/>
      <c r="W1175" s="45"/>
      <c r="X1175" s="45"/>
      <c r="Y1175" s="45"/>
      <c r="Z1175" s="45"/>
      <c r="AA1175" s="45"/>
      <c r="AB1175" s="45"/>
      <c r="AC1175" s="45"/>
      <c r="AD1175" s="45"/>
      <c r="AE1175" s="45"/>
      <c r="AF1175" s="45"/>
      <c r="AG1175" s="448">
        <v>2762</v>
      </c>
      <c r="AH1175" s="45"/>
      <c r="AI1175" s="442">
        <f t="shared" si="1"/>
        <v>2762</v>
      </c>
    </row>
    <row r="1176" spans="1:35" ht="12.75" customHeight="1">
      <c r="A1176" s="446" t="s">
        <v>2847</v>
      </c>
      <c r="B1176" s="446" t="s">
        <v>2848</v>
      </c>
      <c r="C1176" s="45"/>
      <c r="D1176" s="45"/>
      <c r="E1176" s="448">
        <v>1124386</v>
      </c>
      <c r="F1176" s="45"/>
      <c r="G1176" s="45"/>
      <c r="H1176" s="45"/>
      <c r="I1176" s="45"/>
      <c r="J1176" s="45"/>
      <c r="K1176" s="45"/>
      <c r="L1176" s="45"/>
      <c r="M1176" s="45"/>
      <c r="N1176" s="45"/>
      <c r="O1176" s="45"/>
      <c r="P1176" s="45"/>
      <c r="Q1176" s="45"/>
      <c r="R1176" s="45"/>
      <c r="S1176" s="45"/>
      <c r="T1176" s="45"/>
      <c r="U1176" s="45"/>
      <c r="V1176" s="45"/>
      <c r="W1176" s="45"/>
      <c r="X1176" s="45"/>
      <c r="Y1176" s="45"/>
      <c r="Z1176" s="45"/>
      <c r="AA1176" s="45"/>
      <c r="AB1176" s="45"/>
      <c r="AC1176" s="45"/>
      <c r="AD1176" s="45"/>
      <c r="AE1176" s="45"/>
      <c r="AF1176" s="45"/>
      <c r="AG1176" s="448">
        <v>1124386</v>
      </c>
      <c r="AH1176" s="45"/>
      <c r="AI1176" s="442">
        <f t="shared" si="1"/>
        <v>1124386</v>
      </c>
    </row>
    <row r="1177" spans="1:35" ht="12.75" customHeight="1">
      <c r="A1177" s="446" t="s">
        <v>2849</v>
      </c>
      <c r="B1177" s="446" t="s">
        <v>2850</v>
      </c>
      <c r="C1177" s="45"/>
      <c r="D1177" s="45"/>
      <c r="E1177" s="448">
        <v>3061263</v>
      </c>
      <c r="F1177" s="45"/>
      <c r="G1177" s="45"/>
      <c r="H1177" s="45"/>
      <c r="I1177" s="45"/>
      <c r="J1177" s="45"/>
      <c r="K1177" s="45"/>
      <c r="L1177" s="45"/>
      <c r="M1177" s="45"/>
      <c r="N1177" s="45"/>
      <c r="O1177" s="45"/>
      <c r="P1177" s="45"/>
      <c r="Q1177" s="45"/>
      <c r="R1177" s="45"/>
      <c r="S1177" s="45"/>
      <c r="T1177" s="45"/>
      <c r="U1177" s="45"/>
      <c r="V1177" s="45"/>
      <c r="W1177" s="45"/>
      <c r="X1177" s="45"/>
      <c r="Y1177" s="45"/>
      <c r="Z1177" s="45"/>
      <c r="AA1177" s="45"/>
      <c r="AB1177" s="45"/>
      <c r="AC1177" s="45"/>
      <c r="AD1177" s="45"/>
      <c r="AE1177" s="45"/>
      <c r="AF1177" s="45"/>
      <c r="AG1177" s="448">
        <v>3061263</v>
      </c>
      <c r="AH1177" s="45"/>
      <c r="AI1177" s="442">
        <f t="shared" si="1"/>
        <v>3061263</v>
      </c>
    </row>
    <row r="1178" spans="1:35" ht="12.75" customHeight="1">
      <c r="A1178" s="446" t="s">
        <v>2851</v>
      </c>
      <c r="B1178" s="446" t="s">
        <v>2852</v>
      </c>
      <c r="C1178" s="45"/>
      <c r="D1178" s="45"/>
      <c r="E1178" s="448">
        <v>17496550</v>
      </c>
      <c r="F1178" s="45"/>
      <c r="G1178" s="45"/>
      <c r="H1178" s="45"/>
      <c r="I1178" s="45"/>
      <c r="J1178" s="45"/>
      <c r="K1178" s="45"/>
      <c r="L1178" s="45"/>
      <c r="M1178" s="45"/>
      <c r="N1178" s="45"/>
      <c r="O1178" s="45"/>
      <c r="P1178" s="45"/>
      <c r="Q1178" s="45"/>
      <c r="R1178" s="45"/>
      <c r="S1178" s="45"/>
      <c r="T1178" s="45"/>
      <c r="U1178" s="45"/>
      <c r="V1178" s="45"/>
      <c r="W1178" s="45"/>
      <c r="X1178" s="45"/>
      <c r="Y1178" s="45"/>
      <c r="Z1178" s="45"/>
      <c r="AA1178" s="45"/>
      <c r="AB1178" s="45"/>
      <c r="AC1178" s="45"/>
      <c r="AD1178" s="45"/>
      <c r="AE1178" s="45"/>
      <c r="AF1178" s="45"/>
      <c r="AG1178" s="448">
        <v>17496550</v>
      </c>
      <c r="AH1178" s="45"/>
      <c r="AI1178" s="442">
        <f t="shared" si="1"/>
        <v>17496550</v>
      </c>
    </row>
    <row r="1179" spans="1:35" ht="12.75" customHeight="1">
      <c r="A1179" s="446" t="s">
        <v>2853</v>
      </c>
      <c r="B1179" s="446" t="s">
        <v>1728</v>
      </c>
      <c r="C1179" s="45"/>
      <c r="D1179" s="45"/>
      <c r="E1179" s="448">
        <v>113076839</v>
      </c>
      <c r="F1179" s="45"/>
      <c r="G1179" s="45"/>
      <c r="H1179" s="45"/>
      <c r="I1179" s="45"/>
      <c r="J1179" s="45"/>
      <c r="K1179" s="45"/>
      <c r="L1179" s="45"/>
      <c r="M1179" s="45"/>
      <c r="N1179" s="45"/>
      <c r="O1179" s="45"/>
      <c r="P1179" s="45"/>
      <c r="Q1179" s="45"/>
      <c r="R1179" s="45"/>
      <c r="S1179" s="45"/>
      <c r="T1179" s="45"/>
      <c r="U1179" s="45"/>
      <c r="V1179" s="45"/>
      <c r="W1179" s="45"/>
      <c r="X1179" s="45"/>
      <c r="Y1179" s="45"/>
      <c r="Z1179" s="45"/>
      <c r="AA1179" s="45"/>
      <c r="AB1179" s="45"/>
      <c r="AC1179" s="45"/>
      <c r="AD1179" s="45"/>
      <c r="AE1179" s="45"/>
      <c r="AF1179" s="45"/>
      <c r="AG1179" s="448">
        <v>113076839</v>
      </c>
      <c r="AH1179" s="45"/>
      <c r="AI1179" s="442">
        <f t="shared" si="1"/>
        <v>113076839</v>
      </c>
    </row>
    <row r="1180" spans="1:35" ht="12.75" customHeight="1">
      <c r="A1180" s="446" t="s">
        <v>2854</v>
      </c>
      <c r="B1180" s="446" t="s">
        <v>2855</v>
      </c>
      <c r="C1180" s="45"/>
      <c r="D1180" s="45"/>
      <c r="E1180" s="448">
        <v>1472963</v>
      </c>
      <c r="F1180" s="45"/>
      <c r="G1180" s="45"/>
      <c r="H1180" s="45"/>
      <c r="I1180" s="45"/>
      <c r="J1180" s="45"/>
      <c r="K1180" s="45"/>
      <c r="L1180" s="45"/>
      <c r="M1180" s="45"/>
      <c r="N1180" s="45"/>
      <c r="O1180" s="45"/>
      <c r="P1180" s="45"/>
      <c r="Q1180" s="45"/>
      <c r="R1180" s="45"/>
      <c r="S1180" s="45"/>
      <c r="T1180" s="45"/>
      <c r="U1180" s="45"/>
      <c r="V1180" s="45"/>
      <c r="W1180" s="45"/>
      <c r="X1180" s="45"/>
      <c r="Y1180" s="45"/>
      <c r="Z1180" s="45"/>
      <c r="AA1180" s="45"/>
      <c r="AB1180" s="45"/>
      <c r="AC1180" s="45"/>
      <c r="AD1180" s="45"/>
      <c r="AE1180" s="45"/>
      <c r="AF1180" s="45"/>
      <c r="AG1180" s="448">
        <v>1472963</v>
      </c>
      <c r="AH1180" s="45"/>
      <c r="AI1180" s="442">
        <f t="shared" si="1"/>
        <v>1472963</v>
      </c>
    </row>
    <row r="1181" spans="1:35" ht="12.75" customHeight="1">
      <c r="A1181" s="446" t="s">
        <v>2856</v>
      </c>
      <c r="B1181" s="446" t="s">
        <v>2857</v>
      </c>
      <c r="C1181" s="45"/>
      <c r="D1181" s="45"/>
      <c r="E1181" s="448">
        <v>60732206</v>
      </c>
      <c r="F1181" s="45"/>
      <c r="G1181" s="45"/>
      <c r="H1181" s="45"/>
      <c r="I1181" s="45"/>
      <c r="J1181" s="45"/>
      <c r="K1181" s="45"/>
      <c r="L1181" s="45"/>
      <c r="M1181" s="45"/>
      <c r="N1181" s="45"/>
      <c r="O1181" s="45"/>
      <c r="P1181" s="45"/>
      <c r="Q1181" s="45"/>
      <c r="R1181" s="45"/>
      <c r="S1181" s="45"/>
      <c r="T1181" s="45"/>
      <c r="U1181" s="45"/>
      <c r="V1181" s="45"/>
      <c r="W1181" s="45"/>
      <c r="X1181" s="45"/>
      <c r="Y1181" s="45"/>
      <c r="Z1181" s="45"/>
      <c r="AA1181" s="45"/>
      <c r="AB1181" s="45"/>
      <c r="AC1181" s="45"/>
      <c r="AD1181" s="45"/>
      <c r="AE1181" s="45"/>
      <c r="AF1181" s="45"/>
      <c r="AG1181" s="448">
        <v>60732206</v>
      </c>
      <c r="AH1181" s="45"/>
      <c r="AI1181" s="442">
        <f t="shared" si="1"/>
        <v>60732206</v>
      </c>
    </row>
    <row r="1182" spans="1:35" ht="12.75" customHeight="1">
      <c r="A1182" s="446" t="s">
        <v>2858</v>
      </c>
      <c r="B1182" s="446" t="s">
        <v>2859</v>
      </c>
      <c r="C1182" s="45"/>
      <c r="D1182" s="45"/>
      <c r="E1182" s="448">
        <v>2516990</v>
      </c>
      <c r="F1182" s="45"/>
      <c r="G1182" s="45"/>
      <c r="H1182" s="45"/>
      <c r="I1182" s="45"/>
      <c r="J1182" s="45"/>
      <c r="K1182" s="45"/>
      <c r="L1182" s="45"/>
      <c r="M1182" s="45"/>
      <c r="N1182" s="45"/>
      <c r="O1182" s="45"/>
      <c r="P1182" s="45"/>
      <c r="Q1182" s="45"/>
      <c r="R1182" s="45"/>
      <c r="S1182" s="45"/>
      <c r="T1182" s="45"/>
      <c r="U1182" s="45"/>
      <c r="V1182" s="45"/>
      <c r="W1182" s="45"/>
      <c r="X1182" s="45"/>
      <c r="Y1182" s="45"/>
      <c r="Z1182" s="45"/>
      <c r="AA1182" s="45"/>
      <c r="AB1182" s="45"/>
      <c r="AC1182" s="45"/>
      <c r="AD1182" s="45"/>
      <c r="AE1182" s="45"/>
      <c r="AF1182" s="45"/>
      <c r="AG1182" s="448">
        <v>2516990</v>
      </c>
      <c r="AH1182" s="45"/>
      <c r="AI1182" s="442">
        <f t="shared" si="1"/>
        <v>2516990</v>
      </c>
    </row>
    <row r="1183" spans="1:35" ht="12.75" customHeight="1">
      <c r="A1183" s="446" t="s">
        <v>2860</v>
      </c>
      <c r="B1183" s="446" t="s">
        <v>2861</v>
      </c>
      <c r="C1183" s="45"/>
      <c r="D1183" s="45"/>
      <c r="E1183" s="448">
        <v>4408</v>
      </c>
      <c r="F1183" s="45"/>
      <c r="G1183" s="45"/>
      <c r="H1183" s="45"/>
      <c r="I1183" s="45"/>
      <c r="J1183" s="45"/>
      <c r="K1183" s="45"/>
      <c r="L1183" s="45"/>
      <c r="M1183" s="45"/>
      <c r="N1183" s="45"/>
      <c r="O1183" s="45"/>
      <c r="P1183" s="45"/>
      <c r="Q1183" s="45"/>
      <c r="R1183" s="45"/>
      <c r="S1183" s="45"/>
      <c r="T1183" s="45"/>
      <c r="U1183" s="45"/>
      <c r="V1183" s="45"/>
      <c r="W1183" s="45"/>
      <c r="X1183" s="45"/>
      <c r="Y1183" s="45"/>
      <c r="Z1183" s="45"/>
      <c r="AA1183" s="45"/>
      <c r="AB1183" s="45"/>
      <c r="AC1183" s="45"/>
      <c r="AD1183" s="45"/>
      <c r="AE1183" s="45"/>
      <c r="AF1183" s="45"/>
      <c r="AG1183" s="448">
        <v>4408</v>
      </c>
      <c r="AH1183" s="45"/>
      <c r="AI1183" s="442">
        <f t="shared" si="1"/>
        <v>4408</v>
      </c>
    </row>
    <row r="1184" spans="1:35" ht="12.75" customHeight="1">
      <c r="A1184" s="446" t="s">
        <v>2862</v>
      </c>
      <c r="B1184" s="446" t="s">
        <v>2863</v>
      </c>
      <c r="C1184" s="45"/>
      <c r="D1184" s="45"/>
      <c r="E1184" s="448">
        <v>8429707</v>
      </c>
      <c r="F1184" s="45"/>
      <c r="G1184" s="45"/>
      <c r="H1184" s="45"/>
      <c r="I1184" s="45"/>
      <c r="J1184" s="45"/>
      <c r="K1184" s="45"/>
      <c r="L1184" s="45"/>
      <c r="M1184" s="45"/>
      <c r="N1184" s="45"/>
      <c r="O1184" s="45"/>
      <c r="P1184" s="45"/>
      <c r="Q1184" s="45"/>
      <c r="R1184" s="45"/>
      <c r="S1184" s="45"/>
      <c r="T1184" s="45"/>
      <c r="U1184" s="45"/>
      <c r="V1184" s="45"/>
      <c r="W1184" s="45"/>
      <c r="X1184" s="45"/>
      <c r="Y1184" s="45"/>
      <c r="Z1184" s="45"/>
      <c r="AA1184" s="45"/>
      <c r="AB1184" s="45"/>
      <c r="AC1184" s="45"/>
      <c r="AD1184" s="45"/>
      <c r="AE1184" s="45"/>
      <c r="AF1184" s="45"/>
      <c r="AG1184" s="448">
        <v>8429707</v>
      </c>
      <c r="AH1184" s="45"/>
      <c r="AI1184" s="442">
        <f t="shared" si="1"/>
        <v>8429707</v>
      </c>
    </row>
    <row r="1185" spans="1:35" ht="12.75" customHeight="1">
      <c r="A1185" s="446" t="s">
        <v>2864</v>
      </c>
      <c r="B1185" s="446" t="s">
        <v>1726</v>
      </c>
      <c r="C1185" s="45"/>
      <c r="D1185" s="45"/>
      <c r="E1185" s="448">
        <v>6901595</v>
      </c>
      <c r="F1185" s="45"/>
      <c r="G1185" s="45"/>
      <c r="H1185" s="45"/>
      <c r="I1185" s="45"/>
      <c r="J1185" s="45"/>
      <c r="K1185" s="45"/>
      <c r="L1185" s="45"/>
      <c r="M1185" s="45"/>
      <c r="N1185" s="45"/>
      <c r="O1185" s="45"/>
      <c r="P1185" s="45"/>
      <c r="Q1185" s="45"/>
      <c r="R1185" s="45"/>
      <c r="S1185" s="45"/>
      <c r="T1185" s="45"/>
      <c r="U1185" s="45"/>
      <c r="V1185" s="45"/>
      <c r="W1185" s="45"/>
      <c r="X1185" s="45"/>
      <c r="Y1185" s="45"/>
      <c r="Z1185" s="45"/>
      <c r="AA1185" s="45"/>
      <c r="AB1185" s="45"/>
      <c r="AC1185" s="45"/>
      <c r="AD1185" s="45"/>
      <c r="AE1185" s="45"/>
      <c r="AF1185" s="45"/>
      <c r="AG1185" s="448">
        <v>6901595</v>
      </c>
      <c r="AH1185" s="45"/>
      <c r="AI1185" s="442">
        <f t="shared" si="1"/>
        <v>6901595</v>
      </c>
    </row>
    <row r="1186" spans="1:35" ht="12.75" customHeight="1">
      <c r="A1186" s="446" t="s">
        <v>2865</v>
      </c>
      <c r="B1186" s="446" t="s">
        <v>2866</v>
      </c>
      <c r="C1186" s="45"/>
      <c r="D1186" s="45"/>
      <c r="E1186" s="448">
        <v>203385</v>
      </c>
      <c r="F1186" s="45"/>
      <c r="G1186" s="45"/>
      <c r="H1186" s="45"/>
      <c r="I1186" s="45"/>
      <c r="J1186" s="45"/>
      <c r="K1186" s="45"/>
      <c r="L1186" s="45"/>
      <c r="M1186" s="45"/>
      <c r="N1186" s="45"/>
      <c r="O1186" s="45"/>
      <c r="P1186" s="45"/>
      <c r="Q1186" s="45"/>
      <c r="R1186" s="45"/>
      <c r="S1186" s="45"/>
      <c r="T1186" s="45"/>
      <c r="U1186" s="45"/>
      <c r="V1186" s="45"/>
      <c r="W1186" s="45"/>
      <c r="X1186" s="45"/>
      <c r="Y1186" s="45"/>
      <c r="Z1186" s="45"/>
      <c r="AA1186" s="45"/>
      <c r="AB1186" s="45"/>
      <c r="AC1186" s="45"/>
      <c r="AD1186" s="45"/>
      <c r="AE1186" s="45"/>
      <c r="AF1186" s="45"/>
      <c r="AG1186" s="448">
        <v>203385</v>
      </c>
      <c r="AH1186" s="45"/>
      <c r="AI1186" s="442">
        <f t="shared" si="1"/>
        <v>203385</v>
      </c>
    </row>
    <row r="1187" spans="1:35" ht="12.75" customHeight="1">
      <c r="A1187" s="446" t="s">
        <v>2869</v>
      </c>
      <c r="B1187" s="446" t="s">
        <v>1732</v>
      </c>
      <c r="C1187" s="45"/>
      <c r="D1187" s="45"/>
      <c r="E1187" s="448">
        <v>223211</v>
      </c>
      <c r="F1187" s="45"/>
      <c r="G1187" s="45"/>
      <c r="H1187" s="45"/>
      <c r="I1187" s="45"/>
      <c r="J1187" s="45"/>
      <c r="K1187" s="45"/>
      <c r="L1187" s="45"/>
      <c r="M1187" s="45"/>
      <c r="N1187" s="45"/>
      <c r="O1187" s="45"/>
      <c r="P1187" s="45"/>
      <c r="Q1187" s="45"/>
      <c r="R1187" s="45"/>
      <c r="S1187" s="45"/>
      <c r="T1187" s="45"/>
      <c r="U1187" s="45"/>
      <c r="V1187" s="45"/>
      <c r="W1187" s="45"/>
      <c r="X1187" s="45"/>
      <c r="Y1187" s="45"/>
      <c r="Z1187" s="45"/>
      <c r="AA1187" s="45"/>
      <c r="AB1187" s="45"/>
      <c r="AC1187" s="45"/>
      <c r="AD1187" s="45"/>
      <c r="AE1187" s="45"/>
      <c r="AF1187" s="45"/>
      <c r="AG1187" s="448">
        <v>223211</v>
      </c>
      <c r="AH1187" s="45"/>
      <c r="AI1187" s="442">
        <f t="shared" si="1"/>
        <v>223211</v>
      </c>
    </row>
    <row r="1188" spans="1:35" ht="12.75" customHeight="1">
      <c r="A1188" s="446" t="s">
        <v>2870</v>
      </c>
      <c r="B1188" s="446" t="s">
        <v>2871</v>
      </c>
      <c r="C1188" s="45"/>
      <c r="D1188" s="45"/>
      <c r="E1188" s="448">
        <v>123655</v>
      </c>
      <c r="F1188" s="45"/>
      <c r="G1188" s="45"/>
      <c r="H1188" s="45"/>
      <c r="I1188" s="45"/>
      <c r="J1188" s="45"/>
      <c r="K1188" s="45"/>
      <c r="L1188" s="45"/>
      <c r="M1188" s="45"/>
      <c r="N1188" s="45"/>
      <c r="O1188" s="45"/>
      <c r="P1188" s="45"/>
      <c r="Q1188" s="45"/>
      <c r="R1188" s="45"/>
      <c r="S1188" s="45"/>
      <c r="T1188" s="45"/>
      <c r="U1188" s="45"/>
      <c r="V1188" s="45"/>
      <c r="W1188" s="45"/>
      <c r="X1188" s="45"/>
      <c r="Y1188" s="45"/>
      <c r="Z1188" s="45"/>
      <c r="AA1188" s="45"/>
      <c r="AB1188" s="45"/>
      <c r="AC1188" s="45"/>
      <c r="AD1188" s="45"/>
      <c r="AE1188" s="45"/>
      <c r="AF1188" s="45"/>
      <c r="AG1188" s="448">
        <v>123655</v>
      </c>
      <c r="AH1188" s="45"/>
      <c r="AI1188" s="442">
        <f t="shared" si="1"/>
        <v>123655</v>
      </c>
    </row>
    <row r="1189" spans="1:35" ht="12.75" customHeight="1">
      <c r="A1189" s="446" t="s">
        <v>2873</v>
      </c>
      <c r="B1189" s="446" t="s">
        <v>2874</v>
      </c>
      <c r="C1189" s="45"/>
      <c r="D1189" s="45"/>
      <c r="E1189" s="448">
        <v>364109</v>
      </c>
      <c r="F1189" s="45"/>
      <c r="G1189" s="45"/>
      <c r="H1189" s="45"/>
      <c r="I1189" s="45"/>
      <c r="J1189" s="45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  <c r="U1189" s="45"/>
      <c r="V1189" s="45"/>
      <c r="W1189" s="45"/>
      <c r="X1189" s="45"/>
      <c r="Y1189" s="45"/>
      <c r="Z1189" s="45"/>
      <c r="AA1189" s="45"/>
      <c r="AB1189" s="45"/>
      <c r="AC1189" s="45"/>
      <c r="AD1189" s="45"/>
      <c r="AE1189" s="45"/>
      <c r="AF1189" s="45"/>
      <c r="AG1189" s="448">
        <v>364109</v>
      </c>
      <c r="AH1189" s="45"/>
      <c r="AI1189" s="442">
        <f t="shared" si="1"/>
        <v>364109</v>
      </c>
    </row>
    <row r="1190" spans="1:35" ht="12.75" customHeight="1">
      <c r="A1190" s="446" t="s">
        <v>2875</v>
      </c>
      <c r="B1190" s="446" t="s">
        <v>2876</v>
      </c>
      <c r="C1190" s="45"/>
      <c r="D1190" s="45"/>
      <c r="E1190" s="448">
        <v>8257528</v>
      </c>
      <c r="F1190" s="45"/>
      <c r="G1190" s="45"/>
      <c r="H1190" s="45"/>
      <c r="I1190" s="45"/>
      <c r="J1190" s="45"/>
      <c r="K1190" s="45"/>
      <c r="L1190" s="45"/>
      <c r="M1190" s="45"/>
      <c r="N1190" s="45"/>
      <c r="O1190" s="45"/>
      <c r="P1190" s="45"/>
      <c r="Q1190" s="45"/>
      <c r="R1190" s="45"/>
      <c r="S1190" s="45"/>
      <c r="T1190" s="45"/>
      <c r="U1190" s="45"/>
      <c r="V1190" s="45"/>
      <c r="W1190" s="45"/>
      <c r="X1190" s="45"/>
      <c r="Y1190" s="45"/>
      <c r="Z1190" s="45"/>
      <c r="AA1190" s="45"/>
      <c r="AB1190" s="45"/>
      <c r="AC1190" s="45"/>
      <c r="AD1190" s="45"/>
      <c r="AE1190" s="45"/>
      <c r="AF1190" s="45"/>
      <c r="AG1190" s="448">
        <v>8257528</v>
      </c>
      <c r="AH1190" s="45"/>
      <c r="AI1190" s="442">
        <f t="shared" si="1"/>
        <v>8257528</v>
      </c>
    </row>
    <row r="1191" spans="1:35" ht="12.75" customHeight="1">
      <c r="A1191" s="446" t="s">
        <v>2877</v>
      </c>
      <c r="B1191" s="446" t="s">
        <v>1810</v>
      </c>
      <c r="C1191" s="45"/>
      <c r="D1191" s="45"/>
      <c r="E1191" s="448">
        <v>7299194</v>
      </c>
      <c r="F1191" s="45"/>
      <c r="G1191" s="45"/>
      <c r="H1191" s="45"/>
      <c r="I1191" s="45"/>
      <c r="J1191" s="45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  <c r="U1191" s="45"/>
      <c r="V1191" s="45"/>
      <c r="W1191" s="45"/>
      <c r="X1191" s="45"/>
      <c r="Y1191" s="45"/>
      <c r="Z1191" s="45"/>
      <c r="AA1191" s="45"/>
      <c r="AB1191" s="45"/>
      <c r="AC1191" s="45"/>
      <c r="AD1191" s="45"/>
      <c r="AE1191" s="45"/>
      <c r="AF1191" s="45"/>
      <c r="AG1191" s="448">
        <v>7299194</v>
      </c>
      <c r="AH1191" s="45"/>
      <c r="AI1191" s="442">
        <f t="shared" si="1"/>
        <v>7299194</v>
      </c>
    </row>
    <row r="1192" spans="1:35" ht="12.75" customHeight="1">
      <c r="A1192" s="446" t="s">
        <v>2878</v>
      </c>
      <c r="B1192" s="446" t="s">
        <v>2879</v>
      </c>
      <c r="C1192" s="45"/>
      <c r="D1192" s="45"/>
      <c r="E1192" s="448">
        <v>752153</v>
      </c>
      <c r="F1192" s="45"/>
      <c r="G1192" s="45"/>
      <c r="H1192" s="45"/>
      <c r="I1192" s="45"/>
      <c r="J1192" s="45"/>
      <c r="K1192" s="45"/>
      <c r="L1192" s="45"/>
      <c r="M1192" s="45"/>
      <c r="N1192" s="45"/>
      <c r="O1192" s="45"/>
      <c r="P1192" s="45"/>
      <c r="Q1192" s="45"/>
      <c r="R1192" s="45"/>
      <c r="S1192" s="45"/>
      <c r="T1192" s="45"/>
      <c r="U1192" s="45"/>
      <c r="V1192" s="45"/>
      <c r="W1192" s="45"/>
      <c r="X1192" s="45"/>
      <c r="Y1192" s="45"/>
      <c r="Z1192" s="45"/>
      <c r="AA1192" s="45"/>
      <c r="AB1192" s="45"/>
      <c r="AC1192" s="45"/>
      <c r="AD1192" s="45"/>
      <c r="AE1192" s="45"/>
      <c r="AF1192" s="45"/>
      <c r="AG1192" s="448">
        <v>752153</v>
      </c>
      <c r="AH1192" s="45"/>
      <c r="AI1192" s="442">
        <f t="shared" si="1"/>
        <v>752153</v>
      </c>
    </row>
    <row r="1193" spans="1:35" ht="12.75" customHeight="1">
      <c r="A1193" s="446" t="s">
        <v>2880</v>
      </c>
      <c r="B1193" s="446" t="s">
        <v>2881</v>
      </c>
      <c r="C1193" s="45"/>
      <c r="D1193" s="45"/>
      <c r="E1193" s="448">
        <v>15015565</v>
      </c>
      <c r="F1193" s="45"/>
      <c r="G1193" s="45"/>
      <c r="H1193" s="45"/>
      <c r="I1193" s="45"/>
      <c r="J1193" s="45"/>
      <c r="K1193" s="45"/>
      <c r="L1193" s="45"/>
      <c r="M1193" s="45"/>
      <c r="N1193" s="45"/>
      <c r="O1193" s="45"/>
      <c r="P1193" s="45"/>
      <c r="Q1193" s="45"/>
      <c r="R1193" s="45"/>
      <c r="S1193" s="45"/>
      <c r="T1193" s="45"/>
      <c r="U1193" s="45"/>
      <c r="V1193" s="45"/>
      <c r="W1193" s="45"/>
      <c r="X1193" s="45"/>
      <c r="Y1193" s="45"/>
      <c r="Z1193" s="45"/>
      <c r="AA1193" s="45"/>
      <c r="AB1193" s="45"/>
      <c r="AC1193" s="45"/>
      <c r="AD1193" s="45"/>
      <c r="AE1193" s="45"/>
      <c r="AF1193" s="45"/>
      <c r="AG1193" s="448">
        <v>15015565</v>
      </c>
      <c r="AH1193" s="45"/>
      <c r="AI1193" s="442">
        <f t="shared" si="1"/>
        <v>15015565</v>
      </c>
    </row>
    <row r="1194" spans="1:35" ht="12.75" customHeight="1">
      <c r="A1194" s="440" t="s">
        <v>2882</v>
      </c>
      <c r="B1194" s="440" t="s">
        <v>2883</v>
      </c>
      <c r="C1194" s="45"/>
      <c r="D1194" s="45"/>
      <c r="E1194" s="441">
        <v>262716894</v>
      </c>
      <c r="F1194" s="45"/>
      <c r="G1194" s="45"/>
      <c r="H1194" s="45"/>
      <c r="I1194" s="45"/>
      <c r="J1194" s="441">
        <v>232034886</v>
      </c>
      <c r="K1194" s="45"/>
      <c r="L1194" s="45"/>
      <c r="M1194" s="45"/>
      <c r="N1194" s="45"/>
      <c r="O1194" s="45"/>
      <c r="P1194" s="45"/>
      <c r="Q1194" s="45"/>
      <c r="R1194" s="45"/>
      <c r="S1194" s="45"/>
      <c r="T1194" s="45"/>
      <c r="U1194" s="45"/>
      <c r="V1194" s="45"/>
      <c r="W1194" s="45"/>
      <c r="X1194" s="45"/>
      <c r="Y1194" s="45"/>
      <c r="Z1194" s="45"/>
      <c r="AA1194" s="45"/>
      <c r="AB1194" s="45"/>
      <c r="AC1194" s="45"/>
      <c r="AD1194" s="45"/>
      <c r="AE1194" s="45"/>
      <c r="AF1194" s="45"/>
      <c r="AG1194" s="441">
        <v>30682008</v>
      </c>
      <c r="AH1194" s="45"/>
      <c r="AI1194" s="442">
        <f t="shared" si="1"/>
        <v>30682008</v>
      </c>
    </row>
    <row r="1195" spans="1:35" ht="12.75" customHeight="1">
      <c r="A1195" s="446" t="s">
        <v>2884</v>
      </c>
      <c r="B1195" s="446" t="s">
        <v>2033</v>
      </c>
      <c r="C1195" s="45"/>
      <c r="D1195" s="45"/>
      <c r="E1195" s="448">
        <v>26016045</v>
      </c>
      <c r="F1195" s="45"/>
      <c r="G1195" s="45"/>
      <c r="H1195" s="45"/>
      <c r="I1195" s="45"/>
      <c r="J1195" s="45"/>
      <c r="K1195" s="45"/>
      <c r="L1195" s="45"/>
      <c r="M1195" s="45"/>
      <c r="N1195" s="45"/>
      <c r="O1195" s="45"/>
      <c r="P1195" s="45"/>
      <c r="Q1195" s="45"/>
      <c r="R1195" s="45"/>
      <c r="S1195" s="45"/>
      <c r="T1195" s="45"/>
      <c r="U1195" s="45"/>
      <c r="V1195" s="45"/>
      <c r="W1195" s="45"/>
      <c r="X1195" s="45"/>
      <c r="Y1195" s="45"/>
      <c r="Z1195" s="45"/>
      <c r="AA1195" s="45"/>
      <c r="AB1195" s="45"/>
      <c r="AC1195" s="45"/>
      <c r="AD1195" s="45"/>
      <c r="AE1195" s="45"/>
      <c r="AF1195" s="45"/>
      <c r="AG1195" s="448">
        <v>26016045</v>
      </c>
      <c r="AH1195" s="45"/>
      <c r="AI1195" s="442">
        <f t="shared" si="1"/>
        <v>26016045</v>
      </c>
    </row>
    <row r="1196" spans="1:35" ht="12.75" customHeight="1">
      <c r="A1196" s="446" t="s">
        <v>2885</v>
      </c>
      <c r="B1196" s="446" t="s">
        <v>1028</v>
      </c>
      <c r="C1196" s="45"/>
      <c r="D1196" s="45"/>
      <c r="E1196" s="448">
        <v>232012911</v>
      </c>
      <c r="F1196" s="45"/>
      <c r="G1196" s="45"/>
      <c r="H1196" s="45"/>
      <c r="I1196" s="45"/>
      <c r="J1196" s="448">
        <v>232012911</v>
      </c>
      <c r="K1196" s="45"/>
      <c r="L1196" s="45"/>
      <c r="M1196" s="45"/>
      <c r="N1196" s="45"/>
      <c r="O1196" s="45"/>
      <c r="P1196" s="45"/>
      <c r="Q1196" s="45"/>
      <c r="R1196" s="45"/>
      <c r="S1196" s="45"/>
      <c r="T1196" s="45"/>
      <c r="U1196" s="45"/>
      <c r="V1196" s="45"/>
      <c r="W1196" s="45"/>
      <c r="X1196" s="45"/>
      <c r="Y1196" s="45"/>
      <c r="Z1196" s="45"/>
      <c r="AA1196" s="45"/>
      <c r="AB1196" s="45"/>
      <c r="AC1196" s="45"/>
      <c r="AD1196" s="45"/>
      <c r="AE1196" s="45"/>
      <c r="AF1196" s="45"/>
      <c r="AG1196" s="45"/>
      <c r="AH1196" s="45"/>
      <c r="AI1196" s="442">
        <f t="shared" si="1"/>
        <v>0</v>
      </c>
    </row>
    <row r="1197" spans="1:35" ht="12.75" customHeight="1">
      <c r="A1197" s="446" t="s">
        <v>2886</v>
      </c>
      <c r="B1197" s="446" t="s">
        <v>2887</v>
      </c>
      <c r="C1197" s="45"/>
      <c r="D1197" s="45"/>
      <c r="E1197" s="448">
        <v>168240</v>
      </c>
      <c r="F1197" s="45"/>
      <c r="G1197" s="45"/>
      <c r="H1197" s="45"/>
      <c r="I1197" s="45"/>
      <c r="J1197" s="45"/>
      <c r="K1197" s="45"/>
      <c r="L1197" s="45"/>
      <c r="M1197" s="45"/>
      <c r="N1197" s="45"/>
      <c r="O1197" s="45"/>
      <c r="P1197" s="45"/>
      <c r="Q1197" s="45"/>
      <c r="R1197" s="45"/>
      <c r="S1197" s="45"/>
      <c r="T1197" s="45"/>
      <c r="U1197" s="45"/>
      <c r="V1197" s="45"/>
      <c r="W1197" s="45"/>
      <c r="X1197" s="45"/>
      <c r="Y1197" s="45"/>
      <c r="Z1197" s="45"/>
      <c r="AA1197" s="45"/>
      <c r="AB1197" s="45"/>
      <c r="AC1197" s="45"/>
      <c r="AD1197" s="45"/>
      <c r="AE1197" s="45"/>
      <c r="AF1197" s="45"/>
      <c r="AG1197" s="448">
        <v>168240</v>
      </c>
      <c r="AH1197" s="45"/>
      <c r="AI1197" s="442">
        <f t="shared" si="1"/>
        <v>168240</v>
      </c>
    </row>
    <row r="1198" spans="1:35" ht="12.75" customHeight="1">
      <c r="A1198" s="446" t="s">
        <v>2888</v>
      </c>
      <c r="B1198" s="446" t="s">
        <v>1011</v>
      </c>
      <c r="C1198" s="45"/>
      <c r="D1198" s="45"/>
      <c r="E1198" s="448">
        <v>109907</v>
      </c>
      <c r="F1198" s="45"/>
      <c r="G1198" s="45"/>
      <c r="H1198" s="45"/>
      <c r="I1198" s="45"/>
      <c r="J1198" s="448">
        <v>6294</v>
      </c>
      <c r="K1198" s="45"/>
      <c r="L1198" s="45"/>
      <c r="M1198" s="45"/>
      <c r="N1198" s="45"/>
      <c r="O1198" s="45"/>
      <c r="P1198" s="45"/>
      <c r="Q1198" s="45"/>
      <c r="R1198" s="45"/>
      <c r="S1198" s="45"/>
      <c r="T1198" s="45"/>
      <c r="U1198" s="45"/>
      <c r="V1198" s="45"/>
      <c r="W1198" s="45"/>
      <c r="X1198" s="45"/>
      <c r="Y1198" s="45"/>
      <c r="Z1198" s="45"/>
      <c r="AA1198" s="45"/>
      <c r="AB1198" s="45"/>
      <c r="AC1198" s="45"/>
      <c r="AD1198" s="45"/>
      <c r="AE1198" s="45"/>
      <c r="AF1198" s="45"/>
      <c r="AG1198" s="448">
        <v>103613</v>
      </c>
      <c r="AH1198" s="45"/>
      <c r="AI1198" s="442">
        <f t="shared" si="1"/>
        <v>103613</v>
      </c>
    </row>
    <row r="1199" spans="1:35" ht="12.75" customHeight="1">
      <c r="A1199" s="446" t="s">
        <v>2889</v>
      </c>
      <c r="B1199" s="446" t="s">
        <v>1015</v>
      </c>
      <c r="C1199" s="45"/>
      <c r="D1199" s="45"/>
      <c r="E1199" s="448">
        <v>18217</v>
      </c>
      <c r="F1199" s="45"/>
      <c r="G1199" s="45"/>
      <c r="H1199" s="45"/>
      <c r="I1199" s="45"/>
      <c r="J1199" s="45"/>
      <c r="K1199" s="45"/>
      <c r="L1199" s="45"/>
      <c r="M1199" s="45"/>
      <c r="N1199" s="45"/>
      <c r="O1199" s="45"/>
      <c r="P1199" s="45"/>
      <c r="Q1199" s="45"/>
      <c r="R1199" s="45"/>
      <c r="S1199" s="45"/>
      <c r="T1199" s="45"/>
      <c r="U1199" s="45"/>
      <c r="V1199" s="45"/>
      <c r="W1199" s="45"/>
      <c r="X1199" s="45"/>
      <c r="Y1199" s="45"/>
      <c r="Z1199" s="45"/>
      <c r="AA1199" s="45"/>
      <c r="AB1199" s="45"/>
      <c r="AC1199" s="45"/>
      <c r="AD1199" s="45"/>
      <c r="AE1199" s="45"/>
      <c r="AF1199" s="45"/>
      <c r="AG1199" s="448">
        <v>18217</v>
      </c>
      <c r="AH1199" s="45"/>
      <c r="AI1199" s="442">
        <f t="shared" si="1"/>
        <v>18217</v>
      </c>
    </row>
    <row r="1200" spans="1:35" ht="12.75" customHeight="1">
      <c r="A1200" s="446" t="s">
        <v>2890</v>
      </c>
      <c r="B1200" s="446" t="s">
        <v>2035</v>
      </c>
      <c r="C1200" s="45"/>
      <c r="D1200" s="45"/>
      <c r="E1200" s="448">
        <v>712</v>
      </c>
      <c r="F1200" s="45"/>
      <c r="G1200" s="45"/>
      <c r="H1200" s="45"/>
      <c r="I1200" s="45"/>
      <c r="J1200" s="45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  <c r="U1200" s="45"/>
      <c r="V1200" s="45"/>
      <c r="W1200" s="45"/>
      <c r="X1200" s="45"/>
      <c r="Y1200" s="45"/>
      <c r="Z1200" s="45"/>
      <c r="AA1200" s="45"/>
      <c r="AB1200" s="45"/>
      <c r="AC1200" s="45"/>
      <c r="AD1200" s="45"/>
      <c r="AE1200" s="45"/>
      <c r="AF1200" s="45"/>
      <c r="AG1200" s="448">
        <v>712</v>
      </c>
      <c r="AH1200" s="45"/>
      <c r="AI1200" s="442">
        <f t="shared" si="1"/>
        <v>712</v>
      </c>
    </row>
    <row r="1201" spans="1:35" ht="12.75" customHeight="1">
      <c r="A1201" s="446" t="s">
        <v>2891</v>
      </c>
      <c r="B1201" s="446" t="s">
        <v>1009</v>
      </c>
      <c r="C1201" s="45"/>
      <c r="D1201" s="45"/>
      <c r="E1201" s="448">
        <v>620747</v>
      </c>
      <c r="F1201" s="45"/>
      <c r="G1201" s="45"/>
      <c r="H1201" s="45"/>
      <c r="I1201" s="45"/>
      <c r="J1201" s="448">
        <v>10626</v>
      </c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  <c r="U1201" s="45"/>
      <c r="V1201" s="45"/>
      <c r="W1201" s="45"/>
      <c r="X1201" s="45"/>
      <c r="Y1201" s="45"/>
      <c r="Z1201" s="45"/>
      <c r="AA1201" s="45"/>
      <c r="AB1201" s="45"/>
      <c r="AC1201" s="45"/>
      <c r="AD1201" s="45"/>
      <c r="AE1201" s="45"/>
      <c r="AF1201" s="45"/>
      <c r="AG1201" s="448">
        <v>610121</v>
      </c>
      <c r="AH1201" s="45"/>
      <c r="AI1201" s="442">
        <f t="shared" si="1"/>
        <v>610121</v>
      </c>
    </row>
    <row r="1202" spans="1:35" ht="12.75" customHeight="1">
      <c r="A1202" s="446" t="s">
        <v>2892</v>
      </c>
      <c r="B1202" s="446" t="s">
        <v>2039</v>
      </c>
      <c r="C1202" s="45"/>
      <c r="D1202" s="45"/>
      <c r="E1202" s="448">
        <v>562132</v>
      </c>
      <c r="F1202" s="45"/>
      <c r="G1202" s="45"/>
      <c r="H1202" s="45"/>
      <c r="I1202" s="45"/>
      <c r="J1202" s="448">
        <v>1096</v>
      </c>
      <c r="K1202" s="45"/>
      <c r="L1202" s="45"/>
      <c r="M1202" s="45"/>
      <c r="N1202" s="45"/>
      <c r="O1202" s="45"/>
      <c r="P1202" s="45"/>
      <c r="Q1202" s="45"/>
      <c r="R1202" s="45"/>
      <c r="S1202" s="45"/>
      <c r="T1202" s="45"/>
      <c r="U1202" s="45"/>
      <c r="V1202" s="45"/>
      <c r="W1202" s="45"/>
      <c r="X1202" s="45"/>
      <c r="Y1202" s="45"/>
      <c r="Z1202" s="45"/>
      <c r="AA1202" s="45"/>
      <c r="AB1202" s="45"/>
      <c r="AC1202" s="45"/>
      <c r="AD1202" s="45"/>
      <c r="AE1202" s="45"/>
      <c r="AF1202" s="45"/>
      <c r="AG1202" s="448">
        <v>561036</v>
      </c>
      <c r="AH1202" s="45"/>
      <c r="AI1202" s="442">
        <f t="shared" si="1"/>
        <v>561036</v>
      </c>
    </row>
    <row r="1203" spans="1:35" ht="12.75" customHeight="1">
      <c r="A1203" s="446" t="s">
        <v>2893</v>
      </c>
      <c r="B1203" s="446" t="s">
        <v>2894</v>
      </c>
      <c r="C1203" s="45"/>
      <c r="D1203" s="45"/>
      <c r="E1203" s="448">
        <v>85281</v>
      </c>
      <c r="F1203" s="45"/>
      <c r="G1203" s="45"/>
      <c r="H1203" s="45"/>
      <c r="I1203" s="45"/>
      <c r="J1203" s="448">
        <v>3332</v>
      </c>
      <c r="K1203" s="45"/>
      <c r="L1203" s="45"/>
      <c r="M1203" s="45"/>
      <c r="N1203" s="45"/>
      <c r="O1203" s="45"/>
      <c r="P1203" s="45"/>
      <c r="Q1203" s="45"/>
      <c r="R1203" s="45"/>
      <c r="S1203" s="45"/>
      <c r="T1203" s="45"/>
      <c r="U1203" s="45"/>
      <c r="V1203" s="45"/>
      <c r="W1203" s="45"/>
      <c r="X1203" s="45"/>
      <c r="Y1203" s="45"/>
      <c r="Z1203" s="45"/>
      <c r="AA1203" s="45"/>
      <c r="AB1203" s="45"/>
      <c r="AC1203" s="45"/>
      <c r="AD1203" s="45"/>
      <c r="AE1203" s="45"/>
      <c r="AF1203" s="45"/>
      <c r="AG1203" s="448">
        <v>81949</v>
      </c>
      <c r="AH1203" s="45"/>
      <c r="AI1203" s="442">
        <f t="shared" si="1"/>
        <v>81949</v>
      </c>
    </row>
    <row r="1204" spans="1:35" ht="12.75" customHeight="1">
      <c r="A1204" s="446" t="s">
        <v>2895</v>
      </c>
      <c r="B1204" s="446" t="s">
        <v>2396</v>
      </c>
      <c r="C1204" s="45"/>
      <c r="D1204" s="45"/>
      <c r="E1204" s="448">
        <v>2974</v>
      </c>
      <c r="F1204" s="45"/>
      <c r="G1204" s="45"/>
      <c r="H1204" s="45"/>
      <c r="I1204" s="45"/>
      <c r="J1204" s="45"/>
      <c r="K1204" s="45"/>
      <c r="L1204" s="45"/>
      <c r="M1204" s="45"/>
      <c r="N1204" s="45"/>
      <c r="O1204" s="45"/>
      <c r="P1204" s="45"/>
      <c r="Q1204" s="45"/>
      <c r="R1204" s="45"/>
      <c r="S1204" s="45"/>
      <c r="T1204" s="45"/>
      <c r="U1204" s="45"/>
      <c r="V1204" s="45"/>
      <c r="W1204" s="45"/>
      <c r="X1204" s="45"/>
      <c r="Y1204" s="45"/>
      <c r="Z1204" s="45"/>
      <c r="AA1204" s="45"/>
      <c r="AB1204" s="45"/>
      <c r="AC1204" s="45"/>
      <c r="AD1204" s="45"/>
      <c r="AE1204" s="45"/>
      <c r="AF1204" s="45"/>
      <c r="AG1204" s="448">
        <v>2974</v>
      </c>
      <c r="AH1204" s="45"/>
      <c r="AI1204" s="442">
        <f t="shared" si="1"/>
        <v>2974</v>
      </c>
    </row>
    <row r="1205" spans="1:35" ht="12.75" customHeight="1">
      <c r="A1205" s="446" t="s">
        <v>2896</v>
      </c>
      <c r="B1205" s="446" t="s">
        <v>979</v>
      </c>
      <c r="C1205" s="45"/>
      <c r="D1205" s="45"/>
      <c r="E1205" s="448">
        <v>744795</v>
      </c>
      <c r="F1205" s="45"/>
      <c r="G1205" s="45"/>
      <c r="H1205" s="45"/>
      <c r="I1205" s="45"/>
      <c r="J1205" s="45"/>
      <c r="K1205" s="45"/>
      <c r="L1205" s="45"/>
      <c r="M1205" s="45"/>
      <c r="N1205" s="45"/>
      <c r="O1205" s="45"/>
      <c r="P1205" s="45"/>
      <c r="Q1205" s="45"/>
      <c r="R1205" s="45"/>
      <c r="S1205" s="45"/>
      <c r="T1205" s="45"/>
      <c r="U1205" s="45"/>
      <c r="V1205" s="45"/>
      <c r="W1205" s="45"/>
      <c r="X1205" s="45"/>
      <c r="Y1205" s="45"/>
      <c r="Z1205" s="45"/>
      <c r="AA1205" s="45"/>
      <c r="AB1205" s="45"/>
      <c r="AC1205" s="45"/>
      <c r="AD1205" s="45"/>
      <c r="AE1205" s="45"/>
      <c r="AF1205" s="45"/>
      <c r="AG1205" s="448">
        <v>744795</v>
      </c>
      <c r="AH1205" s="45"/>
      <c r="AI1205" s="442">
        <f t="shared" si="1"/>
        <v>744795</v>
      </c>
    </row>
    <row r="1206" spans="1:35" ht="12.75" customHeight="1">
      <c r="A1206" s="446" t="s">
        <v>2898</v>
      </c>
      <c r="B1206" s="446" t="s">
        <v>1026</v>
      </c>
      <c r="C1206" s="45"/>
      <c r="D1206" s="45"/>
      <c r="E1206" s="448">
        <v>465760</v>
      </c>
      <c r="F1206" s="45"/>
      <c r="G1206" s="45"/>
      <c r="H1206" s="45"/>
      <c r="I1206" s="45"/>
      <c r="J1206" s="45"/>
      <c r="K1206" s="45"/>
      <c r="L1206" s="45"/>
      <c r="M1206" s="45"/>
      <c r="N1206" s="45"/>
      <c r="O1206" s="45"/>
      <c r="P1206" s="45"/>
      <c r="Q1206" s="45"/>
      <c r="R1206" s="45"/>
      <c r="S1206" s="45"/>
      <c r="T1206" s="45"/>
      <c r="U1206" s="45"/>
      <c r="V1206" s="45"/>
      <c r="W1206" s="45"/>
      <c r="X1206" s="45"/>
      <c r="Y1206" s="45"/>
      <c r="Z1206" s="45"/>
      <c r="AA1206" s="45"/>
      <c r="AB1206" s="45"/>
      <c r="AC1206" s="45"/>
      <c r="AD1206" s="45"/>
      <c r="AE1206" s="45"/>
      <c r="AF1206" s="45"/>
      <c r="AG1206" s="448">
        <v>465760</v>
      </c>
      <c r="AH1206" s="45"/>
      <c r="AI1206" s="442">
        <f t="shared" si="1"/>
        <v>465760</v>
      </c>
    </row>
    <row r="1207" spans="1:35" ht="12.75" customHeight="1">
      <c r="A1207" s="446" t="s">
        <v>2899</v>
      </c>
      <c r="B1207" s="446" t="s">
        <v>1816</v>
      </c>
      <c r="C1207" s="45"/>
      <c r="D1207" s="45"/>
      <c r="E1207" s="448">
        <v>175100</v>
      </c>
      <c r="F1207" s="45"/>
      <c r="G1207" s="45"/>
      <c r="H1207" s="45"/>
      <c r="I1207" s="45"/>
      <c r="J1207" s="45"/>
      <c r="K1207" s="45"/>
      <c r="L1207" s="45"/>
      <c r="M1207" s="45"/>
      <c r="N1207" s="45"/>
      <c r="O1207" s="45"/>
      <c r="P1207" s="45"/>
      <c r="Q1207" s="45"/>
      <c r="R1207" s="45"/>
      <c r="S1207" s="45"/>
      <c r="T1207" s="45"/>
      <c r="U1207" s="45"/>
      <c r="V1207" s="45"/>
      <c r="W1207" s="45"/>
      <c r="X1207" s="45"/>
      <c r="Y1207" s="45"/>
      <c r="Z1207" s="45"/>
      <c r="AA1207" s="45"/>
      <c r="AB1207" s="45"/>
      <c r="AC1207" s="45"/>
      <c r="AD1207" s="45"/>
      <c r="AE1207" s="45"/>
      <c r="AF1207" s="45"/>
      <c r="AG1207" s="448">
        <v>175100</v>
      </c>
      <c r="AH1207" s="45"/>
      <c r="AI1207" s="442">
        <f t="shared" si="1"/>
        <v>175100</v>
      </c>
    </row>
    <row r="1208" spans="1:35" ht="12.75" customHeight="1">
      <c r="A1208" s="446" t="s">
        <v>2900</v>
      </c>
      <c r="B1208" s="446" t="s">
        <v>2901</v>
      </c>
      <c r="C1208" s="45"/>
      <c r="D1208" s="45"/>
      <c r="E1208" s="448">
        <v>1696017</v>
      </c>
      <c r="F1208" s="45"/>
      <c r="G1208" s="45"/>
      <c r="H1208" s="45"/>
      <c r="I1208" s="45"/>
      <c r="J1208" s="45"/>
      <c r="K1208" s="45"/>
      <c r="L1208" s="45"/>
      <c r="M1208" s="45"/>
      <c r="N1208" s="45"/>
      <c r="O1208" s="45"/>
      <c r="P1208" s="45"/>
      <c r="Q1208" s="45"/>
      <c r="R1208" s="45"/>
      <c r="S1208" s="45"/>
      <c r="T1208" s="45"/>
      <c r="U1208" s="45"/>
      <c r="V1208" s="45"/>
      <c r="W1208" s="45"/>
      <c r="X1208" s="45"/>
      <c r="Y1208" s="45"/>
      <c r="Z1208" s="45"/>
      <c r="AA1208" s="45"/>
      <c r="AB1208" s="45"/>
      <c r="AC1208" s="45"/>
      <c r="AD1208" s="45"/>
      <c r="AE1208" s="45"/>
      <c r="AF1208" s="45"/>
      <c r="AG1208" s="448">
        <v>1696017</v>
      </c>
      <c r="AH1208" s="45"/>
      <c r="AI1208" s="442">
        <f t="shared" si="1"/>
        <v>1696017</v>
      </c>
    </row>
    <row r="1209" spans="1:35" ht="12.75" customHeight="1">
      <c r="A1209" s="446" t="s">
        <v>2902</v>
      </c>
      <c r="B1209" s="446" t="s">
        <v>2903</v>
      </c>
      <c r="C1209" s="45"/>
      <c r="D1209" s="45"/>
      <c r="E1209" s="448">
        <v>38056</v>
      </c>
      <c r="F1209" s="45"/>
      <c r="G1209" s="45"/>
      <c r="H1209" s="45"/>
      <c r="I1209" s="45"/>
      <c r="J1209" s="448">
        <v>627</v>
      </c>
      <c r="K1209" s="45"/>
      <c r="L1209" s="45"/>
      <c r="M1209" s="45"/>
      <c r="N1209" s="45"/>
      <c r="O1209" s="45"/>
      <c r="P1209" s="45"/>
      <c r="Q1209" s="45"/>
      <c r="R1209" s="45"/>
      <c r="S1209" s="45"/>
      <c r="T1209" s="45"/>
      <c r="U1209" s="45"/>
      <c r="V1209" s="45"/>
      <c r="W1209" s="45"/>
      <c r="X1209" s="45"/>
      <c r="Y1209" s="45"/>
      <c r="Z1209" s="45"/>
      <c r="AA1209" s="45"/>
      <c r="AB1209" s="45"/>
      <c r="AC1209" s="45"/>
      <c r="AD1209" s="45"/>
      <c r="AE1209" s="45"/>
      <c r="AF1209" s="45"/>
      <c r="AG1209" s="448">
        <v>37429</v>
      </c>
      <c r="AH1209" s="45"/>
      <c r="AI1209" s="442">
        <f t="shared" si="1"/>
        <v>37429</v>
      </c>
    </row>
    <row r="1210" spans="1:35" ht="12.75" customHeight="1">
      <c r="A1210" s="440" t="s">
        <v>2904</v>
      </c>
      <c r="B1210" s="440" t="s">
        <v>2905</v>
      </c>
      <c r="C1210" s="45"/>
      <c r="D1210" s="45"/>
      <c r="E1210" s="441">
        <v>34522475077</v>
      </c>
      <c r="F1210" s="45"/>
      <c r="G1210" s="45"/>
      <c r="H1210" s="45"/>
      <c r="I1210" s="45"/>
      <c r="J1210" s="441">
        <v>51410250</v>
      </c>
      <c r="K1210" s="45"/>
      <c r="L1210" s="45"/>
      <c r="M1210" s="45"/>
      <c r="N1210" s="45"/>
      <c r="O1210" s="45"/>
      <c r="P1210" s="45"/>
      <c r="Q1210" s="45"/>
      <c r="R1210" s="45"/>
      <c r="S1210" s="45"/>
      <c r="T1210" s="45"/>
      <c r="U1210" s="45"/>
      <c r="V1210" s="45"/>
      <c r="W1210" s="45"/>
      <c r="X1210" s="45"/>
      <c r="Y1210" s="45"/>
      <c r="Z1210" s="45"/>
      <c r="AA1210" s="45"/>
      <c r="AB1210" s="45"/>
      <c r="AC1210" s="45"/>
      <c r="AD1210" s="45"/>
      <c r="AE1210" s="45"/>
      <c r="AF1210" s="45"/>
      <c r="AG1210" s="441">
        <v>34471064827</v>
      </c>
      <c r="AH1210" s="45"/>
      <c r="AI1210" s="442">
        <f t="shared" si="1"/>
        <v>34471064827</v>
      </c>
    </row>
    <row r="1211" spans="1:35" ht="12.75" customHeight="1">
      <c r="A1211" s="440" t="s">
        <v>2906</v>
      </c>
      <c r="B1211" s="440" t="s">
        <v>2721</v>
      </c>
      <c r="C1211" s="45"/>
      <c r="D1211" s="45"/>
      <c r="E1211" s="441">
        <v>10637124317</v>
      </c>
      <c r="F1211" s="45"/>
      <c r="G1211" s="45"/>
      <c r="H1211" s="45"/>
      <c r="I1211" s="45"/>
      <c r="J1211" s="45"/>
      <c r="K1211" s="45"/>
      <c r="L1211" s="45"/>
      <c r="M1211" s="45"/>
      <c r="N1211" s="45"/>
      <c r="O1211" s="45"/>
      <c r="P1211" s="45"/>
      <c r="Q1211" s="45"/>
      <c r="R1211" s="45"/>
      <c r="S1211" s="45"/>
      <c r="T1211" s="45"/>
      <c r="U1211" s="45"/>
      <c r="V1211" s="45"/>
      <c r="W1211" s="45"/>
      <c r="X1211" s="45"/>
      <c r="Y1211" s="45"/>
      <c r="Z1211" s="45"/>
      <c r="AA1211" s="45"/>
      <c r="AB1211" s="45"/>
      <c r="AC1211" s="45"/>
      <c r="AD1211" s="45"/>
      <c r="AE1211" s="45"/>
      <c r="AF1211" s="45"/>
      <c r="AG1211" s="441">
        <v>10637124317</v>
      </c>
      <c r="AH1211" s="45"/>
      <c r="AI1211" s="442">
        <f t="shared" si="1"/>
        <v>10637124317</v>
      </c>
    </row>
    <row r="1212" spans="1:35" ht="12.75" customHeight="1">
      <c r="A1212" s="446" t="s">
        <v>2907</v>
      </c>
      <c r="B1212" s="446" t="s">
        <v>2723</v>
      </c>
      <c r="C1212" s="45"/>
      <c r="D1212" s="45"/>
      <c r="E1212" s="448">
        <v>4312740127</v>
      </c>
      <c r="F1212" s="45"/>
      <c r="G1212" s="45"/>
      <c r="H1212" s="45"/>
      <c r="I1212" s="45"/>
      <c r="J1212" s="45"/>
      <c r="K1212" s="45"/>
      <c r="L1212" s="45"/>
      <c r="M1212" s="45"/>
      <c r="N1212" s="45"/>
      <c r="O1212" s="45"/>
      <c r="P1212" s="45"/>
      <c r="Q1212" s="45"/>
      <c r="R1212" s="45"/>
      <c r="S1212" s="45"/>
      <c r="T1212" s="45"/>
      <c r="U1212" s="45"/>
      <c r="V1212" s="45"/>
      <c r="W1212" s="45"/>
      <c r="X1212" s="45"/>
      <c r="Y1212" s="45"/>
      <c r="Z1212" s="45"/>
      <c r="AA1212" s="45"/>
      <c r="AB1212" s="45"/>
      <c r="AC1212" s="45"/>
      <c r="AD1212" s="45"/>
      <c r="AE1212" s="45"/>
      <c r="AF1212" s="45"/>
      <c r="AG1212" s="448">
        <v>4312740127</v>
      </c>
      <c r="AH1212" s="45"/>
      <c r="AI1212" s="442">
        <f t="shared" si="1"/>
        <v>4312740127</v>
      </c>
    </row>
    <row r="1213" spans="1:35" ht="12.75" customHeight="1">
      <c r="A1213" s="446" t="s">
        <v>2908</v>
      </c>
      <c r="B1213" s="446" t="s">
        <v>2725</v>
      </c>
      <c r="C1213" s="45"/>
      <c r="D1213" s="45"/>
      <c r="E1213" s="448">
        <v>560309</v>
      </c>
      <c r="F1213" s="45"/>
      <c r="G1213" s="45"/>
      <c r="H1213" s="45"/>
      <c r="I1213" s="45"/>
      <c r="J1213" s="45"/>
      <c r="K1213" s="45"/>
      <c r="L1213" s="45"/>
      <c r="M1213" s="45"/>
      <c r="N1213" s="45"/>
      <c r="O1213" s="45"/>
      <c r="P1213" s="45"/>
      <c r="Q1213" s="45"/>
      <c r="R1213" s="45"/>
      <c r="S1213" s="45"/>
      <c r="T1213" s="45"/>
      <c r="U1213" s="45"/>
      <c r="V1213" s="45"/>
      <c r="W1213" s="45"/>
      <c r="X1213" s="45"/>
      <c r="Y1213" s="45"/>
      <c r="Z1213" s="45"/>
      <c r="AA1213" s="45"/>
      <c r="AB1213" s="45"/>
      <c r="AC1213" s="45"/>
      <c r="AD1213" s="45"/>
      <c r="AE1213" s="45"/>
      <c r="AF1213" s="45"/>
      <c r="AG1213" s="448">
        <v>560309</v>
      </c>
      <c r="AH1213" s="45"/>
      <c r="AI1213" s="442">
        <f t="shared" si="1"/>
        <v>560309</v>
      </c>
    </row>
    <row r="1214" spans="1:35" ht="12.75" customHeight="1">
      <c r="A1214" s="446" t="s">
        <v>2909</v>
      </c>
      <c r="B1214" s="446" t="s">
        <v>2727</v>
      </c>
      <c r="C1214" s="45"/>
      <c r="D1214" s="45"/>
      <c r="E1214" s="448">
        <v>98016769</v>
      </c>
      <c r="F1214" s="45"/>
      <c r="G1214" s="45"/>
      <c r="H1214" s="45"/>
      <c r="I1214" s="45"/>
      <c r="J1214" s="45"/>
      <c r="K1214" s="45"/>
      <c r="L1214" s="45"/>
      <c r="M1214" s="45"/>
      <c r="N1214" s="45"/>
      <c r="O1214" s="45"/>
      <c r="P1214" s="45"/>
      <c r="Q1214" s="45"/>
      <c r="R1214" s="45"/>
      <c r="S1214" s="45"/>
      <c r="T1214" s="45"/>
      <c r="U1214" s="45"/>
      <c r="V1214" s="45"/>
      <c r="W1214" s="45"/>
      <c r="X1214" s="45"/>
      <c r="Y1214" s="45"/>
      <c r="Z1214" s="45"/>
      <c r="AA1214" s="45"/>
      <c r="AB1214" s="45"/>
      <c r="AC1214" s="45"/>
      <c r="AD1214" s="45"/>
      <c r="AE1214" s="45"/>
      <c r="AF1214" s="45"/>
      <c r="AG1214" s="448">
        <v>98016769</v>
      </c>
      <c r="AH1214" s="45"/>
      <c r="AI1214" s="442">
        <f t="shared" si="1"/>
        <v>98016769</v>
      </c>
    </row>
    <row r="1215" spans="1:35" ht="12.75" customHeight="1">
      <c r="A1215" s="446" t="s">
        <v>2910</v>
      </c>
      <c r="B1215" s="446" t="s">
        <v>2729</v>
      </c>
      <c r="C1215" s="45"/>
      <c r="D1215" s="45"/>
      <c r="E1215" s="448">
        <v>56090559</v>
      </c>
      <c r="F1215" s="45"/>
      <c r="G1215" s="45"/>
      <c r="H1215" s="45"/>
      <c r="I1215" s="45"/>
      <c r="J1215" s="45"/>
      <c r="K1215" s="45"/>
      <c r="L1215" s="45"/>
      <c r="M1215" s="45"/>
      <c r="N1215" s="45"/>
      <c r="O1215" s="45"/>
      <c r="P1215" s="45"/>
      <c r="Q1215" s="45"/>
      <c r="R1215" s="45"/>
      <c r="S1215" s="45"/>
      <c r="T1215" s="45"/>
      <c r="U1215" s="45"/>
      <c r="V1215" s="45"/>
      <c r="W1215" s="45"/>
      <c r="X1215" s="45"/>
      <c r="Y1215" s="45"/>
      <c r="Z1215" s="45"/>
      <c r="AA1215" s="45"/>
      <c r="AB1215" s="45"/>
      <c r="AC1215" s="45"/>
      <c r="AD1215" s="45"/>
      <c r="AE1215" s="45"/>
      <c r="AF1215" s="45"/>
      <c r="AG1215" s="448">
        <v>56090559</v>
      </c>
      <c r="AH1215" s="45"/>
      <c r="AI1215" s="442">
        <f t="shared" si="1"/>
        <v>56090559</v>
      </c>
    </row>
    <row r="1216" spans="1:35" ht="12.75" customHeight="1">
      <c r="A1216" s="446" t="s">
        <v>2911</v>
      </c>
      <c r="B1216" s="446" t="s">
        <v>2733</v>
      </c>
      <c r="C1216" s="45"/>
      <c r="D1216" s="45"/>
      <c r="E1216" s="448">
        <v>6516911</v>
      </c>
      <c r="F1216" s="45"/>
      <c r="G1216" s="45"/>
      <c r="H1216" s="45"/>
      <c r="I1216" s="45"/>
      <c r="J1216" s="45"/>
      <c r="K1216" s="45"/>
      <c r="L1216" s="45"/>
      <c r="M1216" s="45"/>
      <c r="N1216" s="45"/>
      <c r="O1216" s="45"/>
      <c r="P1216" s="45"/>
      <c r="Q1216" s="45"/>
      <c r="R1216" s="45"/>
      <c r="S1216" s="45"/>
      <c r="T1216" s="45"/>
      <c r="U1216" s="45"/>
      <c r="V1216" s="45"/>
      <c r="W1216" s="45"/>
      <c r="X1216" s="45"/>
      <c r="Y1216" s="45"/>
      <c r="Z1216" s="45"/>
      <c r="AA1216" s="45"/>
      <c r="AB1216" s="45"/>
      <c r="AC1216" s="45"/>
      <c r="AD1216" s="45"/>
      <c r="AE1216" s="45"/>
      <c r="AF1216" s="45"/>
      <c r="AG1216" s="448">
        <v>6516911</v>
      </c>
      <c r="AH1216" s="45"/>
      <c r="AI1216" s="442">
        <f t="shared" si="1"/>
        <v>6516911</v>
      </c>
    </row>
    <row r="1217" spans="1:35" ht="12.75" customHeight="1">
      <c r="A1217" s="446" t="s">
        <v>2912</v>
      </c>
      <c r="B1217" s="446" t="s">
        <v>1697</v>
      </c>
      <c r="C1217" s="45"/>
      <c r="D1217" s="45"/>
      <c r="E1217" s="448">
        <v>88482471</v>
      </c>
      <c r="F1217" s="45"/>
      <c r="G1217" s="45"/>
      <c r="H1217" s="45"/>
      <c r="I1217" s="45"/>
      <c r="J1217" s="45"/>
      <c r="K1217" s="45"/>
      <c r="L1217" s="45"/>
      <c r="M1217" s="45"/>
      <c r="N1217" s="45"/>
      <c r="O1217" s="45"/>
      <c r="P1217" s="45"/>
      <c r="Q1217" s="45"/>
      <c r="R1217" s="45"/>
      <c r="S1217" s="45"/>
      <c r="T1217" s="45"/>
      <c r="U1217" s="45"/>
      <c r="V1217" s="45"/>
      <c r="W1217" s="45"/>
      <c r="X1217" s="45"/>
      <c r="Y1217" s="45"/>
      <c r="Z1217" s="45"/>
      <c r="AA1217" s="45"/>
      <c r="AB1217" s="45"/>
      <c r="AC1217" s="45"/>
      <c r="AD1217" s="45"/>
      <c r="AE1217" s="45"/>
      <c r="AF1217" s="45"/>
      <c r="AG1217" s="448">
        <v>88482471</v>
      </c>
      <c r="AH1217" s="45"/>
      <c r="AI1217" s="442">
        <f t="shared" si="1"/>
        <v>88482471</v>
      </c>
    </row>
    <row r="1218" spans="1:35" ht="12.75" customHeight="1">
      <c r="A1218" s="446" t="s">
        <v>2913</v>
      </c>
      <c r="B1218" s="446" t="s">
        <v>2111</v>
      </c>
      <c r="C1218" s="45"/>
      <c r="D1218" s="45"/>
      <c r="E1218" s="448">
        <v>320232399</v>
      </c>
      <c r="F1218" s="45"/>
      <c r="G1218" s="45"/>
      <c r="H1218" s="45"/>
      <c r="I1218" s="45"/>
      <c r="J1218" s="45"/>
      <c r="K1218" s="45"/>
      <c r="L1218" s="45"/>
      <c r="M1218" s="45"/>
      <c r="N1218" s="45"/>
      <c r="O1218" s="45"/>
      <c r="P1218" s="45"/>
      <c r="Q1218" s="45"/>
      <c r="R1218" s="45"/>
      <c r="S1218" s="45"/>
      <c r="T1218" s="45"/>
      <c r="U1218" s="45"/>
      <c r="V1218" s="45"/>
      <c r="W1218" s="45"/>
      <c r="X1218" s="45"/>
      <c r="Y1218" s="45"/>
      <c r="Z1218" s="45"/>
      <c r="AA1218" s="45"/>
      <c r="AB1218" s="45"/>
      <c r="AC1218" s="45"/>
      <c r="AD1218" s="45"/>
      <c r="AE1218" s="45"/>
      <c r="AF1218" s="45"/>
      <c r="AG1218" s="448">
        <v>320232399</v>
      </c>
      <c r="AH1218" s="45"/>
      <c r="AI1218" s="442">
        <f t="shared" si="1"/>
        <v>320232399</v>
      </c>
    </row>
    <row r="1219" spans="1:35" ht="12.75" customHeight="1">
      <c r="A1219" s="446" t="s">
        <v>2914</v>
      </c>
      <c r="B1219" s="446" t="s">
        <v>2115</v>
      </c>
      <c r="C1219" s="45"/>
      <c r="D1219" s="45"/>
      <c r="E1219" s="448">
        <v>664877341</v>
      </c>
      <c r="F1219" s="45"/>
      <c r="G1219" s="45"/>
      <c r="H1219" s="45"/>
      <c r="I1219" s="45"/>
      <c r="J1219" s="45"/>
      <c r="K1219" s="45"/>
      <c r="L1219" s="45"/>
      <c r="M1219" s="45"/>
      <c r="N1219" s="45"/>
      <c r="O1219" s="45"/>
      <c r="P1219" s="45"/>
      <c r="Q1219" s="45"/>
      <c r="R1219" s="45"/>
      <c r="S1219" s="45"/>
      <c r="T1219" s="45"/>
      <c r="U1219" s="45"/>
      <c r="V1219" s="45"/>
      <c r="W1219" s="45"/>
      <c r="X1219" s="45"/>
      <c r="Y1219" s="45"/>
      <c r="Z1219" s="45"/>
      <c r="AA1219" s="45"/>
      <c r="AB1219" s="45"/>
      <c r="AC1219" s="45"/>
      <c r="AD1219" s="45"/>
      <c r="AE1219" s="45"/>
      <c r="AF1219" s="45"/>
      <c r="AG1219" s="448">
        <v>664877341</v>
      </c>
      <c r="AH1219" s="45"/>
      <c r="AI1219" s="442">
        <f t="shared" si="1"/>
        <v>664877341</v>
      </c>
    </row>
    <row r="1220" spans="1:35" ht="12.75" customHeight="1">
      <c r="A1220" s="446" t="s">
        <v>2915</v>
      </c>
      <c r="B1220" s="446" t="s">
        <v>2109</v>
      </c>
      <c r="C1220" s="45"/>
      <c r="D1220" s="45"/>
      <c r="E1220" s="448">
        <v>122319553</v>
      </c>
      <c r="F1220" s="45"/>
      <c r="G1220" s="45"/>
      <c r="H1220" s="45"/>
      <c r="I1220" s="45"/>
      <c r="J1220" s="45"/>
      <c r="K1220" s="45"/>
      <c r="L1220" s="45"/>
      <c r="M1220" s="45"/>
      <c r="N1220" s="45"/>
      <c r="O1220" s="45"/>
      <c r="P1220" s="45"/>
      <c r="Q1220" s="45"/>
      <c r="R1220" s="45"/>
      <c r="S1220" s="45"/>
      <c r="T1220" s="45"/>
      <c r="U1220" s="45"/>
      <c r="V1220" s="45"/>
      <c r="W1220" s="45"/>
      <c r="X1220" s="45"/>
      <c r="Y1220" s="45"/>
      <c r="Z1220" s="45"/>
      <c r="AA1220" s="45"/>
      <c r="AB1220" s="45"/>
      <c r="AC1220" s="45"/>
      <c r="AD1220" s="45"/>
      <c r="AE1220" s="45"/>
      <c r="AF1220" s="45"/>
      <c r="AG1220" s="448">
        <v>122319553</v>
      </c>
      <c r="AH1220" s="45"/>
      <c r="AI1220" s="442">
        <f t="shared" si="1"/>
        <v>122319553</v>
      </c>
    </row>
    <row r="1221" spans="1:35" ht="12.75" customHeight="1">
      <c r="A1221" s="446" t="s">
        <v>2916</v>
      </c>
      <c r="B1221" s="446" t="s">
        <v>2740</v>
      </c>
      <c r="C1221" s="45"/>
      <c r="D1221" s="45"/>
      <c r="E1221" s="448">
        <v>633047</v>
      </c>
      <c r="F1221" s="45"/>
      <c r="G1221" s="45"/>
      <c r="H1221" s="45"/>
      <c r="I1221" s="45"/>
      <c r="J1221" s="45"/>
      <c r="K1221" s="45"/>
      <c r="L1221" s="45"/>
      <c r="M1221" s="45"/>
      <c r="N1221" s="45"/>
      <c r="O1221" s="45"/>
      <c r="P1221" s="45"/>
      <c r="Q1221" s="45"/>
      <c r="R1221" s="45"/>
      <c r="S1221" s="45"/>
      <c r="T1221" s="45"/>
      <c r="U1221" s="45"/>
      <c r="V1221" s="45"/>
      <c r="W1221" s="45"/>
      <c r="X1221" s="45"/>
      <c r="Y1221" s="45"/>
      <c r="Z1221" s="45"/>
      <c r="AA1221" s="45"/>
      <c r="AB1221" s="45"/>
      <c r="AC1221" s="45"/>
      <c r="AD1221" s="45"/>
      <c r="AE1221" s="45"/>
      <c r="AF1221" s="45"/>
      <c r="AG1221" s="448">
        <v>633047</v>
      </c>
      <c r="AH1221" s="45"/>
      <c r="AI1221" s="442">
        <f t="shared" si="1"/>
        <v>633047</v>
      </c>
    </row>
    <row r="1222" spans="1:35" ht="12.75" customHeight="1">
      <c r="A1222" s="446" t="s">
        <v>2917</v>
      </c>
      <c r="B1222" s="446" t="s">
        <v>2118</v>
      </c>
      <c r="C1222" s="45"/>
      <c r="D1222" s="45"/>
      <c r="E1222" s="448">
        <v>1489833146</v>
      </c>
      <c r="F1222" s="45"/>
      <c r="G1222" s="45"/>
      <c r="H1222" s="45"/>
      <c r="I1222" s="45"/>
      <c r="J1222" s="45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  <c r="U1222" s="45"/>
      <c r="V1222" s="45"/>
      <c r="W1222" s="45"/>
      <c r="X1222" s="45"/>
      <c r="Y1222" s="45"/>
      <c r="Z1222" s="45"/>
      <c r="AA1222" s="45"/>
      <c r="AB1222" s="45"/>
      <c r="AC1222" s="45"/>
      <c r="AD1222" s="45"/>
      <c r="AE1222" s="45"/>
      <c r="AF1222" s="45"/>
      <c r="AG1222" s="448">
        <v>1489833146</v>
      </c>
      <c r="AH1222" s="45"/>
      <c r="AI1222" s="442">
        <f t="shared" si="1"/>
        <v>1489833146</v>
      </c>
    </row>
    <row r="1223" spans="1:35" ht="12.75" customHeight="1">
      <c r="A1223" s="446" t="s">
        <v>2918</v>
      </c>
      <c r="B1223" s="446" t="s">
        <v>2743</v>
      </c>
      <c r="C1223" s="45"/>
      <c r="D1223" s="45"/>
      <c r="E1223" s="448">
        <v>64946638</v>
      </c>
      <c r="F1223" s="45"/>
      <c r="G1223" s="45"/>
      <c r="H1223" s="45"/>
      <c r="I1223" s="45"/>
      <c r="J1223" s="45"/>
      <c r="K1223" s="45"/>
      <c r="L1223" s="45"/>
      <c r="M1223" s="45"/>
      <c r="N1223" s="45"/>
      <c r="O1223" s="45"/>
      <c r="P1223" s="45"/>
      <c r="Q1223" s="45"/>
      <c r="R1223" s="45"/>
      <c r="S1223" s="45"/>
      <c r="T1223" s="45"/>
      <c r="U1223" s="45"/>
      <c r="V1223" s="45"/>
      <c r="W1223" s="45"/>
      <c r="X1223" s="45"/>
      <c r="Y1223" s="45"/>
      <c r="Z1223" s="45"/>
      <c r="AA1223" s="45"/>
      <c r="AB1223" s="45"/>
      <c r="AC1223" s="45"/>
      <c r="AD1223" s="45"/>
      <c r="AE1223" s="45"/>
      <c r="AF1223" s="45"/>
      <c r="AG1223" s="448">
        <v>64946638</v>
      </c>
      <c r="AH1223" s="45"/>
      <c r="AI1223" s="442">
        <f t="shared" si="1"/>
        <v>64946638</v>
      </c>
    </row>
    <row r="1224" spans="1:35" ht="12.75" customHeight="1">
      <c r="A1224" s="446" t="s">
        <v>2919</v>
      </c>
      <c r="B1224" s="446" t="s">
        <v>2105</v>
      </c>
      <c r="C1224" s="45"/>
      <c r="D1224" s="45"/>
      <c r="E1224" s="448">
        <v>482288551</v>
      </c>
      <c r="F1224" s="45"/>
      <c r="G1224" s="45"/>
      <c r="H1224" s="45"/>
      <c r="I1224" s="45"/>
      <c r="J1224" s="45"/>
      <c r="K1224" s="45"/>
      <c r="L1224" s="45"/>
      <c r="M1224" s="45"/>
      <c r="N1224" s="45"/>
      <c r="O1224" s="45"/>
      <c r="P1224" s="45"/>
      <c r="Q1224" s="45"/>
      <c r="R1224" s="45"/>
      <c r="S1224" s="45"/>
      <c r="T1224" s="45"/>
      <c r="U1224" s="45"/>
      <c r="V1224" s="45"/>
      <c r="W1224" s="45"/>
      <c r="X1224" s="45"/>
      <c r="Y1224" s="45"/>
      <c r="Z1224" s="45"/>
      <c r="AA1224" s="45"/>
      <c r="AB1224" s="45"/>
      <c r="AC1224" s="45"/>
      <c r="AD1224" s="45"/>
      <c r="AE1224" s="45"/>
      <c r="AF1224" s="45"/>
      <c r="AG1224" s="448">
        <v>482288551</v>
      </c>
      <c r="AH1224" s="45"/>
      <c r="AI1224" s="442">
        <f t="shared" si="1"/>
        <v>482288551</v>
      </c>
    </row>
    <row r="1225" spans="1:35" ht="12.75" customHeight="1">
      <c r="A1225" s="446" t="s">
        <v>2920</v>
      </c>
      <c r="B1225" s="446" t="s">
        <v>2746</v>
      </c>
      <c r="C1225" s="45"/>
      <c r="D1225" s="45"/>
      <c r="E1225" s="448">
        <v>5013037</v>
      </c>
      <c r="F1225" s="45"/>
      <c r="G1225" s="45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  <c r="S1225" s="45"/>
      <c r="T1225" s="45"/>
      <c r="U1225" s="45"/>
      <c r="V1225" s="45"/>
      <c r="W1225" s="45"/>
      <c r="X1225" s="45"/>
      <c r="Y1225" s="45"/>
      <c r="Z1225" s="45"/>
      <c r="AA1225" s="45"/>
      <c r="AB1225" s="45"/>
      <c r="AC1225" s="45"/>
      <c r="AD1225" s="45"/>
      <c r="AE1225" s="45"/>
      <c r="AF1225" s="45"/>
      <c r="AG1225" s="448">
        <v>5013037</v>
      </c>
      <c r="AH1225" s="45"/>
      <c r="AI1225" s="442">
        <f t="shared" si="1"/>
        <v>5013037</v>
      </c>
    </row>
    <row r="1226" spans="1:35" ht="12.75" customHeight="1">
      <c r="A1226" s="446" t="s">
        <v>2921</v>
      </c>
      <c r="B1226" s="446" t="s">
        <v>1730</v>
      </c>
      <c r="C1226" s="45"/>
      <c r="D1226" s="45"/>
      <c r="E1226" s="448">
        <v>130377849</v>
      </c>
      <c r="F1226" s="45"/>
      <c r="G1226" s="45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/>
      <c r="U1226" s="45"/>
      <c r="V1226" s="45"/>
      <c r="W1226" s="45"/>
      <c r="X1226" s="45"/>
      <c r="Y1226" s="45"/>
      <c r="Z1226" s="45"/>
      <c r="AA1226" s="45"/>
      <c r="AB1226" s="45"/>
      <c r="AC1226" s="45"/>
      <c r="AD1226" s="45"/>
      <c r="AE1226" s="45"/>
      <c r="AF1226" s="45"/>
      <c r="AG1226" s="448">
        <v>130377849</v>
      </c>
      <c r="AH1226" s="45"/>
      <c r="AI1226" s="442">
        <f t="shared" si="1"/>
        <v>130377849</v>
      </c>
    </row>
    <row r="1227" spans="1:35" ht="12.75" customHeight="1">
      <c r="A1227" s="446" t="s">
        <v>2922</v>
      </c>
      <c r="B1227" s="446" t="s">
        <v>2749</v>
      </c>
      <c r="C1227" s="45"/>
      <c r="D1227" s="45"/>
      <c r="E1227" s="448">
        <v>41168069</v>
      </c>
      <c r="F1227" s="45"/>
      <c r="G1227" s="45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/>
      <c r="U1227" s="45"/>
      <c r="V1227" s="45"/>
      <c r="W1227" s="45"/>
      <c r="X1227" s="45"/>
      <c r="Y1227" s="45"/>
      <c r="Z1227" s="45"/>
      <c r="AA1227" s="45"/>
      <c r="AB1227" s="45"/>
      <c r="AC1227" s="45"/>
      <c r="AD1227" s="45"/>
      <c r="AE1227" s="45"/>
      <c r="AF1227" s="45"/>
      <c r="AG1227" s="448">
        <v>41168069</v>
      </c>
      <c r="AH1227" s="45"/>
      <c r="AI1227" s="442">
        <f t="shared" si="1"/>
        <v>41168069</v>
      </c>
    </row>
    <row r="1228" spans="1:35" ht="12.75" customHeight="1">
      <c r="A1228" s="446" t="s">
        <v>2923</v>
      </c>
      <c r="B1228" s="446" t="s">
        <v>2751</v>
      </c>
      <c r="C1228" s="45"/>
      <c r="D1228" s="45"/>
      <c r="E1228" s="448">
        <v>30598</v>
      </c>
      <c r="F1228" s="45"/>
      <c r="G1228" s="45"/>
      <c r="H1228" s="45"/>
      <c r="I1228" s="45"/>
      <c r="J1228" s="45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  <c r="U1228" s="45"/>
      <c r="V1228" s="45"/>
      <c r="W1228" s="45"/>
      <c r="X1228" s="45"/>
      <c r="Y1228" s="45"/>
      <c r="Z1228" s="45"/>
      <c r="AA1228" s="45"/>
      <c r="AB1228" s="45"/>
      <c r="AC1228" s="45"/>
      <c r="AD1228" s="45"/>
      <c r="AE1228" s="45"/>
      <c r="AF1228" s="45"/>
      <c r="AG1228" s="448">
        <v>30598</v>
      </c>
      <c r="AH1228" s="45"/>
      <c r="AI1228" s="442">
        <f t="shared" si="1"/>
        <v>30598</v>
      </c>
    </row>
    <row r="1229" spans="1:35" ht="12.75" customHeight="1">
      <c r="A1229" s="446" t="s">
        <v>2924</v>
      </c>
      <c r="B1229" s="446" t="s">
        <v>2753</v>
      </c>
      <c r="C1229" s="45"/>
      <c r="D1229" s="45"/>
      <c r="E1229" s="448">
        <v>101223</v>
      </c>
      <c r="F1229" s="45"/>
      <c r="G1229" s="45"/>
      <c r="H1229" s="45"/>
      <c r="I1229" s="45"/>
      <c r="J1229" s="45"/>
      <c r="K1229" s="45"/>
      <c r="L1229" s="45"/>
      <c r="M1229" s="45"/>
      <c r="N1229" s="45"/>
      <c r="O1229" s="45"/>
      <c r="P1229" s="45"/>
      <c r="Q1229" s="45"/>
      <c r="R1229" s="45"/>
      <c r="S1229" s="45"/>
      <c r="T1229" s="45"/>
      <c r="U1229" s="45"/>
      <c r="V1229" s="45"/>
      <c r="W1229" s="45"/>
      <c r="X1229" s="45"/>
      <c r="Y1229" s="45"/>
      <c r="Z1229" s="45"/>
      <c r="AA1229" s="45"/>
      <c r="AB1229" s="45"/>
      <c r="AC1229" s="45"/>
      <c r="AD1229" s="45"/>
      <c r="AE1229" s="45"/>
      <c r="AF1229" s="45"/>
      <c r="AG1229" s="448">
        <v>101223</v>
      </c>
      <c r="AH1229" s="45"/>
      <c r="AI1229" s="442">
        <f t="shared" si="1"/>
        <v>101223</v>
      </c>
    </row>
    <row r="1230" spans="1:35" ht="12.75" customHeight="1">
      <c r="A1230" s="446" t="s">
        <v>2925</v>
      </c>
      <c r="B1230" s="446" t="s">
        <v>2755</v>
      </c>
      <c r="C1230" s="45"/>
      <c r="D1230" s="45"/>
      <c r="E1230" s="448">
        <v>479408</v>
      </c>
      <c r="F1230" s="45"/>
      <c r="G1230" s="45"/>
      <c r="H1230" s="45"/>
      <c r="I1230" s="45"/>
      <c r="J1230" s="45"/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  <c r="U1230" s="45"/>
      <c r="V1230" s="45"/>
      <c r="W1230" s="45"/>
      <c r="X1230" s="45"/>
      <c r="Y1230" s="45"/>
      <c r="Z1230" s="45"/>
      <c r="AA1230" s="45"/>
      <c r="AB1230" s="45"/>
      <c r="AC1230" s="45"/>
      <c r="AD1230" s="45"/>
      <c r="AE1230" s="45"/>
      <c r="AF1230" s="45"/>
      <c r="AG1230" s="448">
        <v>479408</v>
      </c>
      <c r="AH1230" s="45"/>
      <c r="AI1230" s="442">
        <f t="shared" si="1"/>
        <v>479408</v>
      </c>
    </row>
    <row r="1231" spans="1:35" ht="12.75" customHeight="1">
      <c r="A1231" s="446" t="s">
        <v>2927</v>
      </c>
      <c r="B1231" s="446" t="s">
        <v>2757</v>
      </c>
      <c r="C1231" s="45"/>
      <c r="D1231" s="45"/>
      <c r="E1231" s="448">
        <v>61557</v>
      </c>
      <c r="F1231" s="45"/>
      <c r="G1231" s="45"/>
      <c r="H1231" s="45"/>
      <c r="I1231" s="45"/>
      <c r="J1231" s="45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  <c r="U1231" s="45"/>
      <c r="V1231" s="45"/>
      <c r="W1231" s="45"/>
      <c r="X1231" s="45"/>
      <c r="Y1231" s="45"/>
      <c r="Z1231" s="45"/>
      <c r="AA1231" s="45"/>
      <c r="AB1231" s="45"/>
      <c r="AC1231" s="45"/>
      <c r="AD1231" s="45"/>
      <c r="AE1231" s="45"/>
      <c r="AF1231" s="45"/>
      <c r="AG1231" s="448">
        <v>61557</v>
      </c>
      <c r="AH1231" s="45"/>
      <c r="AI1231" s="442">
        <f t="shared" si="1"/>
        <v>61557</v>
      </c>
    </row>
    <row r="1232" spans="1:35" ht="12.75" customHeight="1">
      <c r="A1232" s="446" t="s">
        <v>2930</v>
      </c>
      <c r="B1232" s="446" t="s">
        <v>2759</v>
      </c>
      <c r="C1232" s="45"/>
      <c r="D1232" s="45"/>
      <c r="E1232" s="448">
        <v>116242130</v>
      </c>
      <c r="F1232" s="45"/>
      <c r="G1232" s="45"/>
      <c r="H1232" s="45"/>
      <c r="I1232" s="45"/>
      <c r="J1232" s="45"/>
      <c r="K1232" s="45"/>
      <c r="L1232" s="45"/>
      <c r="M1232" s="45"/>
      <c r="N1232" s="45"/>
      <c r="O1232" s="45"/>
      <c r="P1232" s="45"/>
      <c r="Q1232" s="45"/>
      <c r="R1232" s="45"/>
      <c r="S1232" s="45"/>
      <c r="T1232" s="45"/>
      <c r="U1232" s="45"/>
      <c r="V1232" s="45"/>
      <c r="W1232" s="45"/>
      <c r="X1232" s="45"/>
      <c r="Y1232" s="45"/>
      <c r="Z1232" s="45"/>
      <c r="AA1232" s="45"/>
      <c r="AB1232" s="45"/>
      <c r="AC1232" s="45"/>
      <c r="AD1232" s="45"/>
      <c r="AE1232" s="45"/>
      <c r="AF1232" s="45"/>
      <c r="AG1232" s="448">
        <v>116242130</v>
      </c>
      <c r="AH1232" s="45"/>
      <c r="AI1232" s="442">
        <f t="shared" si="1"/>
        <v>116242130</v>
      </c>
    </row>
    <row r="1233" spans="1:35" ht="12.75" customHeight="1">
      <c r="A1233" s="446" t="s">
        <v>2931</v>
      </c>
      <c r="B1233" s="446" t="s">
        <v>2113</v>
      </c>
      <c r="C1233" s="45"/>
      <c r="D1233" s="45"/>
      <c r="E1233" s="448">
        <v>322301791</v>
      </c>
      <c r="F1233" s="45"/>
      <c r="G1233" s="45"/>
      <c r="H1233" s="45"/>
      <c r="I1233" s="45"/>
      <c r="J1233" s="45"/>
      <c r="K1233" s="45"/>
      <c r="L1233" s="45"/>
      <c r="M1233" s="45"/>
      <c r="N1233" s="45"/>
      <c r="O1233" s="45"/>
      <c r="P1233" s="45"/>
      <c r="Q1233" s="45"/>
      <c r="R1233" s="45"/>
      <c r="S1233" s="45"/>
      <c r="T1233" s="45"/>
      <c r="U1233" s="45"/>
      <c r="V1233" s="45"/>
      <c r="W1233" s="45"/>
      <c r="X1233" s="45"/>
      <c r="Y1233" s="45"/>
      <c r="Z1233" s="45"/>
      <c r="AA1233" s="45"/>
      <c r="AB1233" s="45"/>
      <c r="AC1233" s="45"/>
      <c r="AD1233" s="45"/>
      <c r="AE1233" s="45"/>
      <c r="AF1233" s="45"/>
      <c r="AG1233" s="448">
        <v>322301791</v>
      </c>
      <c r="AH1233" s="45"/>
      <c r="AI1233" s="442">
        <f t="shared" si="1"/>
        <v>322301791</v>
      </c>
    </row>
    <row r="1234" spans="1:35" ht="12.75" customHeight="1">
      <c r="A1234" s="446" t="s">
        <v>2932</v>
      </c>
      <c r="B1234" s="446" t="s">
        <v>2762</v>
      </c>
      <c r="C1234" s="45"/>
      <c r="D1234" s="45"/>
      <c r="E1234" s="448">
        <v>175526415</v>
      </c>
      <c r="F1234" s="45"/>
      <c r="G1234" s="45"/>
      <c r="H1234" s="45"/>
      <c r="I1234" s="45"/>
      <c r="J1234" s="45"/>
      <c r="K1234" s="45"/>
      <c r="L1234" s="45"/>
      <c r="M1234" s="45"/>
      <c r="N1234" s="45"/>
      <c r="O1234" s="45"/>
      <c r="P1234" s="45"/>
      <c r="Q1234" s="45"/>
      <c r="R1234" s="45"/>
      <c r="S1234" s="45"/>
      <c r="T1234" s="45"/>
      <c r="U1234" s="45"/>
      <c r="V1234" s="45"/>
      <c r="W1234" s="45"/>
      <c r="X1234" s="45"/>
      <c r="Y1234" s="45"/>
      <c r="Z1234" s="45"/>
      <c r="AA1234" s="45"/>
      <c r="AB1234" s="45"/>
      <c r="AC1234" s="45"/>
      <c r="AD1234" s="45"/>
      <c r="AE1234" s="45"/>
      <c r="AF1234" s="45"/>
      <c r="AG1234" s="448">
        <v>175526415</v>
      </c>
      <c r="AH1234" s="45"/>
      <c r="AI1234" s="442">
        <f t="shared" si="1"/>
        <v>175526415</v>
      </c>
    </row>
    <row r="1235" spans="1:35" ht="12.75" customHeight="1">
      <c r="A1235" s="446" t="s">
        <v>2933</v>
      </c>
      <c r="B1235" s="446" t="s">
        <v>2765</v>
      </c>
      <c r="C1235" s="45"/>
      <c r="D1235" s="45"/>
      <c r="E1235" s="448">
        <v>88593489</v>
      </c>
      <c r="F1235" s="45"/>
      <c r="G1235" s="45"/>
      <c r="H1235" s="45"/>
      <c r="I1235" s="45"/>
      <c r="J1235" s="45"/>
      <c r="K1235" s="45"/>
      <c r="L1235" s="45"/>
      <c r="M1235" s="45"/>
      <c r="N1235" s="45"/>
      <c r="O1235" s="45"/>
      <c r="P1235" s="45"/>
      <c r="Q1235" s="45"/>
      <c r="R1235" s="45"/>
      <c r="S1235" s="45"/>
      <c r="T1235" s="45"/>
      <c r="U1235" s="45"/>
      <c r="V1235" s="45"/>
      <c r="W1235" s="45"/>
      <c r="X1235" s="45"/>
      <c r="Y1235" s="45"/>
      <c r="Z1235" s="45"/>
      <c r="AA1235" s="45"/>
      <c r="AB1235" s="45"/>
      <c r="AC1235" s="45"/>
      <c r="AD1235" s="45"/>
      <c r="AE1235" s="45"/>
      <c r="AF1235" s="45"/>
      <c r="AG1235" s="448">
        <v>88593489</v>
      </c>
      <c r="AH1235" s="45"/>
      <c r="AI1235" s="442">
        <f t="shared" si="1"/>
        <v>88593489</v>
      </c>
    </row>
    <row r="1236" spans="1:35" ht="12.75" customHeight="1">
      <c r="A1236" s="446" t="s">
        <v>2934</v>
      </c>
      <c r="B1236" s="446" t="s">
        <v>2120</v>
      </c>
      <c r="C1236" s="45"/>
      <c r="D1236" s="45"/>
      <c r="E1236" s="448">
        <v>1983478920</v>
      </c>
      <c r="F1236" s="45"/>
      <c r="G1236" s="45"/>
      <c r="H1236" s="45"/>
      <c r="I1236" s="45"/>
      <c r="J1236" s="45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45"/>
      <c r="V1236" s="45"/>
      <c r="W1236" s="45"/>
      <c r="X1236" s="45"/>
      <c r="Y1236" s="45"/>
      <c r="Z1236" s="45"/>
      <c r="AA1236" s="45"/>
      <c r="AB1236" s="45"/>
      <c r="AC1236" s="45"/>
      <c r="AD1236" s="45"/>
      <c r="AE1236" s="45"/>
      <c r="AF1236" s="45"/>
      <c r="AG1236" s="448">
        <v>1983478920</v>
      </c>
      <c r="AH1236" s="45"/>
      <c r="AI1236" s="442">
        <f t="shared" si="1"/>
        <v>1983478920</v>
      </c>
    </row>
    <row r="1237" spans="1:35" ht="12.75" customHeight="1">
      <c r="A1237" s="446" t="s">
        <v>2935</v>
      </c>
      <c r="B1237" s="446" t="s">
        <v>2768</v>
      </c>
      <c r="C1237" s="45"/>
      <c r="D1237" s="45"/>
      <c r="E1237" s="448">
        <v>66212010</v>
      </c>
      <c r="F1237" s="45"/>
      <c r="G1237" s="45"/>
      <c r="H1237" s="45"/>
      <c r="I1237" s="45"/>
      <c r="J1237" s="45"/>
      <c r="K1237" s="45"/>
      <c r="L1237" s="45"/>
      <c r="M1237" s="45"/>
      <c r="N1237" s="45"/>
      <c r="O1237" s="45"/>
      <c r="P1237" s="45"/>
      <c r="Q1237" s="45"/>
      <c r="R1237" s="45"/>
      <c r="S1237" s="45"/>
      <c r="T1237" s="45"/>
      <c r="U1237" s="45"/>
      <c r="V1237" s="45"/>
      <c r="W1237" s="45"/>
      <c r="X1237" s="45"/>
      <c r="Y1237" s="45"/>
      <c r="Z1237" s="45"/>
      <c r="AA1237" s="45"/>
      <c r="AB1237" s="45"/>
      <c r="AC1237" s="45"/>
      <c r="AD1237" s="45"/>
      <c r="AE1237" s="45"/>
      <c r="AF1237" s="45"/>
      <c r="AG1237" s="448">
        <v>66212010</v>
      </c>
      <c r="AH1237" s="45"/>
      <c r="AI1237" s="442">
        <f t="shared" si="1"/>
        <v>66212010</v>
      </c>
    </row>
    <row r="1238" spans="1:35" ht="12.75" customHeight="1">
      <c r="A1238" s="440" t="s">
        <v>2936</v>
      </c>
      <c r="B1238" s="440" t="s">
        <v>2771</v>
      </c>
      <c r="C1238" s="45"/>
      <c r="D1238" s="45"/>
      <c r="E1238" s="441">
        <v>552941201</v>
      </c>
      <c r="F1238" s="45"/>
      <c r="G1238" s="45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45"/>
      <c r="V1238" s="45"/>
      <c r="W1238" s="45"/>
      <c r="X1238" s="45"/>
      <c r="Y1238" s="45"/>
      <c r="Z1238" s="45"/>
      <c r="AA1238" s="45"/>
      <c r="AB1238" s="45"/>
      <c r="AC1238" s="45"/>
      <c r="AD1238" s="45"/>
      <c r="AE1238" s="45"/>
      <c r="AF1238" s="45"/>
      <c r="AG1238" s="441">
        <v>552941201</v>
      </c>
      <c r="AH1238" s="45"/>
      <c r="AI1238" s="442">
        <f t="shared" si="1"/>
        <v>552941201</v>
      </c>
    </row>
    <row r="1239" spans="1:35" ht="12.75" customHeight="1">
      <c r="A1239" s="446" t="s">
        <v>2937</v>
      </c>
      <c r="B1239" s="446" t="s">
        <v>2773</v>
      </c>
      <c r="C1239" s="45"/>
      <c r="D1239" s="45"/>
      <c r="E1239" s="448">
        <v>809977</v>
      </c>
      <c r="F1239" s="45"/>
      <c r="G1239" s="45"/>
      <c r="H1239" s="45"/>
      <c r="I1239" s="45"/>
      <c r="J1239" s="45"/>
      <c r="K1239" s="45"/>
      <c r="L1239" s="45"/>
      <c r="M1239" s="45"/>
      <c r="N1239" s="45"/>
      <c r="O1239" s="45"/>
      <c r="P1239" s="45"/>
      <c r="Q1239" s="45"/>
      <c r="R1239" s="45"/>
      <c r="S1239" s="45"/>
      <c r="T1239" s="45"/>
      <c r="U1239" s="45"/>
      <c r="V1239" s="45"/>
      <c r="W1239" s="45"/>
      <c r="X1239" s="45"/>
      <c r="Y1239" s="45"/>
      <c r="Z1239" s="45"/>
      <c r="AA1239" s="45"/>
      <c r="AB1239" s="45"/>
      <c r="AC1239" s="45"/>
      <c r="AD1239" s="45"/>
      <c r="AE1239" s="45"/>
      <c r="AF1239" s="45"/>
      <c r="AG1239" s="448">
        <v>809977</v>
      </c>
      <c r="AH1239" s="45"/>
      <c r="AI1239" s="442">
        <f t="shared" si="1"/>
        <v>809977</v>
      </c>
    </row>
    <row r="1240" spans="1:35" ht="12.75" customHeight="1">
      <c r="A1240" s="446" t="s">
        <v>2938</v>
      </c>
      <c r="B1240" s="446" t="s">
        <v>2775</v>
      </c>
      <c r="C1240" s="45"/>
      <c r="D1240" s="45"/>
      <c r="E1240" s="448">
        <v>418196359</v>
      </c>
      <c r="F1240" s="45"/>
      <c r="G1240" s="45"/>
      <c r="H1240" s="45"/>
      <c r="I1240" s="45"/>
      <c r="J1240" s="45"/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  <c r="U1240" s="45"/>
      <c r="V1240" s="45"/>
      <c r="W1240" s="45"/>
      <c r="X1240" s="45"/>
      <c r="Y1240" s="45"/>
      <c r="Z1240" s="45"/>
      <c r="AA1240" s="45"/>
      <c r="AB1240" s="45"/>
      <c r="AC1240" s="45"/>
      <c r="AD1240" s="45"/>
      <c r="AE1240" s="45"/>
      <c r="AF1240" s="45"/>
      <c r="AG1240" s="448">
        <v>418196359</v>
      </c>
      <c r="AH1240" s="45"/>
      <c r="AI1240" s="442">
        <f t="shared" si="1"/>
        <v>418196359</v>
      </c>
    </row>
    <row r="1241" spans="1:35" ht="12.75" customHeight="1">
      <c r="A1241" s="446" t="s">
        <v>2939</v>
      </c>
      <c r="B1241" s="446" t="s">
        <v>1166</v>
      </c>
      <c r="C1241" s="45"/>
      <c r="D1241" s="45"/>
      <c r="E1241" s="448">
        <v>133908213</v>
      </c>
      <c r="F1241" s="45"/>
      <c r="G1241" s="45"/>
      <c r="H1241" s="45"/>
      <c r="I1241" s="45"/>
      <c r="J1241" s="45"/>
      <c r="K1241" s="45"/>
      <c r="L1241" s="45"/>
      <c r="M1241" s="45"/>
      <c r="N1241" s="45"/>
      <c r="O1241" s="45"/>
      <c r="P1241" s="45"/>
      <c r="Q1241" s="45"/>
      <c r="R1241" s="45"/>
      <c r="S1241" s="45"/>
      <c r="T1241" s="45"/>
      <c r="U1241" s="45"/>
      <c r="V1241" s="45"/>
      <c r="W1241" s="45"/>
      <c r="X1241" s="45"/>
      <c r="Y1241" s="45"/>
      <c r="Z1241" s="45"/>
      <c r="AA1241" s="45"/>
      <c r="AB1241" s="45"/>
      <c r="AC1241" s="45"/>
      <c r="AD1241" s="45"/>
      <c r="AE1241" s="45"/>
      <c r="AF1241" s="45"/>
      <c r="AG1241" s="448">
        <v>133908213</v>
      </c>
      <c r="AH1241" s="45"/>
      <c r="AI1241" s="442">
        <f t="shared" si="1"/>
        <v>133908213</v>
      </c>
    </row>
    <row r="1242" spans="1:35" ht="12.75" customHeight="1">
      <c r="A1242" s="446" t="s">
        <v>2940</v>
      </c>
      <c r="B1242" s="446" t="s">
        <v>2778</v>
      </c>
      <c r="C1242" s="45"/>
      <c r="D1242" s="45"/>
      <c r="E1242" s="448">
        <v>26652</v>
      </c>
      <c r="F1242" s="45"/>
      <c r="G1242" s="45"/>
      <c r="H1242" s="45"/>
      <c r="I1242" s="45"/>
      <c r="J1242" s="45"/>
      <c r="K1242" s="45"/>
      <c r="L1242" s="45"/>
      <c r="M1242" s="45"/>
      <c r="N1242" s="45"/>
      <c r="O1242" s="45"/>
      <c r="P1242" s="45"/>
      <c r="Q1242" s="45"/>
      <c r="R1242" s="45"/>
      <c r="S1242" s="45"/>
      <c r="T1242" s="45"/>
      <c r="U1242" s="45"/>
      <c r="V1242" s="45"/>
      <c r="W1242" s="45"/>
      <c r="X1242" s="45"/>
      <c r="Y1242" s="45"/>
      <c r="Z1242" s="45"/>
      <c r="AA1242" s="45"/>
      <c r="AB1242" s="45"/>
      <c r="AC1242" s="45"/>
      <c r="AD1242" s="45"/>
      <c r="AE1242" s="45"/>
      <c r="AF1242" s="45"/>
      <c r="AG1242" s="448">
        <v>26652</v>
      </c>
      <c r="AH1242" s="45"/>
      <c r="AI1242" s="442">
        <f t="shared" si="1"/>
        <v>26652</v>
      </c>
    </row>
    <row r="1243" spans="1:35" ht="12.75" customHeight="1">
      <c r="A1243" s="440" t="s">
        <v>2941</v>
      </c>
      <c r="B1243" s="440" t="s">
        <v>1701</v>
      </c>
      <c r="C1243" s="45"/>
      <c r="D1243" s="45"/>
      <c r="E1243" s="441">
        <v>1035873688</v>
      </c>
      <c r="F1243" s="45"/>
      <c r="G1243" s="45"/>
      <c r="H1243" s="45"/>
      <c r="I1243" s="45"/>
      <c r="J1243" s="441">
        <v>283715</v>
      </c>
      <c r="K1243" s="45"/>
      <c r="L1243" s="45"/>
      <c r="M1243" s="45"/>
      <c r="N1243" s="45"/>
      <c r="O1243" s="45"/>
      <c r="P1243" s="45"/>
      <c r="Q1243" s="45"/>
      <c r="R1243" s="45"/>
      <c r="S1243" s="45"/>
      <c r="T1243" s="45"/>
      <c r="U1243" s="45"/>
      <c r="V1243" s="45"/>
      <c r="W1243" s="45"/>
      <c r="X1243" s="45"/>
      <c r="Y1243" s="45"/>
      <c r="Z1243" s="45"/>
      <c r="AA1243" s="45"/>
      <c r="AB1243" s="45"/>
      <c r="AC1243" s="45"/>
      <c r="AD1243" s="45"/>
      <c r="AE1243" s="45"/>
      <c r="AF1243" s="45"/>
      <c r="AG1243" s="441">
        <v>1035589973</v>
      </c>
      <c r="AH1243" s="45"/>
      <c r="AI1243" s="442">
        <f t="shared" si="1"/>
        <v>1035589973</v>
      </c>
    </row>
    <row r="1244" spans="1:35" ht="12.75" customHeight="1">
      <c r="A1244" s="446" t="s">
        <v>2943</v>
      </c>
      <c r="B1244" s="446" t="s">
        <v>2795</v>
      </c>
      <c r="C1244" s="45"/>
      <c r="D1244" s="45"/>
      <c r="E1244" s="448">
        <v>81848096</v>
      </c>
      <c r="F1244" s="45"/>
      <c r="G1244" s="45"/>
      <c r="H1244" s="45"/>
      <c r="I1244" s="45"/>
      <c r="J1244" s="45"/>
      <c r="K1244" s="45"/>
      <c r="L1244" s="45"/>
      <c r="M1244" s="45"/>
      <c r="N1244" s="45"/>
      <c r="O1244" s="45"/>
      <c r="P1244" s="45"/>
      <c r="Q1244" s="45"/>
      <c r="R1244" s="45"/>
      <c r="S1244" s="45"/>
      <c r="T1244" s="45"/>
      <c r="U1244" s="45"/>
      <c r="V1244" s="45"/>
      <c r="W1244" s="45"/>
      <c r="X1244" s="45"/>
      <c r="Y1244" s="45"/>
      <c r="Z1244" s="45"/>
      <c r="AA1244" s="45"/>
      <c r="AB1244" s="45"/>
      <c r="AC1244" s="45"/>
      <c r="AD1244" s="45"/>
      <c r="AE1244" s="45"/>
      <c r="AF1244" s="45"/>
      <c r="AG1244" s="448">
        <v>81848096</v>
      </c>
      <c r="AH1244" s="45"/>
      <c r="AI1244" s="442">
        <f t="shared" si="1"/>
        <v>81848096</v>
      </c>
    </row>
    <row r="1245" spans="1:35" ht="12.75" customHeight="1">
      <c r="A1245" s="446" t="s">
        <v>2944</v>
      </c>
      <c r="B1245" s="446" t="s">
        <v>2797</v>
      </c>
      <c r="C1245" s="45"/>
      <c r="D1245" s="45"/>
      <c r="E1245" s="448">
        <v>460516590</v>
      </c>
      <c r="F1245" s="45"/>
      <c r="G1245" s="45"/>
      <c r="H1245" s="45"/>
      <c r="I1245" s="45"/>
      <c r="J1245" s="448">
        <v>283715</v>
      </c>
      <c r="K1245" s="45"/>
      <c r="L1245" s="45"/>
      <c r="M1245" s="45"/>
      <c r="N1245" s="45"/>
      <c r="O1245" s="45"/>
      <c r="P1245" s="45"/>
      <c r="Q1245" s="45"/>
      <c r="R1245" s="45"/>
      <c r="S1245" s="45"/>
      <c r="T1245" s="45"/>
      <c r="U1245" s="45"/>
      <c r="V1245" s="45"/>
      <c r="W1245" s="45"/>
      <c r="X1245" s="45"/>
      <c r="Y1245" s="45"/>
      <c r="Z1245" s="45"/>
      <c r="AA1245" s="45"/>
      <c r="AB1245" s="45"/>
      <c r="AC1245" s="45"/>
      <c r="AD1245" s="45"/>
      <c r="AE1245" s="45"/>
      <c r="AF1245" s="45"/>
      <c r="AG1245" s="448">
        <v>460232875</v>
      </c>
      <c r="AH1245" s="45"/>
      <c r="AI1245" s="442">
        <f t="shared" si="1"/>
        <v>460232875</v>
      </c>
    </row>
    <row r="1246" spans="1:35" ht="12.75" customHeight="1">
      <c r="A1246" s="446" t="s">
        <v>2945</v>
      </c>
      <c r="B1246" s="446" t="s">
        <v>2799</v>
      </c>
      <c r="C1246" s="45"/>
      <c r="D1246" s="45"/>
      <c r="E1246" s="448">
        <v>131071609</v>
      </c>
      <c r="F1246" s="45"/>
      <c r="G1246" s="45"/>
      <c r="H1246" s="45"/>
      <c r="I1246" s="45"/>
      <c r="J1246" s="45"/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  <c r="U1246" s="45"/>
      <c r="V1246" s="45"/>
      <c r="W1246" s="45"/>
      <c r="X1246" s="45"/>
      <c r="Y1246" s="45"/>
      <c r="Z1246" s="45"/>
      <c r="AA1246" s="45"/>
      <c r="AB1246" s="45"/>
      <c r="AC1246" s="45"/>
      <c r="AD1246" s="45"/>
      <c r="AE1246" s="45"/>
      <c r="AF1246" s="45"/>
      <c r="AG1246" s="448">
        <v>131071609</v>
      </c>
      <c r="AH1246" s="45"/>
      <c r="AI1246" s="442">
        <f t="shared" si="1"/>
        <v>131071609</v>
      </c>
    </row>
    <row r="1247" spans="1:35" ht="12.75" customHeight="1">
      <c r="A1247" s="446" t="s">
        <v>2946</v>
      </c>
      <c r="B1247" s="446" t="s">
        <v>2801</v>
      </c>
      <c r="C1247" s="45"/>
      <c r="D1247" s="45"/>
      <c r="E1247" s="448">
        <v>241080051</v>
      </c>
      <c r="F1247" s="45"/>
      <c r="G1247" s="45"/>
      <c r="H1247" s="45"/>
      <c r="I1247" s="45"/>
      <c r="J1247" s="45"/>
      <c r="K1247" s="45"/>
      <c r="L1247" s="45"/>
      <c r="M1247" s="45"/>
      <c r="N1247" s="45"/>
      <c r="O1247" s="45"/>
      <c r="P1247" s="45"/>
      <c r="Q1247" s="45"/>
      <c r="R1247" s="45"/>
      <c r="S1247" s="45"/>
      <c r="T1247" s="45"/>
      <c r="U1247" s="45"/>
      <c r="V1247" s="45"/>
      <c r="W1247" s="45"/>
      <c r="X1247" s="45"/>
      <c r="Y1247" s="45"/>
      <c r="Z1247" s="45"/>
      <c r="AA1247" s="45"/>
      <c r="AB1247" s="45"/>
      <c r="AC1247" s="45"/>
      <c r="AD1247" s="45"/>
      <c r="AE1247" s="45"/>
      <c r="AF1247" s="45"/>
      <c r="AG1247" s="448">
        <v>241080051</v>
      </c>
      <c r="AH1247" s="45"/>
      <c r="AI1247" s="442">
        <f t="shared" si="1"/>
        <v>241080051</v>
      </c>
    </row>
    <row r="1248" spans="1:35" ht="12.75" customHeight="1">
      <c r="A1248" s="446" t="s">
        <v>2947</v>
      </c>
      <c r="B1248" s="446" t="s">
        <v>2803</v>
      </c>
      <c r="C1248" s="45"/>
      <c r="D1248" s="45"/>
      <c r="E1248" s="448">
        <v>121352791</v>
      </c>
      <c r="F1248" s="45"/>
      <c r="G1248" s="45"/>
      <c r="H1248" s="45"/>
      <c r="I1248" s="45"/>
      <c r="J1248" s="45"/>
      <c r="K1248" s="45"/>
      <c r="L1248" s="45"/>
      <c r="M1248" s="45"/>
      <c r="N1248" s="45"/>
      <c r="O1248" s="45"/>
      <c r="P1248" s="45"/>
      <c r="Q1248" s="45"/>
      <c r="R1248" s="45"/>
      <c r="S1248" s="45"/>
      <c r="T1248" s="45"/>
      <c r="U1248" s="45"/>
      <c r="V1248" s="45"/>
      <c r="W1248" s="45"/>
      <c r="X1248" s="45"/>
      <c r="Y1248" s="45"/>
      <c r="Z1248" s="45"/>
      <c r="AA1248" s="45"/>
      <c r="AB1248" s="45"/>
      <c r="AC1248" s="45"/>
      <c r="AD1248" s="45"/>
      <c r="AE1248" s="45"/>
      <c r="AF1248" s="45"/>
      <c r="AG1248" s="448">
        <v>121352791</v>
      </c>
      <c r="AH1248" s="45"/>
      <c r="AI1248" s="442">
        <f t="shared" si="1"/>
        <v>121352791</v>
      </c>
    </row>
    <row r="1249" spans="1:35" ht="12.75" customHeight="1">
      <c r="A1249" s="446" t="s">
        <v>3944</v>
      </c>
      <c r="B1249" s="446" t="s">
        <v>2805</v>
      </c>
      <c r="C1249" s="45"/>
      <c r="D1249" s="45"/>
      <c r="E1249" s="448">
        <v>4551</v>
      </c>
      <c r="F1249" s="45"/>
      <c r="G1249" s="45"/>
      <c r="H1249" s="45"/>
      <c r="I1249" s="45"/>
      <c r="J1249" s="45"/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  <c r="U1249" s="45"/>
      <c r="V1249" s="45"/>
      <c r="W1249" s="45"/>
      <c r="X1249" s="45"/>
      <c r="Y1249" s="45"/>
      <c r="Z1249" s="45"/>
      <c r="AA1249" s="45"/>
      <c r="AB1249" s="45"/>
      <c r="AC1249" s="45"/>
      <c r="AD1249" s="45"/>
      <c r="AE1249" s="45"/>
      <c r="AF1249" s="45"/>
      <c r="AG1249" s="448">
        <v>4551</v>
      </c>
      <c r="AH1249" s="45"/>
      <c r="AI1249" s="442">
        <f t="shared" si="1"/>
        <v>4551</v>
      </c>
    </row>
    <row r="1250" spans="1:35" ht="12.75" customHeight="1">
      <c r="A1250" s="440" t="s">
        <v>2948</v>
      </c>
      <c r="B1250" s="440" t="s">
        <v>1923</v>
      </c>
      <c r="C1250" s="45"/>
      <c r="D1250" s="45"/>
      <c r="E1250" s="441">
        <v>15849282497</v>
      </c>
      <c r="F1250" s="45"/>
      <c r="G1250" s="45"/>
      <c r="H1250" s="45"/>
      <c r="I1250" s="45"/>
      <c r="J1250" s="45"/>
      <c r="K1250" s="45"/>
      <c r="L1250" s="45"/>
      <c r="M1250" s="45"/>
      <c r="N1250" s="45"/>
      <c r="O1250" s="45"/>
      <c r="P1250" s="45"/>
      <c r="Q1250" s="45"/>
      <c r="R1250" s="45"/>
      <c r="S1250" s="45"/>
      <c r="T1250" s="45"/>
      <c r="U1250" s="45"/>
      <c r="V1250" s="45"/>
      <c r="W1250" s="45"/>
      <c r="X1250" s="45"/>
      <c r="Y1250" s="45"/>
      <c r="Z1250" s="45"/>
      <c r="AA1250" s="45"/>
      <c r="AB1250" s="45"/>
      <c r="AC1250" s="45"/>
      <c r="AD1250" s="45"/>
      <c r="AE1250" s="45"/>
      <c r="AF1250" s="45"/>
      <c r="AG1250" s="441">
        <v>15849282497</v>
      </c>
      <c r="AH1250" s="45"/>
      <c r="AI1250" s="442">
        <f t="shared" si="1"/>
        <v>15849282497</v>
      </c>
    </row>
    <row r="1251" spans="1:35" ht="12.75" customHeight="1">
      <c r="A1251" s="446" t="s">
        <v>2949</v>
      </c>
      <c r="B1251" s="446" t="s">
        <v>2950</v>
      </c>
      <c r="C1251" s="45"/>
      <c r="D1251" s="45"/>
      <c r="E1251" s="448">
        <v>15403933671</v>
      </c>
      <c r="F1251" s="45"/>
      <c r="G1251" s="45"/>
      <c r="H1251" s="45"/>
      <c r="I1251" s="45"/>
      <c r="J1251" s="45"/>
      <c r="K1251" s="45"/>
      <c r="L1251" s="45"/>
      <c r="M1251" s="45"/>
      <c r="N1251" s="45"/>
      <c r="O1251" s="45"/>
      <c r="P1251" s="45"/>
      <c r="Q1251" s="45"/>
      <c r="R1251" s="45"/>
      <c r="S1251" s="45"/>
      <c r="T1251" s="45"/>
      <c r="U1251" s="45"/>
      <c r="V1251" s="45"/>
      <c r="W1251" s="45"/>
      <c r="X1251" s="45"/>
      <c r="Y1251" s="45"/>
      <c r="Z1251" s="45"/>
      <c r="AA1251" s="45"/>
      <c r="AB1251" s="45"/>
      <c r="AC1251" s="45"/>
      <c r="AD1251" s="45"/>
      <c r="AE1251" s="45"/>
      <c r="AF1251" s="45"/>
      <c r="AG1251" s="448">
        <v>15403933671</v>
      </c>
      <c r="AH1251" s="45"/>
      <c r="AI1251" s="442">
        <f t="shared" si="1"/>
        <v>15403933671</v>
      </c>
    </row>
    <row r="1252" spans="1:35" ht="12.75" customHeight="1">
      <c r="A1252" s="446" t="s">
        <v>2951</v>
      </c>
      <c r="B1252" s="446" t="s">
        <v>2952</v>
      </c>
      <c r="C1252" s="45"/>
      <c r="D1252" s="45"/>
      <c r="E1252" s="448">
        <v>13645195</v>
      </c>
      <c r="F1252" s="45"/>
      <c r="G1252" s="45"/>
      <c r="H1252" s="45"/>
      <c r="I1252" s="45"/>
      <c r="J1252" s="45"/>
      <c r="K1252" s="45"/>
      <c r="L1252" s="45"/>
      <c r="M1252" s="45"/>
      <c r="N1252" s="45"/>
      <c r="O1252" s="45"/>
      <c r="P1252" s="45"/>
      <c r="Q1252" s="45"/>
      <c r="R1252" s="45"/>
      <c r="S1252" s="45"/>
      <c r="T1252" s="45"/>
      <c r="U1252" s="45"/>
      <c r="V1252" s="45"/>
      <c r="W1252" s="45"/>
      <c r="X1252" s="45"/>
      <c r="Y1252" s="45"/>
      <c r="Z1252" s="45"/>
      <c r="AA1252" s="45"/>
      <c r="AB1252" s="45"/>
      <c r="AC1252" s="45"/>
      <c r="AD1252" s="45"/>
      <c r="AE1252" s="45"/>
      <c r="AF1252" s="45"/>
      <c r="AG1252" s="448">
        <v>13645195</v>
      </c>
      <c r="AH1252" s="45"/>
      <c r="AI1252" s="442">
        <f t="shared" si="1"/>
        <v>13645195</v>
      </c>
    </row>
    <row r="1253" spans="1:35" ht="12.75" customHeight="1">
      <c r="A1253" s="446" t="s">
        <v>2953</v>
      </c>
      <c r="B1253" s="446" t="s">
        <v>2954</v>
      </c>
      <c r="C1253" s="45"/>
      <c r="D1253" s="45"/>
      <c r="E1253" s="448">
        <v>431703631</v>
      </c>
      <c r="F1253" s="45"/>
      <c r="G1253" s="45"/>
      <c r="H1253" s="45"/>
      <c r="I1253" s="45"/>
      <c r="J1253" s="45"/>
      <c r="K1253" s="45"/>
      <c r="L1253" s="45"/>
      <c r="M1253" s="45"/>
      <c r="N1253" s="45"/>
      <c r="O1253" s="45"/>
      <c r="P1253" s="45"/>
      <c r="Q1253" s="45"/>
      <c r="R1253" s="45"/>
      <c r="S1253" s="45"/>
      <c r="T1253" s="45"/>
      <c r="U1253" s="45"/>
      <c r="V1253" s="45"/>
      <c r="W1253" s="45"/>
      <c r="X1253" s="45"/>
      <c r="Y1253" s="45"/>
      <c r="Z1253" s="45"/>
      <c r="AA1253" s="45"/>
      <c r="AB1253" s="45"/>
      <c r="AC1253" s="45"/>
      <c r="AD1253" s="45"/>
      <c r="AE1253" s="45"/>
      <c r="AF1253" s="45"/>
      <c r="AG1253" s="448">
        <v>431703631</v>
      </c>
      <c r="AH1253" s="45"/>
      <c r="AI1253" s="442">
        <f t="shared" si="1"/>
        <v>431703631</v>
      </c>
    </row>
    <row r="1254" spans="1:35" ht="12.75" customHeight="1">
      <c r="A1254" s="440" t="s">
        <v>2955</v>
      </c>
      <c r="B1254" s="440" t="s">
        <v>1052</v>
      </c>
      <c r="C1254" s="45"/>
      <c r="D1254" s="45"/>
      <c r="E1254" s="441">
        <v>240854486</v>
      </c>
      <c r="F1254" s="45"/>
      <c r="G1254" s="45"/>
      <c r="H1254" s="45"/>
      <c r="I1254" s="45"/>
      <c r="J1254" s="441">
        <v>48035600</v>
      </c>
      <c r="K1254" s="45"/>
      <c r="L1254" s="45"/>
      <c r="M1254" s="45"/>
      <c r="N1254" s="45"/>
      <c r="O1254" s="45"/>
      <c r="P1254" s="45"/>
      <c r="Q1254" s="45"/>
      <c r="R1254" s="45"/>
      <c r="S1254" s="45"/>
      <c r="T1254" s="45"/>
      <c r="U1254" s="45"/>
      <c r="V1254" s="45"/>
      <c r="W1254" s="45"/>
      <c r="X1254" s="45"/>
      <c r="Y1254" s="45"/>
      <c r="Z1254" s="45"/>
      <c r="AA1254" s="45"/>
      <c r="AB1254" s="45"/>
      <c r="AC1254" s="45"/>
      <c r="AD1254" s="45"/>
      <c r="AE1254" s="45"/>
      <c r="AF1254" s="45"/>
      <c r="AG1254" s="441">
        <v>192818886</v>
      </c>
      <c r="AH1254" s="45"/>
      <c r="AI1254" s="442">
        <f t="shared" si="1"/>
        <v>192818886</v>
      </c>
    </row>
    <row r="1255" spans="1:35" ht="12.75" customHeight="1">
      <c r="A1255" s="446" t="s">
        <v>2956</v>
      </c>
      <c r="B1255" s="446" t="s">
        <v>2808</v>
      </c>
      <c r="C1255" s="45"/>
      <c r="D1255" s="45"/>
      <c r="E1255" s="448">
        <v>144572491</v>
      </c>
      <c r="F1255" s="45"/>
      <c r="G1255" s="45"/>
      <c r="H1255" s="45"/>
      <c r="I1255" s="45"/>
      <c r="J1255" s="45"/>
      <c r="K1255" s="45"/>
      <c r="L1255" s="45"/>
      <c r="M1255" s="45"/>
      <c r="N1255" s="45"/>
      <c r="O1255" s="45"/>
      <c r="P1255" s="45"/>
      <c r="Q1255" s="45"/>
      <c r="R1255" s="45"/>
      <c r="S1255" s="45"/>
      <c r="T1255" s="45"/>
      <c r="U1255" s="45"/>
      <c r="V1255" s="45"/>
      <c r="W1255" s="45"/>
      <c r="X1255" s="45"/>
      <c r="Y1255" s="45"/>
      <c r="Z1255" s="45"/>
      <c r="AA1255" s="45"/>
      <c r="AB1255" s="45"/>
      <c r="AC1255" s="45"/>
      <c r="AD1255" s="45"/>
      <c r="AE1255" s="45"/>
      <c r="AF1255" s="45"/>
      <c r="AG1255" s="448">
        <v>144572491</v>
      </c>
      <c r="AH1255" s="45"/>
      <c r="AI1255" s="442">
        <f t="shared" si="1"/>
        <v>144572491</v>
      </c>
    </row>
    <row r="1256" spans="1:35" ht="12.75" customHeight="1">
      <c r="A1256" s="446" t="s">
        <v>2957</v>
      </c>
      <c r="B1256" s="446" t="s">
        <v>2810</v>
      </c>
      <c r="C1256" s="45"/>
      <c r="D1256" s="45"/>
      <c r="E1256" s="448">
        <v>24096965</v>
      </c>
      <c r="F1256" s="45"/>
      <c r="G1256" s="45"/>
      <c r="H1256" s="45"/>
      <c r="I1256" s="45"/>
      <c r="J1256" s="45"/>
      <c r="K1256" s="45"/>
      <c r="L1256" s="45"/>
      <c r="M1256" s="45"/>
      <c r="N1256" s="45"/>
      <c r="O1256" s="45"/>
      <c r="P1256" s="45"/>
      <c r="Q1256" s="45"/>
      <c r="R1256" s="45"/>
      <c r="S1256" s="45"/>
      <c r="T1256" s="45"/>
      <c r="U1256" s="45"/>
      <c r="V1256" s="45"/>
      <c r="W1256" s="45"/>
      <c r="X1256" s="45"/>
      <c r="Y1256" s="45"/>
      <c r="Z1256" s="45"/>
      <c r="AA1256" s="45"/>
      <c r="AB1256" s="45"/>
      <c r="AC1256" s="45"/>
      <c r="AD1256" s="45"/>
      <c r="AE1256" s="45"/>
      <c r="AF1256" s="45"/>
      <c r="AG1256" s="448">
        <v>24096965</v>
      </c>
      <c r="AH1256" s="45"/>
      <c r="AI1256" s="442">
        <f t="shared" si="1"/>
        <v>24096965</v>
      </c>
    </row>
    <row r="1257" spans="1:35" ht="12.75" customHeight="1">
      <c r="A1257" s="446" t="s">
        <v>2958</v>
      </c>
      <c r="B1257" s="446" t="s">
        <v>2812</v>
      </c>
      <c r="C1257" s="45"/>
      <c r="D1257" s="45"/>
      <c r="E1257" s="448">
        <v>24100945</v>
      </c>
      <c r="F1257" s="45"/>
      <c r="G1257" s="45"/>
      <c r="H1257" s="45"/>
      <c r="I1257" s="45"/>
      <c r="J1257" s="45"/>
      <c r="K1257" s="45"/>
      <c r="L1257" s="45"/>
      <c r="M1257" s="45"/>
      <c r="N1257" s="45"/>
      <c r="O1257" s="45"/>
      <c r="P1257" s="45"/>
      <c r="Q1257" s="45"/>
      <c r="R1257" s="45"/>
      <c r="S1257" s="45"/>
      <c r="T1257" s="45"/>
      <c r="U1257" s="45"/>
      <c r="V1257" s="45"/>
      <c r="W1257" s="45"/>
      <c r="X1257" s="45"/>
      <c r="Y1257" s="45"/>
      <c r="Z1257" s="45"/>
      <c r="AA1257" s="45"/>
      <c r="AB1257" s="45"/>
      <c r="AC1257" s="45"/>
      <c r="AD1257" s="45"/>
      <c r="AE1257" s="45"/>
      <c r="AF1257" s="45"/>
      <c r="AG1257" s="448">
        <v>24100945</v>
      </c>
      <c r="AH1257" s="45"/>
      <c r="AI1257" s="442">
        <f t="shared" si="1"/>
        <v>24100945</v>
      </c>
    </row>
    <row r="1258" spans="1:35" ht="12.75" customHeight="1">
      <c r="A1258" s="446" t="s">
        <v>2959</v>
      </c>
      <c r="B1258" s="446" t="s">
        <v>2960</v>
      </c>
      <c r="C1258" s="45"/>
      <c r="D1258" s="45"/>
      <c r="E1258" s="448">
        <v>48084085</v>
      </c>
      <c r="F1258" s="45"/>
      <c r="G1258" s="45"/>
      <c r="H1258" s="45"/>
      <c r="I1258" s="45"/>
      <c r="J1258" s="448">
        <v>48035600</v>
      </c>
      <c r="K1258" s="45"/>
      <c r="L1258" s="45"/>
      <c r="M1258" s="45"/>
      <c r="N1258" s="45"/>
      <c r="O1258" s="45"/>
      <c r="P1258" s="45"/>
      <c r="Q1258" s="45"/>
      <c r="R1258" s="45"/>
      <c r="S1258" s="45"/>
      <c r="T1258" s="45"/>
      <c r="U1258" s="45"/>
      <c r="V1258" s="45"/>
      <c r="W1258" s="45"/>
      <c r="X1258" s="45"/>
      <c r="Y1258" s="45"/>
      <c r="Z1258" s="45"/>
      <c r="AA1258" s="45"/>
      <c r="AB1258" s="45"/>
      <c r="AC1258" s="45"/>
      <c r="AD1258" s="45"/>
      <c r="AE1258" s="45"/>
      <c r="AF1258" s="45"/>
      <c r="AG1258" s="448">
        <v>48485</v>
      </c>
      <c r="AH1258" s="45"/>
      <c r="AI1258" s="442">
        <f t="shared" si="1"/>
        <v>48485</v>
      </c>
    </row>
    <row r="1259" spans="1:35" ht="12.75" customHeight="1">
      <c r="A1259" s="440" t="s">
        <v>2961</v>
      </c>
      <c r="B1259" s="440" t="s">
        <v>2816</v>
      </c>
      <c r="C1259" s="45"/>
      <c r="D1259" s="45"/>
      <c r="E1259" s="441">
        <v>6177185038</v>
      </c>
      <c r="F1259" s="45"/>
      <c r="G1259" s="45"/>
      <c r="H1259" s="45"/>
      <c r="I1259" s="45"/>
      <c r="J1259" s="441">
        <v>2545396</v>
      </c>
      <c r="K1259" s="45"/>
      <c r="L1259" s="45"/>
      <c r="M1259" s="45"/>
      <c r="N1259" s="45"/>
      <c r="O1259" s="45"/>
      <c r="P1259" s="45"/>
      <c r="Q1259" s="45"/>
      <c r="R1259" s="45"/>
      <c r="S1259" s="45"/>
      <c r="T1259" s="45"/>
      <c r="U1259" s="45"/>
      <c r="V1259" s="45"/>
      <c r="W1259" s="45"/>
      <c r="X1259" s="45"/>
      <c r="Y1259" s="45"/>
      <c r="Z1259" s="45"/>
      <c r="AA1259" s="45"/>
      <c r="AB1259" s="45"/>
      <c r="AC1259" s="45"/>
      <c r="AD1259" s="45"/>
      <c r="AE1259" s="45"/>
      <c r="AF1259" s="45"/>
      <c r="AG1259" s="441">
        <v>6174639642</v>
      </c>
      <c r="AH1259" s="45"/>
      <c r="AI1259" s="442">
        <f t="shared" si="1"/>
        <v>6174639642</v>
      </c>
    </row>
    <row r="1260" spans="1:35" ht="12.75" customHeight="1">
      <c r="A1260" s="446" t="s">
        <v>2962</v>
      </c>
      <c r="B1260" s="446" t="s">
        <v>2963</v>
      </c>
      <c r="C1260" s="45"/>
      <c r="D1260" s="45"/>
      <c r="E1260" s="448">
        <v>524</v>
      </c>
      <c r="F1260" s="45"/>
      <c r="G1260" s="45"/>
      <c r="H1260" s="45"/>
      <c r="I1260" s="45"/>
      <c r="J1260" s="45"/>
      <c r="K1260" s="45"/>
      <c r="L1260" s="45"/>
      <c r="M1260" s="45"/>
      <c r="N1260" s="45"/>
      <c r="O1260" s="45"/>
      <c r="P1260" s="45"/>
      <c r="Q1260" s="45"/>
      <c r="R1260" s="45"/>
      <c r="S1260" s="45"/>
      <c r="T1260" s="45"/>
      <c r="U1260" s="45"/>
      <c r="V1260" s="45"/>
      <c r="W1260" s="45"/>
      <c r="X1260" s="45"/>
      <c r="Y1260" s="45"/>
      <c r="Z1260" s="45"/>
      <c r="AA1260" s="45"/>
      <c r="AB1260" s="45"/>
      <c r="AC1260" s="45"/>
      <c r="AD1260" s="45"/>
      <c r="AE1260" s="45"/>
      <c r="AF1260" s="45"/>
      <c r="AG1260" s="448">
        <v>524</v>
      </c>
      <c r="AH1260" s="45"/>
      <c r="AI1260" s="442">
        <f t="shared" si="1"/>
        <v>524</v>
      </c>
    </row>
    <row r="1261" spans="1:35" ht="12.75" customHeight="1">
      <c r="A1261" s="446" t="s">
        <v>2964</v>
      </c>
      <c r="B1261" s="446" t="s">
        <v>1713</v>
      </c>
      <c r="C1261" s="45"/>
      <c r="D1261" s="45"/>
      <c r="E1261" s="448">
        <v>2055986</v>
      </c>
      <c r="F1261" s="45"/>
      <c r="G1261" s="45"/>
      <c r="H1261" s="45"/>
      <c r="I1261" s="45"/>
      <c r="J1261" s="45"/>
      <c r="K1261" s="45"/>
      <c r="L1261" s="45"/>
      <c r="M1261" s="45"/>
      <c r="N1261" s="45"/>
      <c r="O1261" s="45"/>
      <c r="P1261" s="45"/>
      <c r="Q1261" s="45"/>
      <c r="R1261" s="45"/>
      <c r="S1261" s="45"/>
      <c r="T1261" s="45"/>
      <c r="U1261" s="45"/>
      <c r="V1261" s="45"/>
      <c r="W1261" s="45"/>
      <c r="X1261" s="45"/>
      <c r="Y1261" s="45"/>
      <c r="Z1261" s="45"/>
      <c r="AA1261" s="45"/>
      <c r="AB1261" s="45"/>
      <c r="AC1261" s="45"/>
      <c r="AD1261" s="45"/>
      <c r="AE1261" s="45"/>
      <c r="AF1261" s="45"/>
      <c r="AG1261" s="448">
        <v>2055986</v>
      </c>
      <c r="AH1261" s="45"/>
      <c r="AI1261" s="442">
        <f t="shared" si="1"/>
        <v>2055986</v>
      </c>
    </row>
    <row r="1262" spans="1:35" ht="12.75" customHeight="1">
      <c r="A1262" s="446" t="s">
        <v>2965</v>
      </c>
      <c r="B1262" s="446" t="s">
        <v>2966</v>
      </c>
      <c r="C1262" s="45"/>
      <c r="D1262" s="45"/>
      <c r="E1262" s="448">
        <v>168612</v>
      </c>
      <c r="F1262" s="45"/>
      <c r="G1262" s="45"/>
      <c r="H1262" s="45"/>
      <c r="I1262" s="45"/>
      <c r="J1262" s="45"/>
      <c r="K1262" s="45"/>
      <c r="L1262" s="45"/>
      <c r="M1262" s="45"/>
      <c r="N1262" s="45"/>
      <c r="O1262" s="45"/>
      <c r="P1262" s="45"/>
      <c r="Q1262" s="45"/>
      <c r="R1262" s="45"/>
      <c r="S1262" s="45"/>
      <c r="T1262" s="45"/>
      <c r="U1262" s="45"/>
      <c r="V1262" s="45"/>
      <c r="W1262" s="45"/>
      <c r="X1262" s="45"/>
      <c r="Y1262" s="45"/>
      <c r="Z1262" s="45"/>
      <c r="AA1262" s="45"/>
      <c r="AB1262" s="45"/>
      <c r="AC1262" s="45"/>
      <c r="AD1262" s="45"/>
      <c r="AE1262" s="45"/>
      <c r="AF1262" s="45"/>
      <c r="AG1262" s="448">
        <v>168612</v>
      </c>
      <c r="AH1262" s="45"/>
      <c r="AI1262" s="442">
        <f t="shared" si="1"/>
        <v>168612</v>
      </c>
    </row>
    <row r="1263" spans="1:35" ht="12.75" customHeight="1">
      <c r="A1263" s="446" t="s">
        <v>2967</v>
      </c>
      <c r="B1263" s="446" t="s">
        <v>1719</v>
      </c>
      <c r="C1263" s="45"/>
      <c r="D1263" s="45"/>
      <c r="E1263" s="448">
        <v>2259819</v>
      </c>
      <c r="F1263" s="45"/>
      <c r="G1263" s="45"/>
      <c r="H1263" s="45"/>
      <c r="I1263" s="45"/>
      <c r="J1263" s="45"/>
      <c r="K1263" s="45"/>
      <c r="L1263" s="45"/>
      <c r="M1263" s="45"/>
      <c r="N1263" s="45"/>
      <c r="O1263" s="45"/>
      <c r="P1263" s="45"/>
      <c r="Q1263" s="45"/>
      <c r="R1263" s="45"/>
      <c r="S1263" s="45"/>
      <c r="T1263" s="45"/>
      <c r="U1263" s="45"/>
      <c r="V1263" s="45"/>
      <c r="W1263" s="45"/>
      <c r="X1263" s="45"/>
      <c r="Y1263" s="45"/>
      <c r="Z1263" s="45"/>
      <c r="AA1263" s="45"/>
      <c r="AB1263" s="45"/>
      <c r="AC1263" s="45"/>
      <c r="AD1263" s="45"/>
      <c r="AE1263" s="45"/>
      <c r="AF1263" s="45"/>
      <c r="AG1263" s="448">
        <v>2259819</v>
      </c>
      <c r="AH1263" s="45"/>
      <c r="AI1263" s="442">
        <f t="shared" si="1"/>
        <v>2259819</v>
      </c>
    </row>
    <row r="1264" spans="1:35" ht="12.75" customHeight="1">
      <c r="A1264" s="446" t="s">
        <v>2968</v>
      </c>
      <c r="B1264" s="446" t="s">
        <v>2969</v>
      </c>
      <c r="C1264" s="45"/>
      <c r="D1264" s="45"/>
      <c r="E1264" s="448">
        <v>680980</v>
      </c>
      <c r="F1264" s="45"/>
      <c r="G1264" s="45"/>
      <c r="H1264" s="45"/>
      <c r="I1264" s="45"/>
      <c r="J1264" s="45"/>
      <c r="K1264" s="45"/>
      <c r="L1264" s="45"/>
      <c r="M1264" s="45"/>
      <c r="N1264" s="45"/>
      <c r="O1264" s="45"/>
      <c r="P1264" s="45"/>
      <c r="Q1264" s="45"/>
      <c r="R1264" s="45"/>
      <c r="S1264" s="45"/>
      <c r="T1264" s="45"/>
      <c r="U1264" s="45"/>
      <c r="V1264" s="45"/>
      <c r="W1264" s="45"/>
      <c r="X1264" s="45"/>
      <c r="Y1264" s="45"/>
      <c r="Z1264" s="45"/>
      <c r="AA1264" s="45"/>
      <c r="AB1264" s="45"/>
      <c r="AC1264" s="45"/>
      <c r="AD1264" s="45"/>
      <c r="AE1264" s="45"/>
      <c r="AF1264" s="45"/>
      <c r="AG1264" s="448">
        <v>680980</v>
      </c>
      <c r="AH1264" s="45"/>
      <c r="AI1264" s="442">
        <f t="shared" si="1"/>
        <v>680980</v>
      </c>
    </row>
    <row r="1265" spans="1:35" ht="12.75" customHeight="1">
      <c r="A1265" s="446" t="s">
        <v>2970</v>
      </c>
      <c r="B1265" s="446" t="s">
        <v>1703</v>
      </c>
      <c r="C1265" s="45"/>
      <c r="D1265" s="45"/>
      <c r="E1265" s="448">
        <v>1193398677</v>
      </c>
      <c r="F1265" s="45"/>
      <c r="G1265" s="45"/>
      <c r="H1265" s="45"/>
      <c r="I1265" s="45"/>
      <c r="J1265" s="45"/>
      <c r="K1265" s="45"/>
      <c r="L1265" s="45"/>
      <c r="M1265" s="45"/>
      <c r="N1265" s="45"/>
      <c r="O1265" s="45"/>
      <c r="P1265" s="45"/>
      <c r="Q1265" s="45"/>
      <c r="R1265" s="45"/>
      <c r="S1265" s="45"/>
      <c r="T1265" s="45"/>
      <c r="U1265" s="45"/>
      <c r="V1265" s="45"/>
      <c r="W1265" s="45"/>
      <c r="X1265" s="45"/>
      <c r="Y1265" s="45"/>
      <c r="Z1265" s="45"/>
      <c r="AA1265" s="45"/>
      <c r="AB1265" s="45"/>
      <c r="AC1265" s="45"/>
      <c r="AD1265" s="45"/>
      <c r="AE1265" s="45"/>
      <c r="AF1265" s="45"/>
      <c r="AG1265" s="448">
        <v>1193398677</v>
      </c>
      <c r="AH1265" s="45"/>
      <c r="AI1265" s="442">
        <f t="shared" si="1"/>
        <v>1193398677</v>
      </c>
    </row>
    <row r="1266" spans="1:35" ht="12.75" customHeight="1">
      <c r="A1266" s="446" t="s">
        <v>2971</v>
      </c>
      <c r="B1266" s="446" t="s">
        <v>2972</v>
      </c>
      <c r="C1266" s="45"/>
      <c r="D1266" s="45"/>
      <c r="E1266" s="448">
        <v>229789607</v>
      </c>
      <c r="F1266" s="45"/>
      <c r="G1266" s="45"/>
      <c r="H1266" s="45"/>
      <c r="I1266" s="45"/>
      <c r="J1266" s="45"/>
      <c r="K1266" s="45"/>
      <c r="L1266" s="45"/>
      <c r="M1266" s="45"/>
      <c r="N1266" s="45"/>
      <c r="O1266" s="45"/>
      <c r="P1266" s="45"/>
      <c r="Q1266" s="45"/>
      <c r="R1266" s="45"/>
      <c r="S1266" s="45"/>
      <c r="T1266" s="45"/>
      <c r="U1266" s="45"/>
      <c r="V1266" s="45"/>
      <c r="W1266" s="45"/>
      <c r="X1266" s="45"/>
      <c r="Y1266" s="45"/>
      <c r="Z1266" s="45"/>
      <c r="AA1266" s="45"/>
      <c r="AB1266" s="45"/>
      <c r="AC1266" s="45"/>
      <c r="AD1266" s="45"/>
      <c r="AE1266" s="45"/>
      <c r="AF1266" s="45"/>
      <c r="AG1266" s="448">
        <v>229789607</v>
      </c>
      <c r="AH1266" s="45"/>
      <c r="AI1266" s="442">
        <f t="shared" si="1"/>
        <v>229789607</v>
      </c>
    </row>
    <row r="1267" spans="1:35" ht="12.75" customHeight="1">
      <c r="A1267" s="446" t="s">
        <v>2973</v>
      </c>
      <c r="B1267" s="446" t="s">
        <v>2974</v>
      </c>
      <c r="C1267" s="45"/>
      <c r="D1267" s="45"/>
      <c r="E1267" s="448">
        <v>41901</v>
      </c>
      <c r="F1267" s="45"/>
      <c r="G1267" s="45"/>
      <c r="H1267" s="45"/>
      <c r="I1267" s="45"/>
      <c r="J1267" s="45"/>
      <c r="K1267" s="45"/>
      <c r="L1267" s="45"/>
      <c r="M1267" s="45"/>
      <c r="N1267" s="45"/>
      <c r="O1267" s="45"/>
      <c r="P1267" s="45"/>
      <c r="Q1267" s="45"/>
      <c r="R1267" s="45"/>
      <c r="S1267" s="45"/>
      <c r="T1267" s="45"/>
      <c r="U1267" s="45"/>
      <c r="V1267" s="45"/>
      <c r="W1267" s="45"/>
      <c r="X1267" s="45"/>
      <c r="Y1267" s="45"/>
      <c r="Z1267" s="45"/>
      <c r="AA1267" s="45"/>
      <c r="AB1267" s="45"/>
      <c r="AC1267" s="45"/>
      <c r="AD1267" s="45"/>
      <c r="AE1267" s="45"/>
      <c r="AF1267" s="45"/>
      <c r="AG1267" s="448">
        <v>41901</v>
      </c>
      <c r="AH1267" s="45"/>
      <c r="AI1267" s="442">
        <f t="shared" si="1"/>
        <v>41901</v>
      </c>
    </row>
    <row r="1268" spans="1:35" ht="12.75" customHeight="1">
      <c r="A1268" s="446" t="s">
        <v>2975</v>
      </c>
      <c r="B1268" s="446" t="s">
        <v>2820</v>
      </c>
      <c r="C1268" s="45"/>
      <c r="D1268" s="45"/>
      <c r="E1268" s="448">
        <v>641434606</v>
      </c>
      <c r="F1268" s="45"/>
      <c r="G1268" s="45"/>
      <c r="H1268" s="45"/>
      <c r="I1268" s="45"/>
      <c r="J1268" s="448">
        <v>2212141</v>
      </c>
      <c r="K1268" s="45"/>
      <c r="L1268" s="45"/>
      <c r="M1268" s="45"/>
      <c r="N1268" s="45"/>
      <c r="O1268" s="45"/>
      <c r="P1268" s="45"/>
      <c r="Q1268" s="45"/>
      <c r="R1268" s="45"/>
      <c r="S1268" s="45"/>
      <c r="T1268" s="45"/>
      <c r="U1268" s="45"/>
      <c r="V1268" s="45"/>
      <c r="W1268" s="45"/>
      <c r="X1268" s="45"/>
      <c r="Y1268" s="45"/>
      <c r="Z1268" s="45"/>
      <c r="AA1268" s="45"/>
      <c r="AB1268" s="45"/>
      <c r="AC1268" s="45"/>
      <c r="AD1268" s="45"/>
      <c r="AE1268" s="45"/>
      <c r="AF1268" s="45"/>
      <c r="AG1268" s="448">
        <v>639222465</v>
      </c>
      <c r="AH1268" s="45"/>
      <c r="AI1268" s="442">
        <f t="shared" si="1"/>
        <v>639222465</v>
      </c>
    </row>
    <row r="1269" spans="1:35" ht="12.75" customHeight="1">
      <c r="A1269" s="446" t="s">
        <v>2976</v>
      </c>
      <c r="B1269" s="446" t="s">
        <v>1743</v>
      </c>
      <c r="C1269" s="45"/>
      <c r="D1269" s="45"/>
      <c r="E1269" s="448">
        <v>2924259</v>
      </c>
      <c r="F1269" s="45"/>
      <c r="G1269" s="45"/>
      <c r="H1269" s="45"/>
      <c r="I1269" s="45"/>
      <c r="J1269" s="45"/>
      <c r="K1269" s="45"/>
      <c r="L1269" s="45"/>
      <c r="M1269" s="45"/>
      <c r="N1269" s="45"/>
      <c r="O1269" s="45"/>
      <c r="P1269" s="45"/>
      <c r="Q1269" s="45"/>
      <c r="R1269" s="45"/>
      <c r="S1269" s="45"/>
      <c r="T1269" s="45"/>
      <c r="U1269" s="45"/>
      <c r="V1269" s="45"/>
      <c r="W1269" s="45"/>
      <c r="X1269" s="45"/>
      <c r="Y1269" s="45"/>
      <c r="Z1269" s="45"/>
      <c r="AA1269" s="45"/>
      <c r="AB1269" s="45"/>
      <c r="AC1269" s="45"/>
      <c r="AD1269" s="45"/>
      <c r="AE1269" s="45"/>
      <c r="AF1269" s="45"/>
      <c r="AG1269" s="448">
        <v>2924259</v>
      </c>
      <c r="AH1269" s="45"/>
      <c r="AI1269" s="442">
        <f t="shared" si="1"/>
        <v>2924259</v>
      </c>
    </row>
    <row r="1270" spans="1:35" ht="12.75" customHeight="1">
      <c r="A1270" s="446" t="s">
        <v>2977</v>
      </c>
      <c r="B1270" s="446" t="s">
        <v>2823</v>
      </c>
      <c r="C1270" s="45"/>
      <c r="D1270" s="45"/>
      <c r="E1270" s="448">
        <v>79764877</v>
      </c>
      <c r="F1270" s="45"/>
      <c r="G1270" s="45"/>
      <c r="H1270" s="45"/>
      <c r="I1270" s="45"/>
      <c r="J1270" s="45"/>
      <c r="K1270" s="45"/>
      <c r="L1270" s="45"/>
      <c r="M1270" s="45"/>
      <c r="N1270" s="45"/>
      <c r="O1270" s="45"/>
      <c r="P1270" s="45"/>
      <c r="Q1270" s="45"/>
      <c r="R1270" s="45"/>
      <c r="S1270" s="45"/>
      <c r="T1270" s="45"/>
      <c r="U1270" s="45"/>
      <c r="V1270" s="45"/>
      <c r="W1270" s="45"/>
      <c r="X1270" s="45"/>
      <c r="Y1270" s="45"/>
      <c r="Z1270" s="45"/>
      <c r="AA1270" s="45"/>
      <c r="AB1270" s="45"/>
      <c r="AC1270" s="45"/>
      <c r="AD1270" s="45"/>
      <c r="AE1270" s="45"/>
      <c r="AF1270" s="45"/>
      <c r="AG1270" s="448">
        <v>79764877</v>
      </c>
      <c r="AH1270" s="45"/>
      <c r="AI1270" s="442">
        <f t="shared" si="1"/>
        <v>79764877</v>
      </c>
    </row>
    <row r="1271" spans="1:35" ht="12.75" customHeight="1">
      <c r="A1271" s="446" t="s">
        <v>2978</v>
      </c>
      <c r="B1271" s="446" t="s">
        <v>1711</v>
      </c>
      <c r="C1271" s="45"/>
      <c r="D1271" s="45"/>
      <c r="E1271" s="448">
        <v>1252542097</v>
      </c>
      <c r="F1271" s="45"/>
      <c r="G1271" s="45"/>
      <c r="H1271" s="45"/>
      <c r="I1271" s="45"/>
      <c r="J1271" s="45"/>
      <c r="K1271" s="45"/>
      <c r="L1271" s="45"/>
      <c r="M1271" s="45"/>
      <c r="N1271" s="45"/>
      <c r="O1271" s="45"/>
      <c r="P1271" s="45"/>
      <c r="Q1271" s="45"/>
      <c r="R1271" s="45"/>
      <c r="S1271" s="45"/>
      <c r="T1271" s="45"/>
      <c r="U1271" s="45"/>
      <c r="V1271" s="45"/>
      <c r="W1271" s="45"/>
      <c r="X1271" s="45"/>
      <c r="Y1271" s="45"/>
      <c r="Z1271" s="45"/>
      <c r="AA1271" s="45"/>
      <c r="AB1271" s="45"/>
      <c r="AC1271" s="45"/>
      <c r="AD1271" s="45"/>
      <c r="AE1271" s="45"/>
      <c r="AF1271" s="45"/>
      <c r="AG1271" s="448">
        <v>1252542097</v>
      </c>
      <c r="AH1271" s="45"/>
      <c r="AI1271" s="442">
        <f t="shared" si="1"/>
        <v>1252542097</v>
      </c>
    </row>
    <row r="1272" spans="1:35" ht="12.75" customHeight="1">
      <c r="A1272" s="446" t="s">
        <v>2979</v>
      </c>
      <c r="B1272" s="446" t="s">
        <v>1699</v>
      </c>
      <c r="C1272" s="45"/>
      <c r="D1272" s="45"/>
      <c r="E1272" s="448">
        <v>651030167</v>
      </c>
      <c r="F1272" s="45"/>
      <c r="G1272" s="45"/>
      <c r="H1272" s="45"/>
      <c r="I1272" s="45"/>
      <c r="J1272" s="45"/>
      <c r="K1272" s="45"/>
      <c r="L1272" s="45"/>
      <c r="M1272" s="45"/>
      <c r="N1272" s="45"/>
      <c r="O1272" s="45"/>
      <c r="P1272" s="45"/>
      <c r="Q1272" s="45"/>
      <c r="R1272" s="45"/>
      <c r="S1272" s="45"/>
      <c r="T1272" s="45"/>
      <c r="U1272" s="45"/>
      <c r="V1272" s="45"/>
      <c r="W1272" s="45"/>
      <c r="X1272" s="45"/>
      <c r="Y1272" s="45"/>
      <c r="Z1272" s="45"/>
      <c r="AA1272" s="45"/>
      <c r="AB1272" s="45"/>
      <c r="AC1272" s="45"/>
      <c r="AD1272" s="45"/>
      <c r="AE1272" s="45"/>
      <c r="AF1272" s="45"/>
      <c r="AG1272" s="448">
        <v>651030167</v>
      </c>
      <c r="AH1272" s="45"/>
      <c r="AI1272" s="442">
        <f t="shared" si="1"/>
        <v>651030167</v>
      </c>
    </row>
    <row r="1273" spans="1:35" ht="12.75" customHeight="1">
      <c r="A1273" s="446" t="s">
        <v>2980</v>
      </c>
      <c r="B1273" s="446" t="s">
        <v>2827</v>
      </c>
      <c r="C1273" s="45"/>
      <c r="D1273" s="45"/>
      <c r="E1273" s="448">
        <v>20050132</v>
      </c>
      <c r="F1273" s="45"/>
      <c r="G1273" s="45"/>
      <c r="H1273" s="45"/>
      <c r="I1273" s="45"/>
      <c r="J1273" s="45"/>
      <c r="K1273" s="45"/>
      <c r="L1273" s="45"/>
      <c r="M1273" s="45"/>
      <c r="N1273" s="45"/>
      <c r="O1273" s="45"/>
      <c r="P1273" s="45"/>
      <c r="Q1273" s="45"/>
      <c r="R1273" s="45"/>
      <c r="S1273" s="45"/>
      <c r="T1273" s="45"/>
      <c r="U1273" s="45"/>
      <c r="V1273" s="45"/>
      <c r="W1273" s="45"/>
      <c r="X1273" s="45"/>
      <c r="Y1273" s="45"/>
      <c r="Z1273" s="45"/>
      <c r="AA1273" s="45"/>
      <c r="AB1273" s="45"/>
      <c r="AC1273" s="45"/>
      <c r="AD1273" s="45"/>
      <c r="AE1273" s="45"/>
      <c r="AF1273" s="45"/>
      <c r="AG1273" s="448">
        <v>20050132</v>
      </c>
      <c r="AH1273" s="45"/>
      <c r="AI1273" s="442">
        <f t="shared" si="1"/>
        <v>20050132</v>
      </c>
    </row>
    <row r="1274" spans="1:35" ht="12.75" customHeight="1">
      <c r="A1274" s="446" t="s">
        <v>2981</v>
      </c>
      <c r="B1274" s="446" t="s">
        <v>1941</v>
      </c>
      <c r="C1274" s="45"/>
      <c r="D1274" s="45"/>
      <c r="E1274" s="448">
        <v>125283767</v>
      </c>
      <c r="F1274" s="45"/>
      <c r="G1274" s="45"/>
      <c r="H1274" s="45"/>
      <c r="I1274" s="45"/>
      <c r="J1274" s="45"/>
      <c r="K1274" s="45"/>
      <c r="L1274" s="45"/>
      <c r="M1274" s="45"/>
      <c r="N1274" s="45"/>
      <c r="O1274" s="45"/>
      <c r="P1274" s="45"/>
      <c r="Q1274" s="45"/>
      <c r="R1274" s="45"/>
      <c r="S1274" s="45"/>
      <c r="T1274" s="45"/>
      <c r="U1274" s="45"/>
      <c r="V1274" s="45"/>
      <c r="W1274" s="45"/>
      <c r="X1274" s="45"/>
      <c r="Y1274" s="45"/>
      <c r="Z1274" s="45"/>
      <c r="AA1274" s="45"/>
      <c r="AB1274" s="45"/>
      <c r="AC1274" s="45"/>
      <c r="AD1274" s="45"/>
      <c r="AE1274" s="45"/>
      <c r="AF1274" s="45"/>
      <c r="AG1274" s="448">
        <v>125283767</v>
      </c>
      <c r="AH1274" s="45"/>
      <c r="AI1274" s="442">
        <f t="shared" si="1"/>
        <v>125283767</v>
      </c>
    </row>
    <row r="1275" spans="1:35" ht="12.75" customHeight="1">
      <c r="A1275" s="446" t="s">
        <v>2982</v>
      </c>
      <c r="B1275" s="446" t="s">
        <v>2830</v>
      </c>
      <c r="C1275" s="45"/>
      <c r="D1275" s="45"/>
      <c r="E1275" s="448">
        <v>126480226</v>
      </c>
      <c r="F1275" s="45"/>
      <c r="G1275" s="45"/>
      <c r="H1275" s="45"/>
      <c r="I1275" s="45"/>
      <c r="J1275" s="45"/>
      <c r="K1275" s="45"/>
      <c r="L1275" s="45"/>
      <c r="M1275" s="45"/>
      <c r="N1275" s="45"/>
      <c r="O1275" s="45"/>
      <c r="P1275" s="45"/>
      <c r="Q1275" s="45"/>
      <c r="R1275" s="45"/>
      <c r="S1275" s="45"/>
      <c r="T1275" s="45"/>
      <c r="U1275" s="45"/>
      <c r="V1275" s="45"/>
      <c r="W1275" s="45"/>
      <c r="X1275" s="45"/>
      <c r="Y1275" s="45"/>
      <c r="Z1275" s="45"/>
      <c r="AA1275" s="45"/>
      <c r="AB1275" s="45"/>
      <c r="AC1275" s="45"/>
      <c r="AD1275" s="45"/>
      <c r="AE1275" s="45"/>
      <c r="AF1275" s="45"/>
      <c r="AG1275" s="448">
        <v>126480226</v>
      </c>
      <c r="AH1275" s="45"/>
      <c r="AI1275" s="442">
        <f t="shared" si="1"/>
        <v>126480226</v>
      </c>
    </row>
    <row r="1276" spans="1:35" ht="12.75" customHeight="1">
      <c r="A1276" s="446" t="s">
        <v>2983</v>
      </c>
      <c r="B1276" s="446" t="s">
        <v>1946</v>
      </c>
      <c r="C1276" s="45"/>
      <c r="D1276" s="45"/>
      <c r="E1276" s="448">
        <v>195658942</v>
      </c>
      <c r="F1276" s="45"/>
      <c r="G1276" s="45"/>
      <c r="H1276" s="45"/>
      <c r="I1276" s="45"/>
      <c r="J1276" s="45"/>
      <c r="K1276" s="45"/>
      <c r="L1276" s="45"/>
      <c r="M1276" s="45"/>
      <c r="N1276" s="45"/>
      <c r="O1276" s="45"/>
      <c r="P1276" s="45"/>
      <c r="Q1276" s="45"/>
      <c r="R1276" s="45"/>
      <c r="S1276" s="45"/>
      <c r="T1276" s="45"/>
      <c r="U1276" s="45"/>
      <c r="V1276" s="45"/>
      <c r="W1276" s="45"/>
      <c r="X1276" s="45"/>
      <c r="Y1276" s="45"/>
      <c r="Z1276" s="45"/>
      <c r="AA1276" s="45"/>
      <c r="AB1276" s="45"/>
      <c r="AC1276" s="45"/>
      <c r="AD1276" s="45"/>
      <c r="AE1276" s="45"/>
      <c r="AF1276" s="45"/>
      <c r="AG1276" s="448">
        <v>195658942</v>
      </c>
      <c r="AH1276" s="45"/>
      <c r="AI1276" s="442">
        <f t="shared" si="1"/>
        <v>195658942</v>
      </c>
    </row>
    <row r="1277" spans="1:35" ht="12.75" customHeight="1">
      <c r="A1277" s="446" t="s">
        <v>2984</v>
      </c>
      <c r="B1277" s="446" t="s">
        <v>1722</v>
      </c>
      <c r="C1277" s="45"/>
      <c r="D1277" s="45"/>
      <c r="E1277" s="448">
        <v>34113208</v>
      </c>
      <c r="F1277" s="45"/>
      <c r="G1277" s="45"/>
      <c r="H1277" s="45"/>
      <c r="I1277" s="45"/>
      <c r="J1277" s="45"/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  <c r="U1277" s="45"/>
      <c r="V1277" s="45"/>
      <c r="W1277" s="45"/>
      <c r="X1277" s="45"/>
      <c r="Y1277" s="45"/>
      <c r="Z1277" s="45"/>
      <c r="AA1277" s="45"/>
      <c r="AB1277" s="45"/>
      <c r="AC1277" s="45"/>
      <c r="AD1277" s="45"/>
      <c r="AE1277" s="45"/>
      <c r="AF1277" s="45"/>
      <c r="AG1277" s="448">
        <v>34113208</v>
      </c>
      <c r="AH1277" s="45"/>
      <c r="AI1277" s="442">
        <f t="shared" si="1"/>
        <v>34113208</v>
      </c>
    </row>
    <row r="1278" spans="1:35" ht="12.75" customHeight="1">
      <c r="A1278" s="446" t="s">
        <v>2985</v>
      </c>
      <c r="B1278" s="446" t="s">
        <v>1695</v>
      </c>
      <c r="C1278" s="45"/>
      <c r="D1278" s="45"/>
      <c r="E1278" s="448">
        <v>29333201</v>
      </c>
      <c r="F1278" s="45"/>
      <c r="G1278" s="45"/>
      <c r="H1278" s="45"/>
      <c r="I1278" s="45"/>
      <c r="J1278" s="448">
        <v>25</v>
      </c>
      <c r="K1278" s="45"/>
      <c r="L1278" s="45"/>
      <c r="M1278" s="45"/>
      <c r="N1278" s="45"/>
      <c r="O1278" s="45"/>
      <c r="P1278" s="45"/>
      <c r="Q1278" s="45"/>
      <c r="R1278" s="45"/>
      <c r="S1278" s="45"/>
      <c r="T1278" s="45"/>
      <c r="U1278" s="45"/>
      <c r="V1278" s="45"/>
      <c r="W1278" s="45"/>
      <c r="X1278" s="45"/>
      <c r="Y1278" s="45"/>
      <c r="Z1278" s="45"/>
      <c r="AA1278" s="45"/>
      <c r="AB1278" s="45"/>
      <c r="AC1278" s="45"/>
      <c r="AD1278" s="45"/>
      <c r="AE1278" s="45"/>
      <c r="AF1278" s="45"/>
      <c r="AG1278" s="448">
        <v>29333176</v>
      </c>
      <c r="AH1278" s="45"/>
      <c r="AI1278" s="442">
        <f t="shared" si="1"/>
        <v>29333176</v>
      </c>
    </row>
    <row r="1279" spans="1:35" ht="12.75" customHeight="1">
      <c r="A1279" s="446" t="s">
        <v>2986</v>
      </c>
      <c r="B1279" s="446" t="s">
        <v>2684</v>
      </c>
      <c r="C1279" s="45"/>
      <c r="D1279" s="45"/>
      <c r="E1279" s="448">
        <v>1081034</v>
      </c>
      <c r="F1279" s="45"/>
      <c r="G1279" s="45"/>
      <c r="H1279" s="45"/>
      <c r="I1279" s="45"/>
      <c r="J1279" s="45"/>
      <c r="K1279" s="45"/>
      <c r="L1279" s="45"/>
      <c r="M1279" s="45"/>
      <c r="N1279" s="45"/>
      <c r="O1279" s="45"/>
      <c r="P1279" s="45"/>
      <c r="Q1279" s="45"/>
      <c r="R1279" s="45"/>
      <c r="S1279" s="45"/>
      <c r="T1279" s="45"/>
      <c r="U1279" s="45"/>
      <c r="V1279" s="45"/>
      <c r="W1279" s="45"/>
      <c r="X1279" s="45"/>
      <c r="Y1279" s="45"/>
      <c r="Z1279" s="45"/>
      <c r="AA1279" s="45"/>
      <c r="AB1279" s="45"/>
      <c r="AC1279" s="45"/>
      <c r="AD1279" s="45"/>
      <c r="AE1279" s="45"/>
      <c r="AF1279" s="45"/>
      <c r="AG1279" s="448">
        <v>1081034</v>
      </c>
      <c r="AH1279" s="45"/>
      <c r="AI1279" s="442">
        <f t="shared" si="1"/>
        <v>1081034</v>
      </c>
    </row>
    <row r="1280" spans="1:35" ht="12.75" customHeight="1">
      <c r="A1280" s="446" t="s">
        <v>2987</v>
      </c>
      <c r="B1280" s="446" t="s">
        <v>2836</v>
      </c>
      <c r="C1280" s="45"/>
      <c r="D1280" s="45"/>
      <c r="E1280" s="448">
        <v>145477645</v>
      </c>
      <c r="F1280" s="45"/>
      <c r="G1280" s="45"/>
      <c r="H1280" s="45"/>
      <c r="I1280" s="45"/>
      <c r="J1280" s="448">
        <v>168057</v>
      </c>
      <c r="K1280" s="45"/>
      <c r="L1280" s="45"/>
      <c r="M1280" s="45"/>
      <c r="N1280" s="45"/>
      <c r="O1280" s="45"/>
      <c r="P1280" s="45"/>
      <c r="Q1280" s="45"/>
      <c r="R1280" s="45"/>
      <c r="S1280" s="45"/>
      <c r="T1280" s="45"/>
      <c r="U1280" s="45"/>
      <c r="V1280" s="45"/>
      <c r="W1280" s="45"/>
      <c r="X1280" s="45"/>
      <c r="Y1280" s="45"/>
      <c r="Z1280" s="45"/>
      <c r="AA1280" s="45"/>
      <c r="AB1280" s="45"/>
      <c r="AC1280" s="45"/>
      <c r="AD1280" s="45"/>
      <c r="AE1280" s="45"/>
      <c r="AF1280" s="45"/>
      <c r="AG1280" s="448">
        <v>145309588</v>
      </c>
      <c r="AH1280" s="45"/>
      <c r="AI1280" s="442">
        <f t="shared" si="1"/>
        <v>145309588</v>
      </c>
    </row>
    <row r="1281" spans="1:35" ht="12.75" customHeight="1">
      <c r="A1281" s="446" t="s">
        <v>3945</v>
      </c>
      <c r="B1281" s="446" t="s">
        <v>3946</v>
      </c>
      <c r="C1281" s="45"/>
      <c r="D1281" s="45"/>
      <c r="E1281" s="448">
        <v>438</v>
      </c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  <c r="P1281" s="45"/>
      <c r="Q1281" s="45"/>
      <c r="R1281" s="45"/>
      <c r="S1281" s="45"/>
      <c r="T1281" s="45"/>
      <c r="U1281" s="45"/>
      <c r="V1281" s="45"/>
      <c r="W1281" s="45"/>
      <c r="X1281" s="45"/>
      <c r="Y1281" s="45"/>
      <c r="Z1281" s="45"/>
      <c r="AA1281" s="45"/>
      <c r="AB1281" s="45"/>
      <c r="AC1281" s="45"/>
      <c r="AD1281" s="45"/>
      <c r="AE1281" s="45"/>
      <c r="AF1281" s="45"/>
      <c r="AG1281" s="448">
        <v>438</v>
      </c>
      <c r="AH1281" s="45"/>
      <c r="AI1281" s="442">
        <f t="shared" si="1"/>
        <v>438</v>
      </c>
    </row>
    <row r="1282" spans="1:35" ht="12.75" customHeight="1">
      <c r="A1282" s="446" t="s">
        <v>2988</v>
      </c>
      <c r="B1282" s="446" t="s">
        <v>2838</v>
      </c>
      <c r="C1282" s="45"/>
      <c r="D1282" s="45"/>
      <c r="E1282" s="448">
        <v>68989191</v>
      </c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  <c r="P1282" s="45"/>
      <c r="Q1282" s="45"/>
      <c r="R1282" s="45"/>
      <c r="S1282" s="45"/>
      <c r="T1282" s="45"/>
      <c r="U1282" s="45"/>
      <c r="V1282" s="45"/>
      <c r="W1282" s="45"/>
      <c r="X1282" s="45"/>
      <c r="Y1282" s="45"/>
      <c r="Z1282" s="45"/>
      <c r="AA1282" s="45"/>
      <c r="AB1282" s="45"/>
      <c r="AC1282" s="45"/>
      <c r="AD1282" s="45"/>
      <c r="AE1282" s="45"/>
      <c r="AF1282" s="45"/>
      <c r="AG1282" s="448">
        <v>68989191</v>
      </c>
      <c r="AH1282" s="45"/>
      <c r="AI1282" s="442">
        <f t="shared" si="1"/>
        <v>68989191</v>
      </c>
    </row>
    <row r="1283" spans="1:35" ht="12.75" customHeight="1">
      <c r="A1283" s="446" t="s">
        <v>2989</v>
      </c>
      <c r="B1283" s="446" t="s">
        <v>2840</v>
      </c>
      <c r="C1283" s="45"/>
      <c r="D1283" s="45"/>
      <c r="E1283" s="448">
        <v>170191826</v>
      </c>
      <c r="F1283" s="45"/>
      <c r="G1283" s="45"/>
      <c r="H1283" s="45"/>
      <c r="I1283" s="45"/>
      <c r="J1283" s="448">
        <v>165173</v>
      </c>
      <c r="K1283" s="45"/>
      <c r="L1283" s="45"/>
      <c r="M1283" s="45"/>
      <c r="N1283" s="45"/>
      <c r="O1283" s="45"/>
      <c r="P1283" s="45"/>
      <c r="Q1283" s="45"/>
      <c r="R1283" s="45"/>
      <c r="S1283" s="45"/>
      <c r="T1283" s="45"/>
      <c r="U1283" s="45"/>
      <c r="V1283" s="45"/>
      <c r="W1283" s="45"/>
      <c r="X1283" s="45"/>
      <c r="Y1283" s="45"/>
      <c r="Z1283" s="45"/>
      <c r="AA1283" s="45"/>
      <c r="AB1283" s="45"/>
      <c r="AC1283" s="45"/>
      <c r="AD1283" s="45"/>
      <c r="AE1283" s="45"/>
      <c r="AF1283" s="45"/>
      <c r="AG1283" s="448">
        <v>170026653</v>
      </c>
      <c r="AH1283" s="45"/>
      <c r="AI1283" s="442">
        <f t="shared" si="1"/>
        <v>170026653</v>
      </c>
    </row>
    <row r="1284" spans="1:35" ht="12.75" customHeight="1">
      <c r="A1284" s="446" t="s">
        <v>2990</v>
      </c>
      <c r="B1284" s="446" t="s">
        <v>2991</v>
      </c>
      <c r="C1284" s="45"/>
      <c r="D1284" s="45"/>
      <c r="E1284" s="448">
        <v>3706003</v>
      </c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  <c r="P1284" s="45"/>
      <c r="Q1284" s="45"/>
      <c r="R1284" s="45"/>
      <c r="S1284" s="45"/>
      <c r="T1284" s="45"/>
      <c r="U1284" s="45"/>
      <c r="V1284" s="45"/>
      <c r="W1284" s="45"/>
      <c r="X1284" s="45"/>
      <c r="Y1284" s="45"/>
      <c r="Z1284" s="45"/>
      <c r="AA1284" s="45"/>
      <c r="AB1284" s="45"/>
      <c r="AC1284" s="45"/>
      <c r="AD1284" s="45"/>
      <c r="AE1284" s="45"/>
      <c r="AF1284" s="45"/>
      <c r="AG1284" s="448">
        <v>3706003</v>
      </c>
      <c r="AH1284" s="45"/>
      <c r="AI1284" s="442">
        <f t="shared" si="1"/>
        <v>3706003</v>
      </c>
    </row>
    <row r="1285" spans="1:35" ht="12.75" customHeight="1">
      <c r="A1285" s="446" t="s">
        <v>2992</v>
      </c>
      <c r="B1285" s="446" t="s">
        <v>2993</v>
      </c>
      <c r="C1285" s="45"/>
      <c r="D1285" s="45"/>
      <c r="E1285" s="448">
        <v>14384</v>
      </c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  <c r="P1285" s="45"/>
      <c r="Q1285" s="45"/>
      <c r="R1285" s="45"/>
      <c r="S1285" s="45"/>
      <c r="T1285" s="45"/>
      <c r="U1285" s="45"/>
      <c r="V1285" s="45"/>
      <c r="W1285" s="45"/>
      <c r="X1285" s="45"/>
      <c r="Y1285" s="45"/>
      <c r="Z1285" s="45"/>
      <c r="AA1285" s="45"/>
      <c r="AB1285" s="45"/>
      <c r="AC1285" s="45"/>
      <c r="AD1285" s="45"/>
      <c r="AE1285" s="45"/>
      <c r="AF1285" s="45"/>
      <c r="AG1285" s="448">
        <v>14384</v>
      </c>
      <c r="AH1285" s="45"/>
      <c r="AI1285" s="442">
        <f t="shared" si="1"/>
        <v>14384</v>
      </c>
    </row>
    <row r="1286" spans="1:35" ht="12.75" customHeight="1">
      <c r="A1286" s="446" t="s">
        <v>2994</v>
      </c>
      <c r="B1286" s="446" t="s">
        <v>2995</v>
      </c>
      <c r="C1286" s="45"/>
      <c r="D1286" s="45"/>
      <c r="E1286" s="448">
        <v>53436</v>
      </c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  <c r="U1286" s="45"/>
      <c r="V1286" s="45"/>
      <c r="W1286" s="45"/>
      <c r="X1286" s="45"/>
      <c r="Y1286" s="45"/>
      <c r="Z1286" s="45"/>
      <c r="AA1286" s="45"/>
      <c r="AB1286" s="45"/>
      <c r="AC1286" s="45"/>
      <c r="AD1286" s="45"/>
      <c r="AE1286" s="45"/>
      <c r="AF1286" s="45"/>
      <c r="AG1286" s="448">
        <v>53436</v>
      </c>
      <c r="AH1286" s="45"/>
      <c r="AI1286" s="442">
        <f t="shared" si="1"/>
        <v>53436</v>
      </c>
    </row>
    <row r="1287" spans="1:35" ht="12.75" customHeight="1">
      <c r="A1287" s="446" t="s">
        <v>2996</v>
      </c>
      <c r="B1287" s="446" t="s">
        <v>2842</v>
      </c>
      <c r="C1287" s="45"/>
      <c r="D1287" s="45"/>
      <c r="E1287" s="448">
        <v>7150043</v>
      </c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  <c r="U1287" s="45"/>
      <c r="V1287" s="45"/>
      <c r="W1287" s="45"/>
      <c r="X1287" s="45"/>
      <c r="Y1287" s="45"/>
      <c r="Z1287" s="45"/>
      <c r="AA1287" s="45"/>
      <c r="AB1287" s="45"/>
      <c r="AC1287" s="45"/>
      <c r="AD1287" s="45"/>
      <c r="AE1287" s="45"/>
      <c r="AF1287" s="45"/>
      <c r="AG1287" s="448">
        <v>7150043</v>
      </c>
      <c r="AH1287" s="45"/>
      <c r="AI1287" s="442">
        <f t="shared" si="1"/>
        <v>7150043</v>
      </c>
    </row>
    <row r="1288" spans="1:35" ht="12.75" customHeight="1">
      <c r="A1288" s="446" t="s">
        <v>2997</v>
      </c>
      <c r="B1288" s="446" t="s">
        <v>2998</v>
      </c>
      <c r="C1288" s="45"/>
      <c r="D1288" s="45"/>
      <c r="E1288" s="448">
        <v>101864535</v>
      </c>
      <c r="F1288" s="45"/>
      <c r="G1288" s="45"/>
      <c r="H1288" s="45"/>
      <c r="I1288" s="45"/>
      <c r="J1288" s="45"/>
      <c r="K1288" s="45"/>
      <c r="L1288" s="45"/>
      <c r="M1288" s="45"/>
      <c r="N1288" s="45"/>
      <c r="O1288" s="45"/>
      <c r="P1288" s="45"/>
      <c r="Q1288" s="45"/>
      <c r="R1288" s="45"/>
      <c r="S1288" s="45"/>
      <c r="T1288" s="45"/>
      <c r="U1288" s="45"/>
      <c r="V1288" s="45"/>
      <c r="W1288" s="45"/>
      <c r="X1288" s="45"/>
      <c r="Y1288" s="45"/>
      <c r="Z1288" s="45"/>
      <c r="AA1288" s="45"/>
      <c r="AB1288" s="45"/>
      <c r="AC1288" s="45"/>
      <c r="AD1288" s="45"/>
      <c r="AE1288" s="45"/>
      <c r="AF1288" s="45"/>
      <c r="AG1288" s="448">
        <v>101864535</v>
      </c>
      <c r="AH1288" s="45"/>
      <c r="AI1288" s="442">
        <f t="shared" si="1"/>
        <v>101864535</v>
      </c>
    </row>
    <row r="1289" spans="1:35" ht="12.75" customHeight="1">
      <c r="A1289" s="446" t="s">
        <v>3000</v>
      </c>
      <c r="B1289" s="446" t="s">
        <v>2848</v>
      </c>
      <c r="C1289" s="45"/>
      <c r="D1289" s="45"/>
      <c r="E1289" s="448">
        <v>1291544</v>
      </c>
      <c r="F1289" s="45"/>
      <c r="G1289" s="45"/>
      <c r="H1289" s="45"/>
      <c r="I1289" s="45"/>
      <c r="J1289" s="45"/>
      <c r="K1289" s="45"/>
      <c r="L1289" s="45"/>
      <c r="M1289" s="45"/>
      <c r="N1289" s="45"/>
      <c r="O1289" s="45"/>
      <c r="P1289" s="45"/>
      <c r="Q1289" s="45"/>
      <c r="R1289" s="45"/>
      <c r="S1289" s="45"/>
      <c r="T1289" s="45"/>
      <c r="U1289" s="45"/>
      <c r="V1289" s="45"/>
      <c r="W1289" s="45"/>
      <c r="X1289" s="45"/>
      <c r="Y1289" s="45"/>
      <c r="Z1289" s="45"/>
      <c r="AA1289" s="45"/>
      <c r="AB1289" s="45"/>
      <c r="AC1289" s="45"/>
      <c r="AD1289" s="45"/>
      <c r="AE1289" s="45"/>
      <c r="AF1289" s="45"/>
      <c r="AG1289" s="448">
        <v>1291544</v>
      </c>
      <c r="AH1289" s="45"/>
      <c r="AI1289" s="442">
        <f t="shared" si="1"/>
        <v>1291544</v>
      </c>
    </row>
    <row r="1290" spans="1:35" ht="12.75" customHeight="1">
      <c r="A1290" s="446" t="s">
        <v>3001</v>
      </c>
      <c r="B1290" s="446" t="s">
        <v>2850</v>
      </c>
      <c r="C1290" s="45"/>
      <c r="D1290" s="45"/>
      <c r="E1290" s="448">
        <v>5410479</v>
      </c>
      <c r="F1290" s="45"/>
      <c r="G1290" s="45"/>
      <c r="H1290" s="45"/>
      <c r="I1290" s="45"/>
      <c r="J1290" s="45"/>
      <c r="K1290" s="45"/>
      <c r="L1290" s="45"/>
      <c r="M1290" s="45"/>
      <c r="N1290" s="45"/>
      <c r="O1290" s="45"/>
      <c r="P1290" s="45"/>
      <c r="Q1290" s="45"/>
      <c r="R1290" s="45"/>
      <c r="S1290" s="45"/>
      <c r="T1290" s="45"/>
      <c r="U1290" s="45"/>
      <c r="V1290" s="45"/>
      <c r="W1290" s="45"/>
      <c r="X1290" s="45"/>
      <c r="Y1290" s="45"/>
      <c r="Z1290" s="45"/>
      <c r="AA1290" s="45"/>
      <c r="AB1290" s="45"/>
      <c r="AC1290" s="45"/>
      <c r="AD1290" s="45"/>
      <c r="AE1290" s="45"/>
      <c r="AF1290" s="45"/>
      <c r="AG1290" s="448">
        <v>5410479</v>
      </c>
      <c r="AH1290" s="45"/>
      <c r="AI1290" s="442">
        <f t="shared" si="1"/>
        <v>5410479</v>
      </c>
    </row>
    <row r="1291" spans="1:35" ht="12.75" customHeight="1">
      <c r="A1291" s="446" t="s">
        <v>3002</v>
      </c>
      <c r="B1291" s="446" t="s">
        <v>3003</v>
      </c>
      <c r="C1291" s="45"/>
      <c r="D1291" s="45"/>
      <c r="E1291" s="448">
        <v>777752</v>
      </c>
      <c r="F1291" s="45"/>
      <c r="G1291" s="45"/>
      <c r="H1291" s="45"/>
      <c r="I1291" s="45"/>
      <c r="J1291" s="45"/>
      <c r="K1291" s="45"/>
      <c r="L1291" s="45"/>
      <c r="M1291" s="45"/>
      <c r="N1291" s="45"/>
      <c r="O1291" s="45"/>
      <c r="P1291" s="45"/>
      <c r="Q1291" s="45"/>
      <c r="R1291" s="45"/>
      <c r="S1291" s="45"/>
      <c r="T1291" s="45"/>
      <c r="U1291" s="45"/>
      <c r="V1291" s="45"/>
      <c r="W1291" s="45"/>
      <c r="X1291" s="45"/>
      <c r="Y1291" s="45"/>
      <c r="Z1291" s="45"/>
      <c r="AA1291" s="45"/>
      <c r="AB1291" s="45"/>
      <c r="AC1291" s="45"/>
      <c r="AD1291" s="45"/>
      <c r="AE1291" s="45"/>
      <c r="AF1291" s="45"/>
      <c r="AG1291" s="448">
        <v>777752</v>
      </c>
      <c r="AH1291" s="45"/>
      <c r="AI1291" s="442">
        <f t="shared" si="1"/>
        <v>777752</v>
      </c>
    </row>
    <row r="1292" spans="1:35" ht="12.75" customHeight="1">
      <c r="A1292" s="446" t="s">
        <v>3004</v>
      </c>
      <c r="B1292" s="446" t="s">
        <v>2852</v>
      </c>
      <c r="C1292" s="45"/>
      <c r="D1292" s="45"/>
      <c r="E1292" s="448">
        <v>1172550</v>
      </c>
      <c r="F1292" s="45"/>
      <c r="G1292" s="45"/>
      <c r="H1292" s="45"/>
      <c r="I1292" s="45"/>
      <c r="J1292" s="45"/>
      <c r="K1292" s="45"/>
      <c r="L1292" s="45"/>
      <c r="M1292" s="45"/>
      <c r="N1292" s="45"/>
      <c r="O1292" s="45"/>
      <c r="P1292" s="45"/>
      <c r="Q1292" s="45"/>
      <c r="R1292" s="45"/>
      <c r="S1292" s="45"/>
      <c r="T1292" s="45"/>
      <c r="U1292" s="45"/>
      <c r="V1292" s="45"/>
      <c r="W1292" s="45"/>
      <c r="X1292" s="45"/>
      <c r="Y1292" s="45"/>
      <c r="Z1292" s="45"/>
      <c r="AA1292" s="45"/>
      <c r="AB1292" s="45"/>
      <c r="AC1292" s="45"/>
      <c r="AD1292" s="45"/>
      <c r="AE1292" s="45"/>
      <c r="AF1292" s="45"/>
      <c r="AG1292" s="448">
        <v>1172550</v>
      </c>
      <c r="AH1292" s="45"/>
      <c r="AI1292" s="442">
        <f t="shared" si="1"/>
        <v>1172550</v>
      </c>
    </row>
    <row r="1293" spans="1:35" ht="12.75" customHeight="1">
      <c r="A1293" s="446" t="s">
        <v>3005</v>
      </c>
      <c r="B1293" s="446" t="s">
        <v>3006</v>
      </c>
      <c r="C1293" s="45"/>
      <c r="D1293" s="45"/>
      <c r="E1293" s="448">
        <v>115591136</v>
      </c>
      <c r="F1293" s="45"/>
      <c r="G1293" s="45"/>
      <c r="H1293" s="45"/>
      <c r="I1293" s="45"/>
      <c r="J1293" s="45"/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  <c r="U1293" s="45"/>
      <c r="V1293" s="45"/>
      <c r="W1293" s="45"/>
      <c r="X1293" s="45"/>
      <c r="Y1293" s="45"/>
      <c r="Z1293" s="45"/>
      <c r="AA1293" s="45"/>
      <c r="AB1293" s="45"/>
      <c r="AC1293" s="45"/>
      <c r="AD1293" s="45"/>
      <c r="AE1293" s="45"/>
      <c r="AF1293" s="45"/>
      <c r="AG1293" s="448">
        <v>115591136</v>
      </c>
      <c r="AH1293" s="45"/>
      <c r="AI1293" s="442">
        <f t="shared" si="1"/>
        <v>115591136</v>
      </c>
    </row>
    <row r="1294" spans="1:35" ht="12.75" customHeight="1">
      <c r="A1294" s="446" t="s">
        <v>3007</v>
      </c>
      <c r="B1294" s="446" t="s">
        <v>3008</v>
      </c>
      <c r="C1294" s="45"/>
      <c r="D1294" s="45"/>
      <c r="E1294" s="448">
        <v>74146549</v>
      </c>
      <c r="F1294" s="45"/>
      <c r="G1294" s="45"/>
      <c r="H1294" s="45"/>
      <c r="I1294" s="45"/>
      <c r="J1294" s="45"/>
      <c r="K1294" s="45"/>
      <c r="L1294" s="45"/>
      <c r="M1294" s="45"/>
      <c r="N1294" s="45"/>
      <c r="O1294" s="45"/>
      <c r="P1294" s="45"/>
      <c r="Q1294" s="45"/>
      <c r="R1294" s="45"/>
      <c r="S1294" s="45"/>
      <c r="T1294" s="45"/>
      <c r="U1294" s="45"/>
      <c r="V1294" s="45"/>
      <c r="W1294" s="45"/>
      <c r="X1294" s="45"/>
      <c r="Y1294" s="45"/>
      <c r="Z1294" s="45"/>
      <c r="AA1294" s="45"/>
      <c r="AB1294" s="45"/>
      <c r="AC1294" s="45"/>
      <c r="AD1294" s="45"/>
      <c r="AE1294" s="45"/>
      <c r="AF1294" s="45"/>
      <c r="AG1294" s="448">
        <v>74146549</v>
      </c>
      <c r="AH1294" s="45"/>
      <c r="AI1294" s="442">
        <f t="shared" si="1"/>
        <v>74146549</v>
      </c>
    </row>
    <row r="1295" spans="1:35" ht="12.75" customHeight="1">
      <c r="A1295" s="446" t="s">
        <v>3009</v>
      </c>
      <c r="B1295" s="446" t="s">
        <v>1728</v>
      </c>
      <c r="C1295" s="45"/>
      <c r="D1295" s="45"/>
      <c r="E1295" s="448">
        <v>412339853</v>
      </c>
      <c r="F1295" s="45"/>
      <c r="G1295" s="45"/>
      <c r="H1295" s="45"/>
      <c r="I1295" s="45"/>
      <c r="J1295" s="45"/>
      <c r="K1295" s="45"/>
      <c r="L1295" s="45"/>
      <c r="M1295" s="45"/>
      <c r="N1295" s="45"/>
      <c r="O1295" s="45"/>
      <c r="P1295" s="45"/>
      <c r="Q1295" s="45"/>
      <c r="R1295" s="45"/>
      <c r="S1295" s="45"/>
      <c r="T1295" s="45"/>
      <c r="U1295" s="45"/>
      <c r="V1295" s="45"/>
      <c r="W1295" s="45"/>
      <c r="X1295" s="45"/>
      <c r="Y1295" s="45"/>
      <c r="Z1295" s="45"/>
      <c r="AA1295" s="45"/>
      <c r="AB1295" s="45"/>
      <c r="AC1295" s="45"/>
      <c r="AD1295" s="45"/>
      <c r="AE1295" s="45"/>
      <c r="AF1295" s="45"/>
      <c r="AG1295" s="448">
        <v>412339853</v>
      </c>
      <c r="AH1295" s="45"/>
      <c r="AI1295" s="442">
        <f t="shared" si="1"/>
        <v>412339853</v>
      </c>
    </row>
    <row r="1296" spans="1:35" ht="12.75" customHeight="1">
      <c r="A1296" s="446" t="s">
        <v>3010</v>
      </c>
      <c r="B1296" s="446" t="s">
        <v>2855</v>
      </c>
      <c r="C1296" s="45"/>
      <c r="D1296" s="45"/>
      <c r="E1296" s="448">
        <v>1845530</v>
      </c>
      <c r="F1296" s="45"/>
      <c r="G1296" s="45"/>
      <c r="H1296" s="45"/>
      <c r="I1296" s="45"/>
      <c r="J1296" s="45"/>
      <c r="K1296" s="45"/>
      <c r="L1296" s="45"/>
      <c r="M1296" s="45"/>
      <c r="N1296" s="45"/>
      <c r="O1296" s="45"/>
      <c r="P1296" s="45"/>
      <c r="Q1296" s="45"/>
      <c r="R1296" s="45"/>
      <c r="S1296" s="45"/>
      <c r="T1296" s="45"/>
      <c r="U1296" s="45"/>
      <c r="V1296" s="45"/>
      <c r="W1296" s="45"/>
      <c r="X1296" s="45"/>
      <c r="Y1296" s="45"/>
      <c r="Z1296" s="45"/>
      <c r="AA1296" s="45"/>
      <c r="AB1296" s="45"/>
      <c r="AC1296" s="45"/>
      <c r="AD1296" s="45"/>
      <c r="AE1296" s="45"/>
      <c r="AF1296" s="45"/>
      <c r="AG1296" s="448">
        <v>1845530</v>
      </c>
      <c r="AH1296" s="45"/>
      <c r="AI1296" s="442">
        <f t="shared" si="1"/>
        <v>1845530</v>
      </c>
    </row>
    <row r="1297" spans="1:35" ht="12.75" customHeight="1">
      <c r="A1297" s="446" t="s">
        <v>3011</v>
      </c>
      <c r="B1297" s="446" t="s">
        <v>3012</v>
      </c>
      <c r="C1297" s="45"/>
      <c r="D1297" s="45"/>
      <c r="E1297" s="448">
        <v>11396033</v>
      </c>
      <c r="F1297" s="45"/>
      <c r="G1297" s="45"/>
      <c r="H1297" s="45"/>
      <c r="I1297" s="45"/>
      <c r="J1297" s="45"/>
      <c r="K1297" s="45"/>
      <c r="L1297" s="45"/>
      <c r="M1297" s="45"/>
      <c r="N1297" s="45"/>
      <c r="O1297" s="45"/>
      <c r="P1297" s="45"/>
      <c r="Q1297" s="45"/>
      <c r="R1297" s="45"/>
      <c r="S1297" s="45"/>
      <c r="T1297" s="45"/>
      <c r="U1297" s="45"/>
      <c r="V1297" s="45"/>
      <c r="W1297" s="45"/>
      <c r="X1297" s="45"/>
      <c r="Y1297" s="45"/>
      <c r="Z1297" s="45"/>
      <c r="AA1297" s="45"/>
      <c r="AB1297" s="45"/>
      <c r="AC1297" s="45"/>
      <c r="AD1297" s="45"/>
      <c r="AE1297" s="45"/>
      <c r="AF1297" s="45"/>
      <c r="AG1297" s="448">
        <v>11396033</v>
      </c>
      <c r="AH1297" s="45"/>
      <c r="AI1297" s="442">
        <f t="shared" si="1"/>
        <v>11396033</v>
      </c>
    </row>
    <row r="1298" spans="1:35" ht="12.75" customHeight="1">
      <c r="A1298" s="446" t="s">
        <v>3013</v>
      </c>
      <c r="B1298" s="446" t="s">
        <v>2857</v>
      </c>
      <c r="C1298" s="45"/>
      <c r="D1298" s="45"/>
      <c r="E1298" s="448">
        <v>62470440</v>
      </c>
      <c r="F1298" s="45"/>
      <c r="G1298" s="45"/>
      <c r="H1298" s="45"/>
      <c r="I1298" s="45"/>
      <c r="J1298" s="45"/>
      <c r="K1298" s="45"/>
      <c r="L1298" s="45"/>
      <c r="M1298" s="45"/>
      <c r="N1298" s="45"/>
      <c r="O1298" s="45"/>
      <c r="P1298" s="45"/>
      <c r="Q1298" s="45"/>
      <c r="R1298" s="45"/>
      <c r="S1298" s="45"/>
      <c r="T1298" s="45"/>
      <c r="U1298" s="45"/>
      <c r="V1298" s="45"/>
      <c r="W1298" s="45"/>
      <c r="X1298" s="45"/>
      <c r="Y1298" s="45"/>
      <c r="Z1298" s="45"/>
      <c r="AA1298" s="45"/>
      <c r="AB1298" s="45"/>
      <c r="AC1298" s="45"/>
      <c r="AD1298" s="45"/>
      <c r="AE1298" s="45"/>
      <c r="AF1298" s="45"/>
      <c r="AG1298" s="448">
        <v>62470440</v>
      </c>
      <c r="AH1298" s="45"/>
      <c r="AI1298" s="442">
        <f t="shared" si="1"/>
        <v>62470440</v>
      </c>
    </row>
    <row r="1299" spans="1:35" ht="12.75" customHeight="1">
      <c r="A1299" s="446" t="s">
        <v>3014</v>
      </c>
      <c r="B1299" s="446" t="s">
        <v>2859</v>
      </c>
      <c r="C1299" s="45"/>
      <c r="D1299" s="45"/>
      <c r="E1299" s="448">
        <v>3521281</v>
      </c>
      <c r="F1299" s="45"/>
      <c r="G1299" s="45"/>
      <c r="H1299" s="45"/>
      <c r="I1299" s="45"/>
      <c r="J1299" s="45"/>
      <c r="K1299" s="45"/>
      <c r="L1299" s="45"/>
      <c r="M1299" s="45"/>
      <c r="N1299" s="45"/>
      <c r="O1299" s="45"/>
      <c r="P1299" s="45"/>
      <c r="Q1299" s="45"/>
      <c r="R1299" s="45"/>
      <c r="S1299" s="45"/>
      <c r="T1299" s="45"/>
      <c r="U1299" s="45"/>
      <c r="V1299" s="45"/>
      <c r="W1299" s="45"/>
      <c r="X1299" s="45"/>
      <c r="Y1299" s="45"/>
      <c r="Z1299" s="45"/>
      <c r="AA1299" s="45"/>
      <c r="AB1299" s="45"/>
      <c r="AC1299" s="45"/>
      <c r="AD1299" s="45"/>
      <c r="AE1299" s="45"/>
      <c r="AF1299" s="45"/>
      <c r="AG1299" s="448">
        <v>3521281</v>
      </c>
      <c r="AH1299" s="45"/>
      <c r="AI1299" s="442">
        <f t="shared" si="1"/>
        <v>3521281</v>
      </c>
    </row>
    <row r="1300" spans="1:35" ht="12.75" customHeight="1">
      <c r="A1300" s="446" t="s">
        <v>3015</v>
      </c>
      <c r="B1300" s="446" t="s">
        <v>2861</v>
      </c>
      <c r="C1300" s="45"/>
      <c r="D1300" s="45"/>
      <c r="E1300" s="448">
        <v>239571</v>
      </c>
      <c r="F1300" s="45"/>
      <c r="G1300" s="45"/>
      <c r="H1300" s="45"/>
      <c r="I1300" s="45"/>
      <c r="J1300" s="45"/>
      <c r="K1300" s="45"/>
      <c r="L1300" s="45"/>
      <c r="M1300" s="45"/>
      <c r="N1300" s="45"/>
      <c r="O1300" s="45"/>
      <c r="P1300" s="45"/>
      <c r="Q1300" s="45"/>
      <c r="R1300" s="45"/>
      <c r="S1300" s="45"/>
      <c r="T1300" s="45"/>
      <c r="U1300" s="45"/>
      <c r="V1300" s="45"/>
      <c r="W1300" s="45"/>
      <c r="X1300" s="45"/>
      <c r="Y1300" s="45"/>
      <c r="Z1300" s="45"/>
      <c r="AA1300" s="45"/>
      <c r="AB1300" s="45"/>
      <c r="AC1300" s="45"/>
      <c r="AD1300" s="45"/>
      <c r="AE1300" s="45"/>
      <c r="AF1300" s="45"/>
      <c r="AG1300" s="448">
        <v>239571</v>
      </c>
      <c r="AH1300" s="45"/>
      <c r="AI1300" s="442">
        <f t="shared" si="1"/>
        <v>239571</v>
      </c>
    </row>
    <row r="1301" spans="1:35" ht="12.75" customHeight="1">
      <c r="A1301" s="446" t="s">
        <v>3016</v>
      </c>
      <c r="B1301" s="446" t="s">
        <v>2863</v>
      </c>
      <c r="C1301" s="45"/>
      <c r="D1301" s="45"/>
      <c r="E1301" s="448">
        <v>17017700</v>
      </c>
      <c r="F1301" s="45"/>
      <c r="G1301" s="45"/>
      <c r="H1301" s="45"/>
      <c r="I1301" s="45"/>
      <c r="J1301" s="45"/>
      <c r="K1301" s="45"/>
      <c r="L1301" s="45"/>
      <c r="M1301" s="45"/>
      <c r="N1301" s="45"/>
      <c r="O1301" s="45"/>
      <c r="P1301" s="45"/>
      <c r="Q1301" s="45"/>
      <c r="R1301" s="45"/>
      <c r="S1301" s="45"/>
      <c r="T1301" s="45"/>
      <c r="U1301" s="45"/>
      <c r="V1301" s="45"/>
      <c r="W1301" s="45"/>
      <c r="X1301" s="45"/>
      <c r="Y1301" s="45"/>
      <c r="Z1301" s="45"/>
      <c r="AA1301" s="45"/>
      <c r="AB1301" s="45"/>
      <c r="AC1301" s="45"/>
      <c r="AD1301" s="45"/>
      <c r="AE1301" s="45"/>
      <c r="AF1301" s="45"/>
      <c r="AG1301" s="448">
        <v>17017700</v>
      </c>
      <c r="AH1301" s="45"/>
      <c r="AI1301" s="442">
        <f t="shared" si="1"/>
        <v>17017700</v>
      </c>
    </row>
    <row r="1302" spans="1:35" ht="12.75" customHeight="1">
      <c r="A1302" s="446" t="s">
        <v>3017</v>
      </c>
      <c r="B1302" s="446" t="s">
        <v>1726</v>
      </c>
      <c r="C1302" s="45"/>
      <c r="D1302" s="45"/>
      <c r="E1302" s="448">
        <v>17315900</v>
      </c>
      <c r="F1302" s="45"/>
      <c r="G1302" s="45"/>
      <c r="H1302" s="45"/>
      <c r="I1302" s="45"/>
      <c r="J1302" s="45"/>
      <c r="K1302" s="45"/>
      <c r="L1302" s="45"/>
      <c r="M1302" s="45"/>
      <c r="N1302" s="45"/>
      <c r="O1302" s="45"/>
      <c r="P1302" s="45"/>
      <c r="Q1302" s="45"/>
      <c r="R1302" s="45"/>
      <c r="S1302" s="45"/>
      <c r="T1302" s="45"/>
      <c r="U1302" s="45"/>
      <c r="V1302" s="45"/>
      <c r="W1302" s="45"/>
      <c r="X1302" s="45"/>
      <c r="Y1302" s="45"/>
      <c r="Z1302" s="45"/>
      <c r="AA1302" s="45"/>
      <c r="AB1302" s="45"/>
      <c r="AC1302" s="45"/>
      <c r="AD1302" s="45"/>
      <c r="AE1302" s="45"/>
      <c r="AF1302" s="45"/>
      <c r="AG1302" s="448">
        <v>17315900</v>
      </c>
      <c r="AH1302" s="45"/>
      <c r="AI1302" s="442">
        <f t="shared" si="1"/>
        <v>17315900</v>
      </c>
    </row>
    <row r="1303" spans="1:35" ht="12.75" customHeight="1">
      <c r="A1303" s="446" t="s">
        <v>3018</v>
      </c>
      <c r="B1303" s="446" t="s">
        <v>2866</v>
      </c>
      <c r="C1303" s="45"/>
      <c r="D1303" s="45"/>
      <c r="E1303" s="448">
        <v>7695</v>
      </c>
      <c r="F1303" s="45"/>
      <c r="G1303" s="45"/>
      <c r="H1303" s="45"/>
      <c r="I1303" s="45"/>
      <c r="J1303" s="45"/>
      <c r="K1303" s="45"/>
      <c r="L1303" s="45"/>
      <c r="M1303" s="45"/>
      <c r="N1303" s="45"/>
      <c r="O1303" s="45"/>
      <c r="P1303" s="45"/>
      <c r="Q1303" s="45"/>
      <c r="R1303" s="45"/>
      <c r="S1303" s="45"/>
      <c r="T1303" s="45"/>
      <c r="U1303" s="45"/>
      <c r="V1303" s="45"/>
      <c r="W1303" s="45"/>
      <c r="X1303" s="45"/>
      <c r="Y1303" s="45"/>
      <c r="Z1303" s="45"/>
      <c r="AA1303" s="45"/>
      <c r="AB1303" s="45"/>
      <c r="AC1303" s="45"/>
      <c r="AD1303" s="45"/>
      <c r="AE1303" s="45"/>
      <c r="AF1303" s="45"/>
      <c r="AG1303" s="448">
        <v>7695</v>
      </c>
      <c r="AH1303" s="45"/>
      <c r="AI1303" s="442">
        <f t="shared" si="1"/>
        <v>7695</v>
      </c>
    </row>
    <row r="1304" spans="1:35" ht="12.75" customHeight="1">
      <c r="A1304" s="446" t="s">
        <v>3019</v>
      </c>
      <c r="B1304" s="446" t="s">
        <v>1732</v>
      </c>
      <c r="C1304" s="45"/>
      <c r="D1304" s="45"/>
      <c r="E1304" s="448">
        <v>288944</v>
      </c>
      <c r="F1304" s="45"/>
      <c r="G1304" s="45"/>
      <c r="H1304" s="45"/>
      <c r="I1304" s="45"/>
      <c r="J1304" s="45"/>
      <c r="K1304" s="45"/>
      <c r="L1304" s="45"/>
      <c r="M1304" s="45"/>
      <c r="N1304" s="45"/>
      <c r="O1304" s="45"/>
      <c r="P1304" s="45"/>
      <c r="Q1304" s="45"/>
      <c r="R1304" s="45"/>
      <c r="S1304" s="45"/>
      <c r="T1304" s="45"/>
      <c r="U1304" s="45"/>
      <c r="V1304" s="45"/>
      <c r="W1304" s="45"/>
      <c r="X1304" s="45"/>
      <c r="Y1304" s="45"/>
      <c r="Z1304" s="45"/>
      <c r="AA1304" s="45"/>
      <c r="AB1304" s="45"/>
      <c r="AC1304" s="45"/>
      <c r="AD1304" s="45"/>
      <c r="AE1304" s="45"/>
      <c r="AF1304" s="45"/>
      <c r="AG1304" s="448">
        <v>288944</v>
      </c>
      <c r="AH1304" s="45"/>
      <c r="AI1304" s="442">
        <f t="shared" si="1"/>
        <v>288944</v>
      </c>
    </row>
    <row r="1305" spans="1:35" ht="12.75" customHeight="1">
      <c r="A1305" s="446" t="s">
        <v>3020</v>
      </c>
      <c r="B1305" s="446" t="s">
        <v>2871</v>
      </c>
      <c r="C1305" s="45"/>
      <c r="D1305" s="45"/>
      <c r="E1305" s="448">
        <v>223541</v>
      </c>
      <c r="F1305" s="45"/>
      <c r="G1305" s="45"/>
      <c r="H1305" s="45"/>
      <c r="I1305" s="45"/>
      <c r="J1305" s="45"/>
      <c r="K1305" s="45"/>
      <c r="L1305" s="45"/>
      <c r="M1305" s="45"/>
      <c r="N1305" s="45"/>
      <c r="O1305" s="45"/>
      <c r="P1305" s="45"/>
      <c r="Q1305" s="45"/>
      <c r="R1305" s="45"/>
      <c r="S1305" s="45"/>
      <c r="T1305" s="45"/>
      <c r="U1305" s="45"/>
      <c r="V1305" s="45"/>
      <c r="W1305" s="45"/>
      <c r="X1305" s="45"/>
      <c r="Y1305" s="45"/>
      <c r="Z1305" s="45"/>
      <c r="AA1305" s="45"/>
      <c r="AB1305" s="45"/>
      <c r="AC1305" s="45"/>
      <c r="AD1305" s="45"/>
      <c r="AE1305" s="45"/>
      <c r="AF1305" s="45"/>
      <c r="AG1305" s="448">
        <v>223541</v>
      </c>
      <c r="AH1305" s="45"/>
      <c r="AI1305" s="442">
        <f t="shared" si="1"/>
        <v>223541</v>
      </c>
    </row>
    <row r="1306" spans="1:35" ht="12.75" customHeight="1">
      <c r="A1306" s="446" t="s">
        <v>3947</v>
      </c>
      <c r="B1306" s="446" t="s">
        <v>3948</v>
      </c>
      <c r="C1306" s="45"/>
      <c r="D1306" s="45"/>
      <c r="E1306" s="448">
        <v>243025</v>
      </c>
      <c r="F1306" s="45"/>
      <c r="G1306" s="45"/>
      <c r="H1306" s="45"/>
      <c r="I1306" s="45"/>
      <c r="J1306" s="45"/>
      <c r="K1306" s="45"/>
      <c r="L1306" s="45"/>
      <c r="M1306" s="45"/>
      <c r="N1306" s="45"/>
      <c r="O1306" s="45"/>
      <c r="P1306" s="45"/>
      <c r="Q1306" s="45"/>
      <c r="R1306" s="45"/>
      <c r="S1306" s="45"/>
      <c r="T1306" s="45"/>
      <c r="U1306" s="45"/>
      <c r="V1306" s="45"/>
      <c r="W1306" s="45"/>
      <c r="X1306" s="45"/>
      <c r="Y1306" s="45"/>
      <c r="Z1306" s="45"/>
      <c r="AA1306" s="45"/>
      <c r="AB1306" s="45"/>
      <c r="AC1306" s="45"/>
      <c r="AD1306" s="45"/>
      <c r="AE1306" s="45"/>
      <c r="AF1306" s="45"/>
      <c r="AG1306" s="448">
        <v>243025</v>
      </c>
      <c r="AH1306" s="45"/>
      <c r="AI1306" s="442">
        <f t="shared" si="1"/>
        <v>243025</v>
      </c>
    </row>
    <row r="1307" spans="1:35" ht="12.75" customHeight="1">
      <c r="A1307" s="446" t="s">
        <v>3949</v>
      </c>
      <c r="B1307" s="446" t="s">
        <v>3950</v>
      </c>
      <c r="C1307" s="45"/>
      <c r="D1307" s="45"/>
      <c r="E1307" s="448">
        <v>12070</v>
      </c>
      <c r="F1307" s="45"/>
      <c r="G1307" s="45"/>
      <c r="H1307" s="45"/>
      <c r="I1307" s="45"/>
      <c r="J1307" s="45"/>
      <c r="K1307" s="45"/>
      <c r="L1307" s="45"/>
      <c r="M1307" s="45"/>
      <c r="N1307" s="45"/>
      <c r="O1307" s="45"/>
      <c r="P1307" s="45"/>
      <c r="Q1307" s="45"/>
      <c r="R1307" s="45"/>
      <c r="S1307" s="45"/>
      <c r="T1307" s="45"/>
      <c r="U1307" s="45"/>
      <c r="V1307" s="45"/>
      <c r="W1307" s="45"/>
      <c r="X1307" s="45"/>
      <c r="Y1307" s="45"/>
      <c r="Z1307" s="45"/>
      <c r="AA1307" s="45"/>
      <c r="AB1307" s="45"/>
      <c r="AC1307" s="45"/>
      <c r="AD1307" s="45"/>
      <c r="AE1307" s="45"/>
      <c r="AF1307" s="45"/>
      <c r="AG1307" s="448">
        <v>12070</v>
      </c>
      <c r="AH1307" s="45"/>
      <c r="AI1307" s="442">
        <f t="shared" si="1"/>
        <v>12070</v>
      </c>
    </row>
    <row r="1308" spans="1:35" ht="12.75" customHeight="1">
      <c r="A1308" s="446" t="s">
        <v>3021</v>
      </c>
      <c r="B1308" s="446" t="s">
        <v>3022</v>
      </c>
      <c r="C1308" s="45"/>
      <c r="D1308" s="45"/>
      <c r="E1308" s="448">
        <v>6290607</v>
      </c>
      <c r="F1308" s="45"/>
      <c r="G1308" s="45"/>
      <c r="H1308" s="45"/>
      <c r="I1308" s="45"/>
      <c r="J1308" s="45"/>
      <c r="K1308" s="45"/>
      <c r="L1308" s="45"/>
      <c r="M1308" s="45"/>
      <c r="N1308" s="45"/>
      <c r="O1308" s="45"/>
      <c r="P1308" s="45"/>
      <c r="Q1308" s="45"/>
      <c r="R1308" s="45"/>
      <c r="S1308" s="45"/>
      <c r="T1308" s="45"/>
      <c r="U1308" s="45"/>
      <c r="V1308" s="45"/>
      <c r="W1308" s="45"/>
      <c r="X1308" s="45"/>
      <c r="Y1308" s="45"/>
      <c r="Z1308" s="45"/>
      <c r="AA1308" s="45"/>
      <c r="AB1308" s="45"/>
      <c r="AC1308" s="45"/>
      <c r="AD1308" s="45"/>
      <c r="AE1308" s="45"/>
      <c r="AF1308" s="45"/>
      <c r="AG1308" s="448">
        <v>6290607</v>
      </c>
      <c r="AH1308" s="45"/>
      <c r="AI1308" s="442">
        <f t="shared" si="1"/>
        <v>6290607</v>
      </c>
    </row>
    <row r="1309" spans="1:35" ht="12.75" customHeight="1">
      <c r="A1309" s="446" t="s">
        <v>3023</v>
      </c>
      <c r="B1309" s="446" t="s">
        <v>2876</v>
      </c>
      <c r="C1309" s="45"/>
      <c r="D1309" s="45"/>
      <c r="E1309" s="448">
        <v>16897</v>
      </c>
      <c r="F1309" s="45"/>
      <c r="G1309" s="45"/>
      <c r="H1309" s="45"/>
      <c r="I1309" s="45"/>
      <c r="J1309" s="45"/>
      <c r="K1309" s="45"/>
      <c r="L1309" s="45"/>
      <c r="M1309" s="45"/>
      <c r="N1309" s="45"/>
      <c r="O1309" s="45"/>
      <c r="P1309" s="45"/>
      <c r="Q1309" s="45"/>
      <c r="R1309" s="45"/>
      <c r="S1309" s="45"/>
      <c r="T1309" s="45"/>
      <c r="U1309" s="45"/>
      <c r="V1309" s="45"/>
      <c r="W1309" s="45"/>
      <c r="X1309" s="45"/>
      <c r="Y1309" s="45"/>
      <c r="Z1309" s="45"/>
      <c r="AA1309" s="45"/>
      <c r="AB1309" s="45"/>
      <c r="AC1309" s="45"/>
      <c r="AD1309" s="45"/>
      <c r="AE1309" s="45"/>
      <c r="AF1309" s="45"/>
      <c r="AG1309" s="448">
        <v>16897</v>
      </c>
      <c r="AH1309" s="45"/>
      <c r="AI1309" s="442">
        <f t="shared" si="1"/>
        <v>16897</v>
      </c>
    </row>
    <row r="1310" spans="1:35" ht="12.75" customHeight="1">
      <c r="A1310" s="446" t="s">
        <v>3024</v>
      </c>
      <c r="B1310" s="446" t="s">
        <v>1810</v>
      </c>
      <c r="C1310" s="45"/>
      <c r="D1310" s="45"/>
      <c r="E1310" s="448">
        <v>10291931</v>
      </c>
      <c r="F1310" s="45"/>
      <c r="G1310" s="45"/>
      <c r="H1310" s="45"/>
      <c r="I1310" s="45"/>
      <c r="J1310" s="45"/>
      <c r="K1310" s="45"/>
      <c r="L1310" s="45"/>
      <c r="M1310" s="45"/>
      <c r="N1310" s="45"/>
      <c r="O1310" s="45"/>
      <c r="P1310" s="45"/>
      <c r="Q1310" s="45"/>
      <c r="R1310" s="45"/>
      <c r="S1310" s="45"/>
      <c r="T1310" s="45"/>
      <c r="U1310" s="45"/>
      <c r="V1310" s="45"/>
      <c r="W1310" s="45"/>
      <c r="X1310" s="45"/>
      <c r="Y1310" s="45"/>
      <c r="Z1310" s="45"/>
      <c r="AA1310" s="45"/>
      <c r="AB1310" s="45"/>
      <c r="AC1310" s="45"/>
      <c r="AD1310" s="45"/>
      <c r="AE1310" s="45"/>
      <c r="AF1310" s="45"/>
      <c r="AG1310" s="448">
        <v>10291931</v>
      </c>
      <c r="AH1310" s="45"/>
      <c r="AI1310" s="442">
        <f t="shared" si="1"/>
        <v>10291931</v>
      </c>
    </row>
    <row r="1311" spans="1:35" ht="12.75" customHeight="1">
      <c r="A1311" s="446" t="s">
        <v>3025</v>
      </c>
      <c r="B1311" s="446" t="s">
        <v>3026</v>
      </c>
      <c r="C1311" s="45"/>
      <c r="D1311" s="45"/>
      <c r="E1311" s="448">
        <v>184845077</v>
      </c>
      <c r="F1311" s="45"/>
      <c r="G1311" s="45"/>
      <c r="H1311" s="45"/>
      <c r="I1311" s="45"/>
      <c r="J1311" s="45"/>
      <c r="K1311" s="45"/>
      <c r="L1311" s="45"/>
      <c r="M1311" s="45"/>
      <c r="N1311" s="45"/>
      <c r="O1311" s="45"/>
      <c r="P1311" s="45"/>
      <c r="Q1311" s="45"/>
      <c r="R1311" s="45"/>
      <c r="S1311" s="45"/>
      <c r="T1311" s="45"/>
      <c r="U1311" s="45"/>
      <c r="V1311" s="45"/>
      <c r="W1311" s="45"/>
      <c r="X1311" s="45"/>
      <c r="Y1311" s="45"/>
      <c r="Z1311" s="45"/>
      <c r="AA1311" s="45"/>
      <c r="AB1311" s="45"/>
      <c r="AC1311" s="45"/>
      <c r="AD1311" s="45"/>
      <c r="AE1311" s="45"/>
      <c r="AF1311" s="45"/>
      <c r="AG1311" s="448">
        <v>184845077</v>
      </c>
      <c r="AH1311" s="45"/>
      <c r="AI1311" s="442">
        <f t="shared" si="1"/>
        <v>184845077</v>
      </c>
    </row>
    <row r="1312" spans="1:35" ht="12.75" customHeight="1">
      <c r="A1312" s="446" t="s">
        <v>3027</v>
      </c>
      <c r="B1312" s="446" t="s">
        <v>3028</v>
      </c>
      <c r="C1312" s="45"/>
      <c r="D1312" s="45"/>
      <c r="E1312" s="448">
        <v>9834191</v>
      </c>
      <c r="F1312" s="45"/>
      <c r="G1312" s="45"/>
      <c r="H1312" s="45"/>
      <c r="I1312" s="45"/>
      <c r="J1312" s="45"/>
      <c r="K1312" s="45"/>
      <c r="L1312" s="45"/>
      <c r="M1312" s="45"/>
      <c r="N1312" s="45"/>
      <c r="O1312" s="45"/>
      <c r="P1312" s="45"/>
      <c r="Q1312" s="45"/>
      <c r="R1312" s="45"/>
      <c r="S1312" s="45"/>
      <c r="T1312" s="45"/>
      <c r="U1312" s="45"/>
      <c r="V1312" s="45"/>
      <c r="W1312" s="45"/>
      <c r="X1312" s="45"/>
      <c r="Y1312" s="45"/>
      <c r="Z1312" s="45"/>
      <c r="AA1312" s="45"/>
      <c r="AB1312" s="45"/>
      <c r="AC1312" s="45"/>
      <c r="AD1312" s="45"/>
      <c r="AE1312" s="45"/>
      <c r="AF1312" s="45"/>
      <c r="AG1312" s="448">
        <v>9834191</v>
      </c>
      <c r="AH1312" s="45"/>
      <c r="AI1312" s="442">
        <f t="shared" si="1"/>
        <v>9834191</v>
      </c>
    </row>
    <row r="1313" spans="1:35" ht="12.75" customHeight="1">
      <c r="A1313" s="446" t="s">
        <v>3029</v>
      </c>
      <c r="B1313" s="446" t="s">
        <v>3030</v>
      </c>
      <c r="C1313" s="45"/>
      <c r="D1313" s="45"/>
      <c r="E1313" s="448">
        <v>11389067</v>
      </c>
      <c r="F1313" s="45"/>
      <c r="G1313" s="45"/>
      <c r="H1313" s="45"/>
      <c r="I1313" s="45"/>
      <c r="J1313" s="45"/>
      <c r="K1313" s="45"/>
      <c r="L1313" s="45"/>
      <c r="M1313" s="45"/>
      <c r="N1313" s="45"/>
      <c r="O1313" s="45"/>
      <c r="P1313" s="45"/>
      <c r="Q1313" s="45"/>
      <c r="R1313" s="45"/>
      <c r="S1313" s="45"/>
      <c r="T1313" s="45"/>
      <c r="U1313" s="45"/>
      <c r="V1313" s="45"/>
      <c r="W1313" s="45"/>
      <c r="X1313" s="45"/>
      <c r="Y1313" s="45"/>
      <c r="Z1313" s="45"/>
      <c r="AA1313" s="45"/>
      <c r="AB1313" s="45"/>
      <c r="AC1313" s="45"/>
      <c r="AD1313" s="45"/>
      <c r="AE1313" s="45"/>
      <c r="AF1313" s="45"/>
      <c r="AG1313" s="448">
        <v>11389067</v>
      </c>
      <c r="AH1313" s="45"/>
      <c r="AI1313" s="442">
        <f t="shared" si="1"/>
        <v>11389067</v>
      </c>
    </row>
    <row r="1314" spans="1:35" ht="12.75" customHeight="1">
      <c r="A1314" s="446" t="s">
        <v>3031</v>
      </c>
      <c r="B1314" s="446" t="s">
        <v>2879</v>
      </c>
      <c r="C1314" s="45"/>
      <c r="D1314" s="45"/>
      <c r="E1314" s="448">
        <v>203170</v>
      </c>
      <c r="F1314" s="45"/>
      <c r="G1314" s="45"/>
      <c r="H1314" s="45"/>
      <c r="I1314" s="45"/>
      <c r="J1314" s="45"/>
      <c r="K1314" s="45"/>
      <c r="L1314" s="45"/>
      <c r="M1314" s="45"/>
      <c r="N1314" s="45"/>
      <c r="O1314" s="45"/>
      <c r="P1314" s="45"/>
      <c r="Q1314" s="45"/>
      <c r="R1314" s="45"/>
      <c r="S1314" s="45"/>
      <c r="T1314" s="45"/>
      <c r="U1314" s="45"/>
      <c r="V1314" s="45"/>
      <c r="W1314" s="45"/>
      <c r="X1314" s="45"/>
      <c r="Y1314" s="45"/>
      <c r="Z1314" s="45"/>
      <c r="AA1314" s="45"/>
      <c r="AB1314" s="45"/>
      <c r="AC1314" s="45"/>
      <c r="AD1314" s="45"/>
      <c r="AE1314" s="45"/>
      <c r="AF1314" s="45"/>
      <c r="AG1314" s="448">
        <v>203170</v>
      </c>
      <c r="AH1314" s="45"/>
      <c r="AI1314" s="442">
        <f t="shared" si="1"/>
        <v>203170</v>
      </c>
    </row>
    <row r="1315" spans="1:35" ht="12.75" customHeight="1">
      <c r="A1315" s="446" t="s">
        <v>3032</v>
      </c>
      <c r="B1315" s="446" t="s">
        <v>3033</v>
      </c>
      <c r="C1315" s="45"/>
      <c r="D1315" s="45"/>
      <c r="E1315" s="448">
        <v>4274</v>
      </c>
      <c r="F1315" s="45"/>
      <c r="G1315" s="45"/>
      <c r="H1315" s="45"/>
      <c r="I1315" s="45"/>
      <c r="J1315" s="45"/>
      <c r="K1315" s="45"/>
      <c r="L1315" s="45"/>
      <c r="M1315" s="45"/>
      <c r="N1315" s="45"/>
      <c r="O1315" s="45"/>
      <c r="P1315" s="45"/>
      <c r="Q1315" s="45"/>
      <c r="R1315" s="45"/>
      <c r="S1315" s="45"/>
      <c r="T1315" s="45"/>
      <c r="U1315" s="45"/>
      <c r="V1315" s="45"/>
      <c r="W1315" s="45"/>
      <c r="X1315" s="45"/>
      <c r="Y1315" s="45"/>
      <c r="Z1315" s="45"/>
      <c r="AA1315" s="45"/>
      <c r="AB1315" s="45"/>
      <c r="AC1315" s="45"/>
      <c r="AD1315" s="45"/>
      <c r="AE1315" s="45"/>
      <c r="AF1315" s="45"/>
      <c r="AG1315" s="448">
        <v>4274</v>
      </c>
      <c r="AH1315" s="45"/>
      <c r="AI1315" s="442">
        <f t="shared" si="1"/>
        <v>4274</v>
      </c>
    </row>
    <row r="1316" spans="1:35" ht="12.75" customHeight="1">
      <c r="A1316" s="446" t="s">
        <v>3034</v>
      </c>
      <c r="B1316" s="446" t="s">
        <v>2881</v>
      </c>
      <c r="C1316" s="45"/>
      <c r="D1316" s="45"/>
      <c r="E1316" s="448">
        <v>143458108</v>
      </c>
      <c r="F1316" s="45"/>
      <c r="G1316" s="45"/>
      <c r="H1316" s="45"/>
      <c r="I1316" s="45"/>
      <c r="J1316" s="45"/>
      <c r="K1316" s="45"/>
      <c r="L1316" s="45"/>
      <c r="M1316" s="45"/>
      <c r="N1316" s="45"/>
      <c r="O1316" s="45"/>
      <c r="P1316" s="45"/>
      <c r="Q1316" s="45"/>
      <c r="R1316" s="45"/>
      <c r="S1316" s="45"/>
      <c r="T1316" s="45"/>
      <c r="U1316" s="45"/>
      <c r="V1316" s="45"/>
      <c r="W1316" s="45"/>
      <c r="X1316" s="45"/>
      <c r="Y1316" s="45"/>
      <c r="Z1316" s="45"/>
      <c r="AA1316" s="45"/>
      <c r="AB1316" s="45"/>
      <c r="AC1316" s="45"/>
      <c r="AD1316" s="45"/>
      <c r="AE1316" s="45"/>
      <c r="AF1316" s="45"/>
      <c r="AG1316" s="448">
        <v>143458108</v>
      </c>
      <c r="AH1316" s="45"/>
      <c r="AI1316" s="442">
        <f t="shared" si="1"/>
        <v>143458108</v>
      </c>
    </row>
    <row r="1317" spans="1:35" ht="12.75" customHeight="1">
      <c r="A1317" s="440" t="s">
        <v>3035</v>
      </c>
      <c r="B1317" s="440" t="s">
        <v>2883</v>
      </c>
      <c r="C1317" s="45"/>
      <c r="D1317" s="45"/>
      <c r="E1317" s="441">
        <v>29213850</v>
      </c>
      <c r="F1317" s="45"/>
      <c r="G1317" s="45"/>
      <c r="H1317" s="45"/>
      <c r="I1317" s="45"/>
      <c r="J1317" s="441">
        <v>545539</v>
      </c>
      <c r="K1317" s="45"/>
      <c r="L1317" s="45"/>
      <c r="M1317" s="45"/>
      <c r="N1317" s="45"/>
      <c r="O1317" s="45"/>
      <c r="P1317" s="45"/>
      <c r="Q1317" s="45"/>
      <c r="R1317" s="45"/>
      <c r="S1317" s="45"/>
      <c r="T1317" s="45"/>
      <c r="U1317" s="45"/>
      <c r="V1317" s="45"/>
      <c r="W1317" s="45"/>
      <c r="X1317" s="45"/>
      <c r="Y1317" s="45"/>
      <c r="Z1317" s="45"/>
      <c r="AA1317" s="45"/>
      <c r="AB1317" s="45"/>
      <c r="AC1317" s="45"/>
      <c r="AD1317" s="45"/>
      <c r="AE1317" s="45"/>
      <c r="AF1317" s="45"/>
      <c r="AG1317" s="441">
        <v>28668311</v>
      </c>
      <c r="AH1317" s="45"/>
      <c r="AI1317" s="442">
        <f t="shared" si="1"/>
        <v>28668311</v>
      </c>
    </row>
    <row r="1318" spans="1:35" ht="12.75" customHeight="1">
      <c r="A1318" s="446" t="s">
        <v>3036</v>
      </c>
      <c r="B1318" s="446" t="s">
        <v>2033</v>
      </c>
      <c r="C1318" s="45"/>
      <c r="D1318" s="45"/>
      <c r="E1318" s="448">
        <v>19736455</v>
      </c>
      <c r="F1318" s="45"/>
      <c r="G1318" s="45"/>
      <c r="H1318" s="45"/>
      <c r="I1318" s="45"/>
      <c r="J1318" s="45"/>
      <c r="K1318" s="45"/>
      <c r="L1318" s="45"/>
      <c r="M1318" s="45"/>
      <c r="N1318" s="45"/>
      <c r="O1318" s="45"/>
      <c r="P1318" s="45"/>
      <c r="Q1318" s="45"/>
      <c r="R1318" s="45"/>
      <c r="S1318" s="45"/>
      <c r="T1318" s="45"/>
      <c r="U1318" s="45"/>
      <c r="V1318" s="45"/>
      <c r="W1318" s="45"/>
      <c r="X1318" s="45"/>
      <c r="Y1318" s="45"/>
      <c r="Z1318" s="45"/>
      <c r="AA1318" s="45"/>
      <c r="AB1318" s="45"/>
      <c r="AC1318" s="45"/>
      <c r="AD1318" s="45"/>
      <c r="AE1318" s="45"/>
      <c r="AF1318" s="45"/>
      <c r="AG1318" s="448">
        <v>19736455</v>
      </c>
      <c r="AH1318" s="45"/>
      <c r="AI1318" s="442">
        <f t="shared" si="1"/>
        <v>19736455</v>
      </c>
    </row>
    <row r="1319" spans="1:35" ht="12.75" customHeight="1">
      <c r="A1319" s="446" t="s">
        <v>3037</v>
      </c>
      <c r="B1319" s="446" t="s">
        <v>1028</v>
      </c>
      <c r="C1319" s="45"/>
      <c r="D1319" s="45"/>
      <c r="E1319" s="448">
        <v>507425</v>
      </c>
      <c r="F1319" s="45"/>
      <c r="G1319" s="45"/>
      <c r="H1319" s="45"/>
      <c r="I1319" s="45"/>
      <c r="J1319" s="448">
        <v>507425</v>
      </c>
      <c r="K1319" s="45"/>
      <c r="L1319" s="45"/>
      <c r="M1319" s="45"/>
      <c r="N1319" s="45"/>
      <c r="O1319" s="45"/>
      <c r="P1319" s="45"/>
      <c r="Q1319" s="45"/>
      <c r="R1319" s="45"/>
      <c r="S1319" s="45"/>
      <c r="T1319" s="45"/>
      <c r="U1319" s="45"/>
      <c r="V1319" s="45"/>
      <c r="W1319" s="45"/>
      <c r="X1319" s="45"/>
      <c r="Y1319" s="45"/>
      <c r="Z1319" s="45"/>
      <c r="AA1319" s="45"/>
      <c r="AB1319" s="45"/>
      <c r="AC1319" s="45"/>
      <c r="AD1319" s="45"/>
      <c r="AE1319" s="45"/>
      <c r="AF1319" s="45"/>
      <c r="AG1319" s="45"/>
      <c r="AH1319" s="45"/>
      <c r="AI1319" s="442">
        <f t="shared" si="1"/>
        <v>0</v>
      </c>
    </row>
    <row r="1320" spans="1:35" ht="12.75" customHeight="1">
      <c r="A1320" s="446" t="s">
        <v>3038</v>
      </c>
      <c r="B1320" s="446" t="s">
        <v>2887</v>
      </c>
      <c r="C1320" s="45"/>
      <c r="D1320" s="45"/>
      <c r="E1320" s="448">
        <v>347920</v>
      </c>
      <c r="F1320" s="45"/>
      <c r="G1320" s="45"/>
      <c r="H1320" s="45"/>
      <c r="I1320" s="45"/>
      <c r="J1320" s="45"/>
      <c r="K1320" s="45"/>
      <c r="L1320" s="45"/>
      <c r="M1320" s="45"/>
      <c r="N1320" s="45"/>
      <c r="O1320" s="45"/>
      <c r="P1320" s="45"/>
      <c r="Q1320" s="45"/>
      <c r="R1320" s="45"/>
      <c r="S1320" s="45"/>
      <c r="T1320" s="45"/>
      <c r="U1320" s="45"/>
      <c r="V1320" s="45"/>
      <c r="W1320" s="45"/>
      <c r="X1320" s="45"/>
      <c r="Y1320" s="45"/>
      <c r="Z1320" s="45"/>
      <c r="AA1320" s="45"/>
      <c r="AB1320" s="45"/>
      <c r="AC1320" s="45"/>
      <c r="AD1320" s="45"/>
      <c r="AE1320" s="45"/>
      <c r="AF1320" s="45"/>
      <c r="AG1320" s="448">
        <v>347920</v>
      </c>
      <c r="AH1320" s="45"/>
      <c r="AI1320" s="442">
        <f t="shared" si="1"/>
        <v>347920</v>
      </c>
    </row>
    <row r="1321" spans="1:35" ht="12.75" customHeight="1">
      <c r="A1321" s="446" t="s">
        <v>3039</v>
      </c>
      <c r="B1321" s="446" t="s">
        <v>1011</v>
      </c>
      <c r="C1321" s="45"/>
      <c r="D1321" s="45"/>
      <c r="E1321" s="448">
        <v>6068</v>
      </c>
      <c r="F1321" s="45"/>
      <c r="G1321" s="45"/>
      <c r="H1321" s="45"/>
      <c r="I1321" s="45"/>
      <c r="J1321" s="448">
        <v>4407</v>
      </c>
      <c r="K1321" s="45"/>
      <c r="L1321" s="45"/>
      <c r="M1321" s="45"/>
      <c r="N1321" s="45"/>
      <c r="O1321" s="45"/>
      <c r="P1321" s="45"/>
      <c r="Q1321" s="45"/>
      <c r="R1321" s="45"/>
      <c r="S1321" s="45"/>
      <c r="T1321" s="45"/>
      <c r="U1321" s="45"/>
      <c r="V1321" s="45"/>
      <c r="W1321" s="45"/>
      <c r="X1321" s="45"/>
      <c r="Y1321" s="45"/>
      <c r="Z1321" s="45"/>
      <c r="AA1321" s="45"/>
      <c r="AB1321" s="45"/>
      <c r="AC1321" s="45"/>
      <c r="AD1321" s="45"/>
      <c r="AE1321" s="45"/>
      <c r="AF1321" s="45"/>
      <c r="AG1321" s="448">
        <v>1661</v>
      </c>
      <c r="AH1321" s="45"/>
      <c r="AI1321" s="442">
        <f t="shared" si="1"/>
        <v>1661</v>
      </c>
    </row>
    <row r="1322" spans="1:35" ht="12.75" customHeight="1">
      <c r="A1322" s="446" t="s">
        <v>3040</v>
      </c>
      <c r="B1322" s="446" t="s">
        <v>1015</v>
      </c>
      <c r="C1322" s="45"/>
      <c r="D1322" s="45"/>
      <c r="E1322" s="448">
        <v>20546</v>
      </c>
      <c r="F1322" s="45"/>
      <c r="G1322" s="45"/>
      <c r="H1322" s="45"/>
      <c r="I1322" s="45"/>
      <c r="J1322" s="448">
        <v>14424</v>
      </c>
      <c r="K1322" s="45"/>
      <c r="L1322" s="45"/>
      <c r="M1322" s="45"/>
      <c r="N1322" s="45"/>
      <c r="O1322" s="45"/>
      <c r="P1322" s="45"/>
      <c r="Q1322" s="45"/>
      <c r="R1322" s="45"/>
      <c r="S1322" s="45"/>
      <c r="T1322" s="45"/>
      <c r="U1322" s="45"/>
      <c r="V1322" s="45"/>
      <c r="W1322" s="45"/>
      <c r="X1322" s="45"/>
      <c r="Y1322" s="45"/>
      <c r="Z1322" s="45"/>
      <c r="AA1322" s="45"/>
      <c r="AB1322" s="45"/>
      <c r="AC1322" s="45"/>
      <c r="AD1322" s="45"/>
      <c r="AE1322" s="45"/>
      <c r="AF1322" s="45"/>
      <c r="AG1322" s="448">
        <v>6122</v>
      </c>
      <c r="AH1322" s="45"/>
      <c r="AI1322" s="442">
        <f t="shared" si="1"/>
        <v>6122</v>
      </c>
    </row>
    <row r="1323" spans="1:35" ht="12.75" customHeight="1">
      <c r="A1323" s="446" t="s">
        <v>3951</v>
      </c>
      <c r="B1323" s="446" t="s">
        <v>2035</v>
      </c>
      <c r="C1323" s="45"/>
      <c r="D1323" s="45"/>
      <c r="E1323" s="448">
        <v>9707</v>
      </c>
      <c r="F1323" s="45"/>
      <c r="G1323" s="45"/>
      <c r="H1323" s="45"/>
      <c r="I1323" s="45"/>
      <c r="J1323" s="45"/>
      <c r="K1323" s="45"/>
      <c r="L1323" s="45"/>
      <c r="M1323" s="45"/>
      <c r="N1323" s="45"/>
      <c r="O1323" s="45"/>
      <c r="P1323" s="45"/>
      <c r="Q1323" s="45"/>
      <c r="R1323" s="45"/>
      <c r="S1323" s="45"/>
      <c r="T1323" s="45"/>
      <c r="U1323" s="45"/>
      <c r="V1323" s="45"/>
      <c r="W1323" s="45"/>
      <c r="X1323" s="45"/>
      <c r="Y1323" s="45"/>
      <c r="Z1323" s="45"/>
      <c r="AA1323" s="45"/>
      <c r="AB1323" s="45"/>
      <c r="AC1323" s="45"/>
      <c r="AD1323" s="45"/>
      <c r="AE1323" s="45"/>
      <c r="AF1323" s="45"/>
      <c r="AG1323" s="448">
        <v>9707</v>
      </c>
      <c r="AH1323" s="45"/>
      <c r="AI1323" s="442">
        <f t="shared" si="1"/>
        <v>9707</v>
      </c>
    </row>
    <row r="1324" spans="1:35" ht="12.75" customHeight="1">
      <c r="A1324" s="446" t="s">
        <v>3041</v>
      </c>
      <c r="B1324" s="446" t="s">
        <v>1009</v>
      </c>
      <c r="C1324" s="45"/>
      <c r="D1324" s="45"/>
      <c r="E1324" s="448">
        <v>36278</v>
      </c>
      <c r="F1324" s="45"/>
      <c r="G1324" s="45"/>
      <c r="H1324" s="45"/>
      <c r="I1324" s="45"/>
      <c r="J1324" s="45"/>
      <c r="K1324" s="45"/>
      <c r="L1324" s="45"/>
      <c r="M1324" s="45"/>
      <c r="N1324" s="45"/>
      <c r="O1324" s="45"/>
      <c r="P1324" s="45"/>
      <c r="Q1324" s="45"/>
      <c r="R1324" s="45"/>
      <c r="S1324" s="45"/>
      <c r="T1324" s="45"/>
      <c r="U1324" s="45"/>
      <c r="V1324" s="45"/>
      <c r="W1324" s="45"/>
      <c r="X1324" s="45"/>
      <c r="Y1324" s="45"/>
      <c r="Z1324" s="45"/>
      <c r="AA1324" s="45"/>
      <c r="AB1324" s="45"/>
      <c r="AC1324" s="45"/>
      <c r="AD1324" s="45"/>
      <c r="AE1324" s="45"/>
      <c r="AF1324" s="45"/>
      <c r="AG1324" s="448">
        <v>36278</v>
      </c>
      <c r="AH1324" s="45"/>
      <c r="AI1324" s="442">
        <f t="shared" si="1"/>
        <v>36278</v>
      </c>
    </row>
    <row r="1325" spans="1:35" ht="12.75" customHeight="1">
      <c r="A1325" s="446" t="s">
        <v>3042</v>
      </c>
      <c r="B1325" s="446" t="s">
        <v>2039</v>
      </c>
      <c r="C1325" s="45"/>
      <c r="D1325" s="45"/>
      <c r="E1325" s="448">
        <v>522909</v>
      </c>
      <c r="F1325" s="45"/>
      <c r="G1325" s="45"/>
      <c r="H1325" s="45"/>
      <c r="I1325" s="45"/>
      <c r="J1325" s="448">
        <v>682</v>
      </c>
      <c r="K1325" s="45"/>
      <c r="L1325" s="45"/>
      <c r="M1325" s="45"/>
      <c r="N1325" s="45"/>
      <c r="O1325" s="45"/>
      <c r="P1325" s="45"/>
      <c r="Q1325" s="45"/>
      <c r="R1325" s="45"/>
      <c r="S1325" s="45"/>
      <c r="T1325" s="45"/>
      <c r="U1325" s="45"/>
      <c r="V1325" s="45"/>
      <c r="W1325" s="45"/>
      <c r="X1325" s="45"/>
      <c r="Y1325" s="45"/>
      <c r="Z1325" s="45"/>
      <c r="AA1325" s="45"/>
      <c r="AB1325" s="45"/>
      <c r="AC1325" s="45"/>
      <c r="AD1325" s="45"/>
      <c r="AE1325" s="45"/>
      <c r="AF1325" s="45"/>
      <c r="AG1325" s="448">
        <v>522227</v>
      </c>
      <c r="AH1325" s="45"/>
      <c r="AI1325" s="442">
        <f t="shared" si="1"/>
        <v>522227</v>
      </c>
    </row>
    <row r="1326" spans="1:35" ht="12.75" customHeight="1">
      <c r="A1326" s="446" t="s">
        <v>3044</v>
      </c>
      <c r="B1326" s="446" t="s">
        <v>2396</v>
      </c>
      <c r="C1326" s="45"/>
      <c r="D1326" s="45"/>
      <c r="E1326" s="448">
        <v>572</v>
      </c>
      <c r="F1326" s="45"/>
      <c r="G1326" s="45"/>
      <c r="H1326" s="45"/>
      <c r="I1326" s="45"/>
      <c r="J1326" s="45"/>
      <c r="K1326" s="45"/>
      <c r="L1326" s="45"/>
      <c r="M1326" s="45"/>
      <c r="N1326" s="45"/>
      <c r="O1326" s="45"/>
      <c r="P1326" s="45"/>
      <c r="Q1326" s="45"/>
      <c r="R1326" s="45"/>
      <c r="S1326" s="45"/>
      <c r="T1326" s="45"/>
      <c r="U1326" s="45"/>
      <c r="V1326" s="45"/>
      <c r="W1326" s="45"/>
      <c r="X1326" s="45"/>
      <c r="Y1326" s="45"/>
      <c r="Z1326" s="45"/>
      <c r="AA1326" s="45"/>
      <c r="AB1326" s="45"/>
      <c r="AC1326" s="45"/>
      <c r="AD1326" s="45"/>
      <c r="AE1326" s="45"/>
      <c r="AF1326" s="45"/>
      <c r="AG1326" s="448">
        <v>572</v>
      </c>
      <c r="AH1326" s="45"/>
      <c r="AI1326" s="442">
        <f t="shared" si="1"/>
        <v>572</v>
      </c>
    </row>
    <row r="1327" spans="1:35" ht="12.75" customHeight="1">
      <c r="A1327" s="446" t="s">
        <v>3045</v>
      </c>
      <c r="B1327" s="446" t="s">
        <v>979</v>
      </c>
      <c r="C1327" s="45"/>
      <c r="D1327" s="45"/>
      <c r="E1327" s="448">
        <v>1190657</v>
      </c>
      <c r="F1327" s="45"/>
      <c r="G1327" s="45"/>
      <c r="H1327" s="45"/>
      <c r="I1327" s="45"/>
      <c r="J1327" s="45"/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  <c r="U1327" s="45"/>
      <c r="V1327" s="45"/>
      <c r="W1327" s="45"/>
      <c r="X1327" s="45"/>
      <c r="Y1327" s="45"/>
      <c r="Z1327" s="45"/>
      <c r="AA1327" s="45"/>
      <c r="AB1327" s="45"/>
      <c r="AC1327" s="45"/>
      <c r="AD1327" s="45"/>
      <c r="AE1327" s="45"/>
      <c r="AF1327" s="45"/>
      <c r="AG1327" s="448">
        <v>1190657</v>
      </c>
      <c r="AH1327" s="45"/>
      <c r="AI1327" s="442">
        <f t="shared" si="1"/>
        <v>1190657</v>
      </c>
    </row>
    <row r="1328" spans="1:35" ht="12.75" customHeight="1">
      <c r="A1328" s="446" t="s">
        <v>3046</v>
      </c>
      <c r="B1328" s="446" t="s">
        <v>1026</v>
      </c>
      <c r="C1328" s="45"/>
      <c r="D1328" s="45"/>
      <c r="E1328" s="448">
        <v>340773</v>
      </c>
      <c r="F1328" s="45"/>
      <c r="G1328" s="45"/>
      <c r="H1328" s="45"/>
      <c r="I1328" s="45"/>
      <c r="J1328" s="45"/>
      <c r="K1328" s="45"/>
      <c r="L1328" s="45"/>
      <c r="M1328" s="45"/>
      <c r="N1328" s="45"/>
      <c r="O1328" s="45"/>
      <c r="P1328" s="45"/>
      <c r="Q1328" s="45"/>
      <c r="R1328" s="45"/>
      <c r="S1328" s="45"/>
      <c r="T1328" s="45"/>
      <c r="U1328" s="45"/>
      <c r="V1328" s="45"/>
      <c r="W1328" s="45"/>
      <c r="X1328" s="45"/>
      <c r="Y1328" s="45"/>
      <c r="Z1328" s="45"/>
      <c r="AA1328" s="45"/>
      <c r="AB1328" s="45"/>
      <c r="AC1328" s="45"/>
      <c r="AD1328" s="45"/>
      <c r="AE1328" s="45"/>
      <c r="AF1328" s="45"/>
      <c r="AG1328" s="448">
        <v>340773</v>
      </c>
      <c r="AH1328" s="45"/>
      <c r="AI1328" s="442">
        <f t="shared" si="1"/>
        <v>340773</v>
      </c>
    </row>
    <row r="1329" spans="1:35" ht="12.75" customHeight="1">
      <c r="A1329" s="446" t="s">
        <v>3047</v>
      </c>
      <c r="B1329" s="446" t="s">
        <v>1816</v>
      </c>
      <c r="C1329" s="45"/>
      <c r="D1329" s="45"/>
      <c r="E1329" s="448">
        <v>2416</v>
      </c>
      <c r="F1329" s="45"/>
      <c r="G1329" s="45"/>
      <c r="H1329" s="45"/>
      <c r="I1329" s="45"/>
      <c r="J1329" s="45"/>
      <c r="K1329" s="45"/>
      <c r="L1329" s="45"/>
      <c r="M1329" s="45"/>
      <c r="N1329" s="45"/>
      <c r="O1329" s="45"/>
      <c r="P1329" s="45"/>
      <c r="Q1329" s="45"/>
      <c r="R1329" s="45"/>
      <c r="S1329" s="45"/>
      <c r="T1329" s="45"/>
      <c r="U1329" s="45"/>
      <c r="V1329" s="45"/>
      <c r="W1329" s="45"/>
      <c r="X1329" s="45"/>
      <c r="Y1329" s="45"/>
      <c r="Z1329" s="45"/>
      <c r="AA1329" s="45"/>
      <c r="AB1329" s="45"/>
      <c r="AC1329" s="45"/>
      <c r="AD1329" s="45"/>
      <c r="AE1329" s="45"/>
      <c r="AF1329" s="45"/>
      <c r="AG1329" s="448">
        <v>2416</v>
      </c>
      <c r="AH1329" s="45"/>
      <c r="AI1329" s="442">
        <f t="shared" si="1"/>
        <v>2416</v>
      </c>
    </row>
    <row r="1330" spans="1:35" ht="12.75" customHeight="1">
      <c r="A1330" s="446" t="s">
        <v>3049</v>
      </c>
      <c r="B1330" s="446" t="s">
        <v>2903</v>
      </c>
      <c r="C1330" s="45"/>
      <c r="D1330" s="45"/>
      <c r="E1330" s="448">
        <v>6492124</v>
      </c>
      <c r="F1330" s="45"/>
      <c r="G1330" s="45"/>
      <c r="H1330" s="45"/>
      <c r="I1330" s="45"/>
      <c r="J1330" s="448">
        <v>18601</v>
      </c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  <c r="U1330" s="45"/>
      <c r="V1330" s="45"/>
      <c r="W1330" s="45"/>
      <c r="X1330" s="45"/>
      <c r="Y1330" s="45"/>
      <c r="Z1330" s="45"/>
      <c r="AA1330" s="45"/>
      <c r="AB1330" s="45"/>
      <c r="AC1330" s="45"/>
      <c r="AD1330" s="45"/>
      <c r="AE1330" s="45"/>
      <c r="AF1330" s="45"/>
      <c r="AG1330" s="448">
        <v>6473523</v>
      </c>
      <c r="AH1330" s="45"/>
      <c r="AI1330" s="442">
        <f t="shared" si="1"/>
        <v>6473523</v>
      </c>
    </row>
    <row r="1331" spans="1:35" ht="12.75" customHeight="1">
      <c r="A1331" s="440" t="s">
        <v>3050</v>
      </c>
      <c r="B1331" s="440" t="s">
        <v>3051</v>
      </c>
      <c r="C1331" s="45"/>
      <c r="D1331" s="45"/>
      <c r="E1331" s="441">
        <v>7978776310</v>
      </c>
      <c r="F1331" s="45"/>
      <c r="G1331" s="45"/>
      <c r="H1331" s="45"/>
      <c r="I1331" s="45"/>
      <c r="J1331" s="441">
        <v>90253</v>
      </c>
      <c r="K1331" s="45"/>
      <c r="L1331" s="45"/>
      <c r="M1331" s="45"/>
      <c r="N1331" s="45"/>
      <c r="O1331" s="45"/>
      <c r="P1331" s="45"/>
      <c r="Q1331" s="45"/>
      <c r="R1331" s="45"/>
      <c r="S1331" s="45"/>
      <c r="T1331" s="45"/>
      <c r="U1331" s="45"/>
      <c r="V1331" s="45"/>
      <c r="W1331" s="45"/>
      <c r="X1331" s="45"/>
      <c r="Y1331" s="45"/>
      <c r="Z1331" s="45"/>
      <c r="AA1331" s="45"/>
      <c r="AB1331" s="45"/>
      <c r="AC1331" s="45"/>
      <c r="AD1331" s="45"/>
      <c r="AE1331" s="45"/>
      <c r="AF1331" s="45"/>
      <c r="AG1331" s="441">
        <v>7978686057</v>
      </c>
      <c r="AH1331" s="45"/>
      <c r="AI1331" s="442">
        <f t="shared" si="1"/>
        <v>7978686057</v>
      </c>
    </row>
    <row r="1332" spans="1:35" ht="12.75" customHeight="1">
      <c r="A1332" s="440" t="s">
        <v>3052</v>
      </c>
      <c r="B1332" s="440" t="s">
        <v>3053</v>
      </c>
      <c r="C1332" s="45"/>
      <c r="D1332" s="45"/>
      <c r="E1332" s="441">
        <v>124506338</v>
      </c>
      <c r="F1332" s="45"/>
      <c r="G1332" s="45"/>
      <c r="H1332" s="45"/>
      <c r="I1332" s="45"/>
      <c r="J1332" s="45"/>
      <c r="K1332" s="45"/>
      <c r="L1332" s="45"/>
      <c r="M1332" s="45"/>
      <c r="N1332" s="45"/>
      <c r="O1332" s="45"/>
      <c r="P1332" s="45"/>
      <c r="Q1332" s="45"/>
      <c r="R1332" s="45"/>
      <c r="S1332" s="45"/>
      <c r="T1332" s="45"/>
      <c r="U1332" s="45"/>
      <c r="V1332" s="45"/>
      <c r="W1332" s="45"/>
      <c r="X1332" s="45"/>
      <c r="Y1332" s="45"/>
      <c r="Z1332" s="45"/>
      <c r="AA1332" s="45"/>
      <c r="AB1332" s="45"/>
      <c r="AC1332" s="45"/>
      <c r="AD1332" s="45"/>
      <c r="AE1332" s="45"/>
      <c r="AF1332" s="45"/>
      <c r="AG1332" s="441">
        <v>124506338</v>
      </c>
      <c r="AH1332" s="45"/>
      <c r="AI1332" s="442">
        <f t="shared" si="1"/>
        <v>124506338</v>
      </c>
    </row>
    <row r="1333" spans="1:35" ht="12.75" customHeight="1">
      <c r="A1333" s="446" t="s">
        <v>3054</v>
      </c>
      <c r="B1333" s="446" t="s">
        <v>900</v>
      </c>
      <c r="C1333" s="45"/>
      <c r="D1333" s="45"/>
      <c r="E1333" s="448">
        <v>56877182</v>
      </c>
      <c r="F1333" s="45"/>
      <c r="G1333" s="45"/>
      <c r="H1333" s="45"/>
      <c r="I1333" s="45"/>
      <c r="J1333" s="45"/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  <c r="U1333" s="45"/>
      <c r="V1333" s="45"/>
      <c r="W1333" s="45"/>
      <c r="X1333" s="45"/>
      <c r="Y1333" s="45"/>
      <c r="Z1333" s="45"/>
      <c r="AA1333" s="45"/>
      <c r="AB1333" s="45"/>
      <c r="AC1333" s="45"/>
      <c r="AD1333" s="45"/>
      <c r="AE1333" s="45"/>
      <c r="AF1333" s="45"/>
      <c r="AG1333" s="448">
        <v>56877182</v>
      </c>
      <c r="AH1333" s="45"/>
      <c r="AI1333" s="442">
        <f t="shared" si="1"/>
        <v>56877182</v>
      </c>
    </row>
    <row r="1334" spans="1:35" ht="12.75" customHeight="1">
      <c r="A1334" s="446" t="s">
        <v>3055</v>
      </c>
      <c r="B1334" s="446" t="s">
        <v>917</v>
      </c>
      <c r="C1334" s="45"/>
      <c r="D1334" s="45"/>
      <c r="E1334" s="448">
        <v>67629156</v>
      </c>
      <c r="F1334" s="45"/>
      <c r="G1334" s="45"/>
      <c r="H1334" s="45"/>
      <c r="I1334" s="45"/>
      <c r="J1334" s="45"/>
      <c r="K1334" s="45"/>
      <c r="L1334" s="45"/>
      <c r="M1334" s="45"/>
      <c r="N1334" s="45"/>
      <c r="O1334" s="45"/>
      <c r="P1334" s="45"/>
      <c r="Q1334" s="45"/>
      <c r="R1334" s="45"/>
      <c r="S1334" s="45"/>
      <c r="T1334" s="45"/>
      <c r="U1334" s="45"/>
      <c r="V1334" s="45"/>
      <c r="W1334" s="45"/>
      <c r="X1334" s="45"/>
      <c r="Y1334" s="45"/>
      <c r="Z1334" s="45"/>
      <c r="AA1334" s="45"/>
      <c r="AB1334" s="45"/>
      <c r="AC1334" s="45"/>
      <c r="AD1334" s="45"/>
      <c r="AE1334" s="45"/>
      <c r="AF1334" s="45"/>
      <c r="AG1334" s="448">
        <v>67629156</v>
      </c>
      <c r="AH1334" s="45"/>
      <c r="AI1334" s="442">
        <f t="shared" si="1"/>
        <v>67629156</v>
      </c>
    </row>
    <row r="1335" spans="1:35" ht="12.75" customHeight="1">
      <c r="A1335" s="440" t="s">
        <v>3056</v>
      </c>
      <c r="B1335" s="440" t="s">
        <v>3057</v>
      </c>
      <c r="C1335" s="45"/>
      <c r="D1335" s="45"/>
      <c r="E1335" s="441">
        <v>80652</v>
      </c>
      <c r="F1335" s="45"/>
      <c r="G1335" s="45"/>
      <c r="H1335" s="45"/>
      <c r="I1335" s="45"/>
      <c r="J1335" s="45"/>
      <c r="K1335" s="45"/>
      <c r="L1335" s="45"/>
      <c r="M1335" s="45"/>
      <c r="N1335" s="45"/>
      <c r="O1335" s="45"/>
      <c r="P1335" s="45"/>
      <c r="Q1335" s="45"/>
      <c r="R1335" s="45"/>
      <c r="S1335" s="45"/>
      <c r="T1335" s="45"/>
      <c r="U1335" s="45"/>
      <c r="V1335" s="45"/>
      <c r="W1335" s="45"/>
      <c r="X1335" s="45"/>
      <c r="Y1335" s="45"/>
      <c r="Z1335" s="45"/>
      <c r="AA1335" s="45"/>
      <c r="AB1335" s="45"/>
      <c r="AC1335" s="45"/>
      <c r="AD1335" s="45"/>
      <c r="AE1335" s="45"/>
      <c r="AF1335" s="45"/>
      <c r="AG1335" s="441">
        <v>80652</v>
      </c>
      <c r="AH1335" s="45"/>
      <c r="AI1335" s="442">
        <f t="shared" si="1"/>
        <v>80652</v>
      </c>
    </row>
    <row r="1336" spans="1:35" ht="12.75" customHeight="1">
      <c r="A1336" s="446" t="s">
        <v>3059</v>
      </c>
      <c r="B1336" s="446" t="s">
        <v>1070</v>
      </c>
      <c r="C1336" s="45"/>
      <c r="D1336" s="45"/>
      <c r="E1336" s="448">
        <v>46118</v>
      </c>
      <c r="F1336" s="45"/>
      <c r="G1336" s="45"/>
      <c r="H1336" s="45"/>
      <c r="I1336" s="45"/>
      <c r="J1336" s="45"/>
      <c r="K1336" s="45"/>
      <c r="L1336" s="45"/>
      <c r="M1336" s="45"/>
      <c r="N1336" s="45"/>
      <c r="O1336" s="45"/>
      <c r="P1336" s="45"/>
      <c r="Q1336" s="45"/>
      <c r="R1336" s="45"/>
      <c r="S1336" s="45"/>
      <c r="T1336" s="45"/>
      <c r="U1336" s="45"/>
      <c r="V1336" s="45"/>
      <c r="W1336" s="45"/>
      <c r="X1336" s="45"/>
      <c r="Y1336" s="45"/>
      <c r="Z1336" s="45"/>
      <c r="AA1336" s="45"/>
      <c r="AB1336" s="45"/>
      <c r="AC1336" s="45"/>
      <c r="AD1336" s="45"/>
      <c r="AE1336" s="45"/>
      <c r="AF1336" s="45"/>
      <c r="AG1336" s="448">
        <v>46118</v>
      </c>
      <c r="AH1336" s="45"/>
      <c r="AI1336" s="442">
        <f t="shared" si="1"/>
        <v>46118</v>
      </c>
    </row>
    <row r="1337" spans="1:35" ht="12.75" customHeight="1">
      <c r="A1337" s="446" t="s">
        <v>3060</v>
      </c>
      <c r="B1337" s="446" t="s">
        <v>1074</v>
      </c>
      <c r="C1337" s="45"/>
      <c r="D1337" s="45"/>
      <c r="E1337" s="448">
        <v>26807</v>
      </c>
      <c r="F1337" s="45"/>
      <c r="G1337" s="45"/>
      <c r="H1337" s="45"/>
      <c r="I1337" s="45"/>
      <c r="J1337" s="45"/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  <c r="U1337" s="45"/>
      <c r="V1337" s="45"/>
      <c r="W1337" s="45"/>
      <c r="X1337" s="45"/>
      <c r="Y1337" s="45"/>
      <c r="Z1337" s="45"/>
      <c r="AA1337" s="45"/>
      <c r="AB1337" s="45"/>
      <c r="AC1337" s="45"/>
      <c r="AD1337" s="45"/>
      <c r="AE1337" s="45"/>
      <c r="AF1337" s="45"/>
      <c r="AG1337" s="448">
        <v>26807</v>
      </c>
      <c r="AH1337" s="45"/>
      <c r="AI1337" s="442">
        <f t="shared" si="1"/>
        <v>26807</v>
      </c>
    </row>
    <row r="1338" spans="1:35" ht="12.75" customHeight="1">
      <c r="A1338" s="446" t="s">
        <v>3061</v>
      </c>
      <c r="B1338" s="446" t="s">
        <v>1295</v>
      </c>
      <c r="C1338" s="45"/>
      <c r="D1338" s="45"/>
      <c r="E1338" s="448">
        <v>2762</v>
      </c>
      <c r="F1338" s="45"/>
      <c r="G1338" s="45"/>
      <c r="H1338" s="45"/>
      <c r="I1338" s="45"/>
      <c r="J1338" s="45"/>
      <c r="K1338" s="45"/>
      <c r="L1338" s="45"/>
      <c r="M1338" s="45"/>
      <c r="N1338" s="45"/>
      <c r="O1338" s="45"/>
      <c r="P1338" s="45"/>
      <c r="Q1338" s="45"/>
      <c r="R1338" s="45"/>
      <c r="S1338" s="45"/>
      <c r="T1338" s="45"/>
      <c r="U1338" s="45"/>
      <c r="V1338" s="45"/>
      <c r="W1338" s="45"/>
      <c r="X1338" s="45"/>
      <c r="Y1338" s="45"/>
      <c r="Z1338" s="45"/>
      <c r="AA1338" s="45"/>
      <c r="AB1338" s="45"/>
      <c r="AC1338" s="45"/>
      <c r="AD1338" s="45"/>
      <c r="AE1338" s="45"/>
      <c r="AF1338" s="45"/>
      <c r="AG1338" s="448">
        <v>2762</v>
      </c>
      <c r="AH1338" s="45"/>
      <c r="AI1338" s="442">
        <f t="shared" si="1"/>
        <v>2762</v>
      </c>
    </row>
    <row r="1339" spans="1:35" ht="12.75" customHeight="1">
      <c r="A1339" s="446" t="s">
        <v>3062</v>
      </c>
      <c r="B1339" s="446" t="s">
        <v>678</v>
      </c>
      <c r="C1339" s="45"/>
      <c r="D1339" s="45"/>
      <c r="E1339" s="448">
        <v>4965</v>
      </c>
      <c r="F1339" s="45"/>
      <c r="G1339" s="45"/>
      <c r="H1339" s="45"/>
      <c r="I1339" s="45"/>
      <c r="J1339" s="45"/>
      <c r="K1339" s="45"/>
      <c r="L1339" s="45"/>
      <c r="M1339" s="45"/>
      <c r="N1339" s="45"/>
      <c r="O1339" s="45"/>
      <c r="P1339" s="45"/>
      <c r="Q1339" s="45"/>
      <c r="R1339" s="45"/>
      <c r="S1339" s="45"/>
      <c r="T1339" s="45"/>
      <c r="U1339" s="45"/>
      <c r="V1339" s="45"/>
      <c r="W1339" s="45"/>
      <c r="X1339" s="45"/>
      <c r="Y1339" s="45"/>
      <c r="Z1339" s="45"/>
      <c r="AA1339" s="45"/>
      <c r="AB1339" s="45"/>
      <c r="AC1339" s="45"/>
      <c r="AD1339" s="45"/>
      <c r="AE1339" s="45"/>
      <c r="AF1339" s="45"/>
      <c r="AG1339" s="448">
        <v>4965</v>
      </c>
      <c r="AH1339" s="45"/>
      <c r="AI1339" s="442">
        <f t="shared" si="1"/>
        <v>4965</v>
      </c>
    </row>
    <row r="1340" spans="1:35" ht="12.75" customHeight="1">
      <c r="A1340" s="440" t="s">
        <v>3063</v>
      </c>
      <c r="B1340" s="440" t="s">
        <v>3064</v>
      </c>
      <c r="C1340" s="45"/>
      <c r="D1340" s="45"/>
      <c r="E1340" s="441">
        <v>14532</v>
      </c>
      <c r="F1340" s="45"/>
      <c r="G1340" s="45"/>
      <c r="H1340" s="45"/>
      <c r="I1340" s="45"/>
      <c r="J1340" s="45"/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  <c r="U1340" s="45"/>
      <c r="V1340" s="45"/>
      <c r="W1340" s="45"/>
      <c r="X1340" s="45"/>
      <c r="Y1340" s="45"/>
      <c r="Z1340" s="45"/>
      <c r="AA1340" s="45"/>
      <c r="AB1340" s="45"/>
      <c r="AC1340" s="45"/>
      <c r="AD1340" s="45"/>
      <c r="AE1340" s="45"/>
      <c r="AF1340" s="45"/>
      <c r="AG1340" s="441">
        <v>14532</v>
      </c>
      <c r="AH1340" s="45"/>
      <c r="AI1340" s="442">
        <f t="shared" si="1"/>
        <v>14532</v>
      </c>
    </row>
    <row r="1341" spans="1:35" ht="12.75" customHeight="1">
      <c r="A1341" s="446" t="s">
        <v>3065</v>
      </c>
      <c r="B1341" s="446" t="s">
        <v>1197</v>
      </c>
      <c r="C1341" s="45"/>
      <c r="D1341" s="45"/>
      <c r="E1341" s="448">
        <v>6616</v>
      </c>
      <c r="F1341" s="45"/>
      <c r="G1341" s="45"/>
      <c r="H1341" s="45"/>
      <c r="I1341" s="45"/>
      <c r="J1341" s="45"/>
      <c r="K1341" s="45"/>
      <c r="L1341" s="45"/>
      <c r="M1341" s="45"/>
      <c r="N1341" s="45"/>
      <c r="O1341" s="45"/>
      <c r="P1341" s="45"/>
      <c r="Q1341" s="45"/>
      <c r="R1341" s="45"/>
      <c r="S1341" s="45"/>
      <c r="T1341" s="45"/>
      <c r="U1341" s="45"/>
      <c r="V1341" s="45"/>
      <c r="W1341" s="45"/>
      <c r="X1341" s="45"/>
      <c r="Y1341" s="45"/>
      <c r="Z1341" s="45"/>
      <c r="AA1341" s="45"/>
      <c r="AB1341" s="45"/>
      <c r="AC1341" s="45"/>
      <c r="AD1341" s="45"/>
      <c r="AE1341" s="45"/>
      <c r="AF1341" s="45"/>
      <c r="AG1341" s="448">
        <v>6616</v>
      </c>
      <c r="AH1341" s="45"/>
      <c r="AI1341" s="442">
        <f t="shared" si="1"/>
        <v>6616</v>
      </c>
    </row>
    <row r="1342" spans="1:35" ht="12.75" customHeight="1">
      <c r="A1342" s="446" t="s">
        <v>3066</v>
      </c>
      <c r="B1342" s="446" t="s">
        <v>1207</v>
      </c>
      <c r="C1342" s="45"/>
      <c r="D1342" s="45"/>
      <c r="E1342" s="448">
        <v>7519</v>
      </c>
      <c r="F1342" s="45"/>
      <c r="G1342" s="45"/>
      <c r="H1342" s="45"/>
      <c r="I1342" s="45"/>
      <c r="J1342" s="45"/>
      <c r="K1342" s="45"/>
      <c r="L1342" s="45"/>
      <c r="M1342" s="45"/>
      <c r="N1342" s="45"/>
      <c r="O1342" s="45"/>
      <c r="P1342" s="45"/>
      <c r="Q1342" s="45"/>
      <c r="R1342" s="45"/>
      <c r="S1342" s="45"/>
      <c r="T1342" s="45"/>
      <c r="U1342" s="45"/>
      <c r="V1342" s="45"/>
      <c r="W1342" s="45"/>
      <c r="X1342" s="45"/>
      <c r="Y1342" s="45"/>
      <c r="Z1342" s="45"/>
      <c r="AA1342" s="45"/>
      <c r="AB1342" s="45"/>
      <c r="AC1342" s="45"/>
      <c r="AD1342" s="45"/>
      <c r="AE1342" s="45"/>
      <c r="AF1342" s="45"/>
      <c r="AG1342" s="448">
        <v>7519</v>
      </c>
      <c r="AH1342" s="45"/>
      <c r="AI1342" s="442">
        <f t="shared" si="1"/>
        <v>7519</v>
      </c>
    </row>
    <row r="1343" spans="1:35" ht="12.75" customHeight="1">
      <c r="A1343" s="446" t="s">
        <v>3952</v>
      </c>
      <c r="B1343" s="446" t="s">
        <v>1221</v>
      </c>
      <c r="C1343" s="45"/>
      <c r="D1343" s="45"/>
      <c r="E1343" s="448">
        <v>397</v>
      </c>
      <c r="F1343" s="45"/>
      <c r="G1343" s="45"/>
      <c r="H1343" s="45"/>
      <c r="I1343" s="45"/>
      <c r="J1343" s="45"/>
      <c r="K1343" s="45"/>
      <c r="L1343" s="45"/>
      <c r="M1343" s="45"/>
      <c r="N1343" s="45"/>
      <c r="O1343" s="45"/>
      <c r="P1343" s="45"/>
      <c r="Q1343" s="45"/>
      <c r="R1343" s="45"/>
      <c r="S1343" s="45"/>
      <c r="T1343" s="45"/>
      <c r="U1343" s="45"/>
      <c r="V1343" s="45"/>
      <c r="W1343" s="45"/>
      <c r="X1343" s="45"/>
      <c r="Y1343" s="45"/>
      <c r="Z1343" s="45"/>
      <c r="AA1343" s="45"/>
      <c r="AB1343" s="45"/>
      <c r="AC1343" s="45"/>
      <c r="AD1343" s="45"/>
      <c r="AE1343" s="45"/>
      <c r="AF1343" s="45"/>
      <c r="AG1343" s="448">
        <v>397</v>
      </c>
      <c r="AH1343" s="45"/>
      <c r="AI1343" s="442">
        <f t="shared" si="1"/>
        <v>397</v>
      </c>
    </row>
    <row r="1344" spans="1:35" ht="12.75" customHeight="1">
      <c r="A1344" s="440" t="s">
        <v>3067</v>
      </c>
      <c r="B1344" s="440" t="s">
        <v>3068</v>
      </c>
      <c r="C1344" s="45"/>
      <c r="D1344" s="45"/>
      <c r="E1344" s="441">
        <v>4769</v>
      </c>
      <c r="F1344" s="45"/>
      <c r="G1344" s="45"/>
      <c r="H1344" s="45"/>
      <c r="I1344" s="45"/>
      <c r="J1344" s="45"/>
      <c r="K1344" s="45"/>
      <c r="L1344" s="45"/>
      <c r="M1344" s="45"/>
      <c r="N1344" s="45"/>
      <c r="O1344" s="45"/>
      <c r="P1344" s="45"/>
      <c r="Q1344" s="45"/>
      <c r="R1344" s="45"/>
      <c r="S1344" s="45"/>
      <c r="T1344" s="45"/>
      <c r="U1344" s="45"/>
      <c r="V1344" s="45"/>
      <c r="W1344" s="45"/>
      <c r="X1344" s="45"/>
      <c r="Y1344" s="45"/>
      <c r="Z1344" s="45"/>
      <c r="AA1344" s="45"/>
      <c r="AB1344" s="45"/>
      <c r="AC1344" s="45"/>
      <c r="AD1344" s="45"/>
      <c r="AE1344" s="45"/>
      <c r="AF1344" s="45"/>
      <c r="AG1344" s="441">
        <v>4769</v>
      </c>
      <c r="AH1344" s="45"/>
      <c r="AI1344" s="442">
        <f t="shared" si="1"/>
        <v>4769</v>
      </c>
    </row>
    <row r="1345" spans="1:35" ht="12.75" customHeight="1">
      <c r="A1345" s="446" t="s">
        <v>3072</v>
      </c>
      <c r="B1345" s="446" t="s">
        <v>1364</v>
      </c>
      <c r="C1345" s="45"/>
      <c r="D1345" s="45"/>
      <c r="E1345" s="448">
        <v>4769</v>
      </c>
      <c r="F1345" s="45"/>
      <c r="G1345" s="45"/>
      <c r="H1345" s="45"/>
      <c r="I1345" s="45"/>
      <c r="J1345" s="45"/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  <c r="U1345" s="45"/>
      <c r="V1345" s="45"/>
      <c r="W1345" s="45"/>
      <c r="X1345" s="45"/>
      <c r="Y1345" s="45"/>
      <c r="Z1345" s="45"/>
      <c r="AA1345" s="45"/>
      <c r="AB1345" s="45"/>
      <c r="AC1345" s="45"/>
      <c r="AD1345" s="45"/>
      <c r="AE1345" s="45"/>
      <c r="AF1345" s="45"/>
      <c r="AG1345" s="448">
        <v>4769</v>
      </c>
      <c r="AH1345" s="45"/>
      <c r="AI1345" s="442">
        <f t="shared" si="1"/>
        <v>4769</v>
      </c>
    </row>
    <row r="1346" spans="1:35" ht="12.75" customHeight="1">
      <c r="A1346" s="440" t="s">
        <v>3075</v>
      </c>
      <c r="B1346" s="440" t="s">
        <v>2184</v>
      </c>
      <c r="C1346" s="45"/>
      <c r="D1346" s="45"/>
      <c r="E1346" s="441">
        <v>7813424203</v>
      </c>
      <c r="F1346" s="45"/>
      <c r="G1346" s="45"/>
      <c r="H1346" s="45"/>
      <c r="I1346" s="45"/>
      <c r="J1346" s="441">
        <v>90253</v>
      </c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  <c r="U1346" s="45"/>
      <c r="V1346" s="45"/>
      <c r="W1346" s="45"/>
      <c r="X1346" s="45"/>
      <c r="Y1346" s="45"/>
      <c r="Z1346" s="45"/>
      <c r="AA1346" s="45"/>
      <c r="AB1346" s="45"/>
      <c r="AC1346" s="45"/>
      <c r="AD1346" s="45"/>
      <c r="AE1346" s="45"/>
      <c r="AF1346" s="45"/>
      <c r="AG1346" s="441">
        <v>7813333950</v>
      </c>
      <c r="AH1346" s="45"/>
      <c r="AI1346" s="442">
        <f t="shared" si="1"/>
        <v>7813333950</v>
      </c>
    </row>
    <row r="1347" spans="1:35" ht="12.75" customHeight="1">
      <c r="A1347" s="446" t="s">
        <v>3076</v>
      </c>
      <c r="B1347" s="446" t="s">
        <v>2186</v>
      </c>
      <c r="C1347" s="45"/>
      <c r="D1347" s="45"/>
      <c r="E1347" s="448">
        <v>7779757937</v>
      </c>
      <c r="F1347" s="45"/>
      <c r="G1347" s="45"/>
      <c r="H1347" s="45"/>
      <c r="I1347" s="45"/>
      <c r="J1347" s="448">
        <v>90253</v>
      </c>
      <c r="K1347" s="45"/>
      <c r="L1347" s="45"/>
      <c r="M1347" s="45"/>
      <c r="N1347" s="45"/>
      <c r="O1347" s="45"/>
      <c r="P1347" s="45"/>
      <c r="Q1347" s="45"/>
      <c r="R1347" s="45"/>
      <c r="S1347" s="45"/>
      <c r="T1347" s="45"/>
      <c r="U1347" s="45"/>
      <c r="V1347" s="45"/>
      <c r="W1347" s="45"/>
      <c r="X1347" s="45"/>
      <c r="Y1347" s="45"/>
      <c r="Z1347" s="45"/>
      <c r="AA1347" s="45"/>
      <c r="AB1347" s="45"/>
      <c r="AC1347" s="45"/>
      <c r="AD1347" s="45"/>
      <c r="AE1347" s="45"/>
      <c r="AF1347" s="45"/>
      <c r="AG1347" s="448">
        <v>7779667684</v>
      </c>
      <c r="AH1347" s="45"/>
      <c r="AI1347" s="442">
        <f t="shared" si="1"/>
        <v>7779667684</v>
      </c>
    </row>
    <row r="1348" spans="1:35" ht="12.75" customHeight="1">
      <c r="A1348" s="446" t="s">
        <v>3953</v>
      </c>
      <c r="B1348" s="446" t="s">
        <v>2188</v>
      </c>
      <c r="C1348" s="45"/>
      <c r="D1348" s="45"/>
      <c r="E1348" s="448">
        <v>12470143</v>
      </c>
      <c r="F1348" s="45"/>
      <c r="G1348" s="45"/>
      <c r="H1348" s="45"/>
      <c r="I1348" s="45"/>
      <c r="J1348" s="45"/>
      <c r="K1348" s="45"/>
      <c r="L1348" s="45"/>
      <c r="M1348" s="45"/>
      <c r="N1348" s="45"/>
      <c r="O1348" s="45"/>
      <c r="P1348" s="45"/>
      <c r="Q1348" s="45"/>
      <c r="R1348" s="45"/>
      <c r="S1348" s="45"/>
      <c r="T1348" s="45"/>
      <c r="U1348" s="45"/>
      <c r="V1348" s="45"/>
      <c r="W1348" s="45"/>
      <c r="X1348" s="45"/>
      <c r="Y1348" s="45"/>
      <c r="Z1348" s="45"/>
      <c r="AA1348" s="45"/>
      <c r="AB1348" s="45"/>
      <c r="AC1348" s="45"/>
      <c r="AD1348" s="45"/>
      <c r="AE1348" s="45"/>
      <c r="AF1348" s="45"/>
      <c r="AG1348" s="448">
        <v>12470143</v>
      </c>
      <c r="AH1348" s="45"/>
      <c r="AI1348" s="442">
        <f t="shared" si="1"/>
        <v>12470143</v>
      </c>
    </row>
    <row r="1349" spans="1:35" ht="12.75" customHeight="1">
      <c r="A1349" s="446" t="s">
        <v>3077</v>
      </c>
      <c r="B1349" s="446" t="s">
        <v>2190</v>
      </c>
      <c r="C1349" s="45"/>
      <c r="D1349" s="45"/>
      <c r="E1349" s="448">
        <v>21019341</v>
      </c>
      <c r="F1349" s="45"/>
      <c r="G1349" s="45"/>
      <c r="H1349" s="45"/>
      <c r="I1349" s="45"/>
      <c r="J1349" s="45"/>
      <c r="K1349" s="45"/>
      <c r="L1349" s="45"/>
      <c r="M1349" s="45"/>
      <c r="N1349" s="45"/>
      <c r="O1349" s="45"/>
      <c r="P1349" s="45"/>
      <c r="Q1349" s="45"/>
      <c r="R1349" s="45"/>
      <c r="S1349" s="45"/>
      <c r="T1349" s="45"/>
      <c r="U1349" s="45"/>
      <c r="V1349" s="45"/>
      <c r="W1349" s="45"/>
      <c r="X1349" s="45"/>
      <c r="Y1349" s="45"/>
      <c r="Z1349" s="45"/>
      <c r="AA1349" s="45"/>
      <c r="AB1349" s="45"/>
      <c r="AC1349" s="45"/>
      <c r="AD1349" s="45"/>
      <c r="AE1349" s="45"/>
      <c r="AF1349" s="45"/>
      <c r="AG1349" s="448">
        <v>21019341</v>
      </c>
      <c r="AH1349" s="45"/>
      <c r="AI1349" s="442">
        <f t="shared" si="1"/>
        <v>21019341</v>
      </c>
    </row>
    <row r="1350" spans="1:35" ht="12.75" customHeight="1">
      <c r="A1350" s="446" t="s">
        <v>3954</v>
      </c>
      <c r="B1350" s="446" t="s">
        <v>3917</v>
      </c>
      <c r="C1350" s="45"/>
      <c r="D1350" s="45"/>
      <c r="E1350" s="448">
        <v>176782</v>
      </c>
      <c r="F1350" s="45"/>
      <c r="G1350" s="45"/>
      <c r="H1350" s="45"/>
      <c r="I1350" s="45"/>
      <c r="J1350" s="45"/>
      <c r="K1350" s="45"/>
      <c r="L1350" s="45"/>
      <c r="M1350" s="45"/>
      <c r="N1350" s="45"/>
      <c r="O1350" s="45"/>
      <c r="P1350" s="45"/>
      <c r="Q1350" s="45"/>
      <c r="R1350" s="45"/>
      <c r="S1350" s="45"/>
      <c r="T1350" s="45"/>
      <c r="U1350" s="45"/>
      <c r="V1350" s="45"/>
      <c r="W1350" s="45"/>
      <c r="X1350" s="45"/>
      <c r="Y1350" s="45"/>
      <c r="Z1350" s="45"/>
      <c r="AA1350" s="45"/>
      <c r="AB1350" s="45"/>
      <c r="AC1350" s="45"/>
      <c r="AD1350" s="45"/>
      <c r="AE1350" s="45"/>
      <c r="AF1350" s="45"/>
      <c r="AG1350" s="448">
        <v>176782</v>
      </c>
      <c r="AH1350" s="45"/>
      <c r="AI1350" s="442">
        <f t="shared" si="1"/>
        <v>176782</v>
      </c>
    </row>
    <row r="1351" spans="1:35" ht="12.75" customHeight="1">
      <c r="A1351" s="440" t="s">
        <v>3078</v>
      </c>
      <c r="B1351" s="440" t="s">
        <v>2221</v>
      </c>
      <c r="C1351" s="45"/>
      <c r="D1351" s="45"/>
      <c r="E1351" s="441">
        <v>38465568</v>
      </c>
      <c r="F1351" s="45"/>
      <c r="G1351" s="45"/>
      <c r="H1351" s="45"/>
      <c r="I1351" s="45"/>
      <c r="J1351" s="45"/>
      <c r="K1351" s="45"/>
      <c r="L1351" s="45"/>
      <c r="M1351" s="45"/>
      <c r="N1351" s="45"/>
      <c r="O1351" s="45"/>
      <c r="P1351" s="45"/>
      <c r="Q1351" s="45"/>
      <c r="R1351" s="45"/>
      <c r="S1351" s="45"/>
      <c r="T1351" s="45"/>
      <c r="U1351" s="45"/>
      <c r="V1351" s="45"/>
      <c r="W1351" s="45"/>
      <c r="X1351" s="45"/>
      <c r="Y1351" s="45"/>
      <c r="Z1351" s="45"/>
      <c r="AA1351" s="45"/>
      <c r="AB1351" s="45"/>
      <c r="AC1351" s="45"/>
      <c r="AD1351" s="45"/>
      <c r="AE1351" s="45"/>
      <c r="AF1351" s="45"/>
      <c r="AG1351" s="441">
        <v>38465568</v>
      </c>
      <c r="AH1351" s="45"/>
      <c r="AI1351" s="442">
        <f t="shared" si="1"/>
        <v>38465568</v>
      </c>
    </row>
    <row r="1352" spans="1:35" ht="12.75" customHeight="1">
      <c r="A1352" s="446" t="s">
        <v>3079</v>
      </c>
      <c r="B1352" s="446" t="s">
        <v>2224</v>
      </c>
      <c r="C1352" s="45"/>
      <c r="D1352" s="45"/>
      <c r="E1352" s="448">
        <v>38465568</v>
      </c>
      <c r="F1352" s="45"/>
      <c r="G1352" s="45"/>
      <c r="H1352" s="45"/>
      <c r="I1352" s="45"/>
      <c r="J1352" s="45"/>
      <c r="K1352" s="45"/>
      <c r="L1352" s="45"/>
      <c r="M1352" s="45"/>
      <c r="N1352" s="45"/>
      <c r="O1352" s="45"/>
      <c r="P1352" s="45"/>
      <c r="Q1352" s="45"/>
      <c r="R1352" s="45"/>
      <c r="S1352" s="45"/>
      <c r="T1352" s="45"/>
      <c r="U1352" s="45"/>
      <c r="V1352" s="45"/>
      <c r="W1352" s="45"/>
      <c r="X1352" s="45"/>
      <c r="Y1352" s="45"/>
      <c r="Z1352" s="45"/>
      <c r="AA1352" s="45"/>
      <c r="AB1352" s="45"/>
      <c r="AC1352" s="45"/>
      <c r="AD1352" s="45"/>
      <c r="AE1352" s="45"/>
      <c r="AF1352" s="45"/>
      <c r="AG1352" s="448">
        <v>38465568</v>
      </c>
      <c r="AH1352" s="45"/>
      <c r="AI1352" s="442">
        <f t="shared" si="1"/>
        <v>38465568</v>
      </c>
    </row>
    <row r="1353" spans="1:35" ht="12.75" customHeight="1">
      <c r="A1353" s="440" t="s">
        <v>3080</v>
      </c>
      <c r="B1353" s="440" t="s">
        <v>2343</v>
      </c>
      <c r="C1353" s="45"/>
      <c r="D1353" s="45"/>
      <c r="E1353" s="441">
        <v>2137454</v>
      </c>
      <c r="F1353" s="45"/>
      <c r="G1353" s="45"/>
      <c r="H1353" s="45"/>
      <c r="I1353" s="45"/>
      <c r="J1353" s="45"/>
      <c r="K1353" s="45"/>
      <c r="L1353" s="45"/>
      <c r="M1353" s="45"/>
      <c r="N1353" s="45"/>
      <c r="O1353" s="45"/>
      <c r="P1353" s="45"/>
      <c r="Q1353" s="45"/>
      <c r="R1353" s="45"/>
      <c r="S1353" s="45"/>
      <c r="T1353" s="45"/>
      <c r="U1353" s="45"/>
      <c r="V1353" s="45"/>
      <c r="W1353" s="45"/>
      <c r="X1353" s="45"/>
      <c r="Y1353" s="45"/>
      <c r="Z1353" s="45"/>
      <c r="AA1353" s="45"/>
      <c r="AB1353" s="45"/>
      <c r="AC1353" s="45"/>
      <c r="AD1353" s="45"/>
      <c r="AE1353" s="45"/>
      <c r="AF1353" s="45"/>
      <c r="AG1353" s="441">
        <v>2137454</v>
      </c>
      <c r="AH1353" s="45"/>
      <c r="AI1353" s="442">
        <f t="shared" si="1"/>
        <v>2137454</v>
      </c>
    </row>
    <row r="1354" spans="1:35" ht="12.75" customHeight="1">
      <c r="A1354" s="446" t="s">
        <v>3955</v>
      </c>
      <c r="B1354" s="446" t="s">
        <v>1340</v>
      </c>
      <c r="C1354" s="45"/>
      <c r="D1354" s="45"/>
      <c r="E1354" s="448">
        <v>62388</v>
      </c>
      <c r="F1354" s="45"/>
      <c r="G1354" s="45"/>
      <c r="H1354" s="45"/>
      <c r="I1354" s="45"/>
      <c r="J1354" s="45"/>
      <c r="K1354" s="45"/>
      <c r="L1354" s="45"/>
      <c r="M1354" s="45"/>
      <c r="N1354" s="45"/>
      <c r="O1354" s="45"/>
      <c r="P1354" s="45"/>
      <c r="Q1354" s="45"/>
      <c r="R1354" s="45"/>
      <c r="S1354" s="45"/>
      <c r="T1354" s="45"/>
      <c r="U1354" s="45"/>
      <c r="V1354" s="45"/>
      <c r="W1354" s="45"/>
      <c r="X1354" s="45"/>
      <c r="Y1354" s="45"/>
      <c r="Z1354" s="45"/>
      <c r="AA1354" s="45"/>
      <c r="AB1354" s="45"/>
      <c r="AC1354" s="45"/>
      <c r="AD1354" s="45"/>
      <c r="AE1354" s="45"/>
      <c r="AF1354" s="45"/>
      <c r="AG1354" s="448">
        <v>62388</v>
      </c>
      <c r="AH1354" s="45"/>
      <c r="AI1354" s="442">
        <f t="shared" si="1"/>
        <v>62388</v>
      </c>
    </row>
    <row r="1355" spans="1:35" ht="12.75" customHeight="1">
      <c r="A1355" s="446" t="s">
        <v>3956</v>
      </c>
      <c r="B1355" s="446" t="s">
        <v>1342</v>
      </c>
      <c r="C1355" s="45"/>
      <c r="D1355" s="45"/>
      <c r="E1355" s="448">
        <v>703</v>
      </c>
      <c r="F1355" s="45"/>
      <c r="G1355" s="45"/>
      <c r="H1355" s="45"/>
      <c r="I1355" s="45"/>
      <c r="J1355" s="45"/>
      <c r="K1355" s="45"/>
      <c r="L1355" s="45"/>
      <c r="M1355" s="45"/>
      <c r="N1355" s="45"/>
      <c r="O1355" s="45"/>
      <c r="P1355" s="45"/>
      <c r="Q1355" s="45"/>
      <c r="R1355" s="45"/>
      <c r="S1355" s="45"/>
      <c r="T1355" s="45"/>
      <c r="U1355" s="45"/>
      <c r="V1355" s="45"/>
      <c r="W1355" s="45"/>
      <c r="X1355" s="45"/>
      <c r="Y1355" s="45"/>
      <c r="Z1355" s="45"/>
      <c r="AA1355" s="45"/>
      <c r="AB1355" s="45"/>
      <c r="AC1355" s="45"/>
      <c r="AD1355" s="45"/>
      <c r="AE1355" s="45"/>
      <c r="AF1355" s="45"/>
      <c r="AG1355" s="448">
        <v>703</v>
      </c>
      <c r="AH1355" s="45"/>
      <c r="AI1355" s="442">
        <f t="shared" si="1"/>
        <v>703</v>
      </c>
    </row>
    <row r="1356" spans="1:35" ht="12.75" customHeight="1">
      <c r="A1356" s="446" t="s">
        <v>3081</v>
      </c>
      <c r="B1356" s="446" t="s">
        <v>1350</v>
      </c>
      <c r="C1356" s="45"/>
      <c r="D1356" s="45"/>
      <c r="E1356" s="448">
        <v>103935</v>
      </c>
      <c r="F1356" s="45"/>
      <c r="G1356" s="45"/>
      <c r="H1356" s="45"/>
      <c r="I1356" s="45"/>
      <c r="J1356" s="45"/>
      <c r="K1356" s="45"/>
      <c r="L1356" s="45"/>
      <c r="M1356" s="45"/>
      <c r="N1356" s="45"/>
      <c r="O1356" s="45"/>
      <c r="P1356" s="45"/>
      <c r="Q1356" s="45"/>
      <c r="R1356" s="45"/>
      <c r="S1356" s="45"/>
      <c r="T1356" s="45"/>
      <c r="U1356" s="45"/>
      <c r="V1356" s="45"/>
      <c r="W1356" s="45"/>
      <c r="X1356" s="45"/>
      <c r="Y1356" s="45"/>
      <c r="Z1356" s="45"/>
      <c r="AA1356" s="45"/>
      <c r="AB1356" s="45"/>
      <c r="AC1356" s="45"/>
      <c r="AD1356" s="45"/>
      <c r="AE1356" s="45"/>
      <c r="AF1356" s="45"/>
      <c r="AG1356" s="448">
        <v>103935</v>
      </c>
      <c r="AH1356" s="45"/>
      <c r="AI1356" s="442">
        <f t="shared" si="1"/>
        <v>103935</v>
      </c>
    </row>
    <row r="1357" spans="1:35" ht="12.75" customHeight="1">
      <c r="A1357" s="446" t="s">
        <v>3082</v>
      </c>
      <c r="B1357" s="446" t="s">
        <v>1362</v>
      </c>
      <c r="C1357" s="45"/>
      <c r="D1357" s="45"/>
      <c r="E1357" s="448">
        <v>470881</v>
      </c>
      <c r="F1357" s="45"/>
      <c r="G1357" s="45"/>
      <c r="H1357" s="45"/>
      <c r="I1357" s="45"/>
      <c r="J1357" s="45"/>
      <c r="K1357" s="45"/>
      <c r="L1357" s="45"/>
      <c r="M1357" s="45"/>
      <c r="N1357" s="45"/>
      <c r="O1357" s="45"/>
      <c r="P1357" s="45"/>
      <c r="Q1357" s="45"/>
      <c r="R1357" s="45"/>
      <c r="S1357" s="45"/>
      <c r="T1357" s="45"/>
      <c r="U1357" s="45"/>
      <c r="V1357" s="45"/>
      <c r="W1357" s="45"/>
      <c r="X1357" s="45"/>
      <c r="Y1357" s="45"/>
      <c r="Z1357" s="45"/>
      <c r="AA1357" s="45"/>
      <c r="AB1357" s="45"/>
      <c r="AC1357" s="45"/>
      <c r="AD1357" s="45"/>
      <c r="AE1357" s="45"/>
      <c r="AF1357" s="45"/>
      <c r="AG1357" s="448">
        <v>470881</v>
      </c>
      <c r="AH1357" s="45"/>
      <c r="AI1357" s="442">
        <f t="shared" si="1"/>
        <v>470881</v>
      </c>
    </row>
    <row r="1358" spans="1:35" ht="12.75" customHeight="1">
      <c r="A1358" s="446" t="s">
        <v>3084</v>
      </c>
      <c r="B1358" s="446" t="s">
        <v>1364</v>
      </c>
      <c r="C1358" s="45"/>
      <c r="D1358" s="45"/>
      <c r="E1358" s="448">
        <v>322344</v>
      </c>
      <c r="F1358" s="45"/>
      <c r="G1358" s="45"/>
      <c r="H1358" s="45"/>
      <c r="I1358" s="45"/>
      <c r="J1358" s="45"/>
      <c r="K1358" s="45"/>
      <c r="L1358" s="45"/>
      <c r="M1358" s="45"/>
      <c r="N1358" s="45"/>
      <c r="O1358" s="45"/>
      <c r="P1358" s="45"/>
      <c r="Q1358" s="45"/>
      <c r="R1358" s="45"/>
      <c r="S1358" s="45"/>
      <c r="T1358" s="45"/>
      <c r="U1358" s="45"/>
      <c r="V1358" s="45"/>
      <c r="W1358" s="45"/>
      <c r="X1358" s="45"/>
      <c r="Y1358" s="45"/>
      <c r="Z1358" s="45"/>
      <c r="AA1358" s="45"/>
      <c r="AB1358" s="45"/>
      <c r="AC1358" s="45"/>
      <c r="AD1358" s="45"/>
      <c r="AE1358" s="45"/>
      <c r="AF1358" s="45"/>
      <c r="AG1358" s="448">
        <v>322344</v>
      </c>
      <c r="AH1358" s="45"/>
      <c r="AI1358" s="442">
        <f t="shared" si="1"/>
        <v>322344</v>
      </c>
    </row>
    <row r="1359" spans="1:35" ht="12.75" customHeight="1">
      <c r="A1359" s="446" t="s">
        <v>3085</v>
      </c>
      <c r="B1359" s="446" t="s">
        <v>3086</v>
      </c>
      <c r="C1359" s="45"/>
      <c r="D1359" s="45"/>
      <c r="E1359" s="448">
        <v>1085172</v>
      </c>
      <c r="F1359" s="45"/>
      <c r="G1359" s="45"/>
      <c r="H1359" s="45"/>
      <c r="I1359" s="45"/>
      <c r="J1359" s="45"/>
      <c r="K1359" s="45"/>
      <c r="L1359" s="45"/>
      <c r="M1359" s="45"/>
      <c r="N1359" s="45"/>
      <c r="O1359" s="45"/>
      <c r="P1359" s="45"/>
      <c r="Q1359" s="45"/>
      <c r="R1359" s="45"/>
      <c r="S1359" s="45"/>
      <c r="T1359" s="45"/>
      <c r="U1359" s="45"/>
      <c r="V1359" s="45"/>
      <c r="W1359" s="45"/>
      <c r="X1359" s="45"/>
      <c r="Y1359" s="45"/>
      <c r="Z1359" s="45"/>
      <c r="AA1359" s="45"/>
      <c r="AB1359" s="45"/>
      <c r="AC1359" s="45"/>
      <c r="AD1359" s="45"/>
      <c r="AE1359" s="45"/>
      <c r="AF1359" s="45"/>
      <c r="AG1359" s="448">
        <v>1085172</v>
      </c>
      <c r="AH1359" s="45"/>
      <c r="AI1359" s="442">
        <f t="shared" si="1"/>
        <v>1085172</v>
      </c>
    </row>
    <row r="1360" spans="1:35" ht="12.75" customHeight="1">
      <c r="A1360" s="446" t="s">
        <v>3087</v>
      </c>
      <c r="B1360" s="446" t="s">
        <v>1630</v>
      </c>
      <c r="C1360" s="45"/>
      <c r="D1360" s="45"/>
      <c r="E1360" s="448">
        <v>91956</v>
      </c>
      <c r="F1360" s="45"/>
      <c r="G1360" s="45"/>
      <c r="H1360" s="45"/>
      <c r="I1360" s="45"/>
      <c r="J1360" s="45"/>
      <c r="K1360" s="45"/>
      <c r="L1360" s="45"/>
      <c r="M1360" s="45"/>
      <c r="N1360" s="45"/>
      <c r="O1360" s="45"/>
      <c r="P1360" s="45"/>
      <c r="Q1360" s="45"/>
      <c r="R1360" s="45"/>
      <c r="S1360" s="45"/>
      <c r="T1360" s="45"/>
      <c r="U1360" s="45"/>
      <c r="V1360" s="45"/>
      <c r="W1360" s="45"/>
      <c r="X1360" s="45"/>
      <c r="Y1360" s="45"/>
      <c r="Z1360" s="45"/>
      <c r="AA1360" s="45"/>
      <c r="AB1360" s="45"/>
      <c r="AC1360" s="45"/>
      <c r="AD1360" s="45"/>
      <c r="AE1360" s="45"/>
      <c r="AF1360" s="45"/>
      <c r="AG1360" s="448">
        <v>91956</v>
      </c>
      <c r="AH1360" s="45"/>
      <c r="AI1360" s="442">
        <f t="shared" si="1"/>
        <v>91956</v>
      </c>
    </row>
    <row r="1361" spans="1:35" ht="12.75" customHeight="1">
      <c r="A1361" s="446" t="s">
        <v>3088</v>
      </c>
      <c r="B1361" s="446" t="s">
        <v>1369</v>
      </c>
      <c r="C1361" s="45"/>
      <c r="D1361" s="45"/>
      <c r="E1361" s="448">
        <v>75</v>
      </c>
      <c r="F1361" s="45"/>
      <c r="G1361" s="45"/>
      <c r="H1361" s="45"/>
      <c r="I1361" s="45"/>
      <c r="J1361" s="45"/>
      <c r="K1361" s="45"/>
      <c r="L1361" s="45"/>
      <c r="M1361" s="45"/>
      <c r="N1361" s="45"/>
      <c r="O1361" s="45"/>
      <c r="P1361" s="45"/>
      <c r="Q1361" s="45"/>
      <c r="R1361" s="45"/>
      <c r="S1361" s="45"/>
      <c r="T1361" s="45"/>
      <c r="U1361" s="45"/>
      <c r="V1361" s="45"/>
      <c r="W1361" s="45"/>
      <c r="X1361" s="45"/>
      <c r="Y1361" s="45"/>
      <c r="Z1361" s="45"/>
      <c r="AA1361" s="45"/>
      <c r="AB1361" s="45"/>
      <c r="AC1361" s="45"/>
      <c r="AD1361" s="45"/>
      <c r="AE1361" s="45"/>
      <c r="AF1361" s="45"/>
      <c r="AG1361" s="448">
        <v>75</v>
      </c>
      <c r="AH1361" s="45"/>
      <c r="AI1361" s="442">
        <f t="shared" si="1"/>
        <v>75</v>
      </c>
    </row>
    <row r="1362" spans="1:35" ht="12.75" customHeight="1">
      <c r="A1362" s="440" t="s">
        <v>3089</v>
      </c>
      <c r="B1362" s="440" t="s">
        <v>3090</v>
      </c>
      <c r="C1362" s="45"/>
      <c r="D1362" s="45"/>
      <c r="E1362" s="441">
        <v>142794</v>
      </c>
      <c r="F1362" s="45"/>
      <c r="G1362" s="45"/>
      <c r="H1362" s="45"/>
      <c r="I1362" s="45"/>
      <c r="J1362" s="45"/>
      <c r="K1362" s="45"/>
      <c r="L1362" s="45"/>
      <c r="M1362" s="45"/>
      <c r="N1362" s="45"/>
      <c r="O1362" s="45"/>
      <c r="P1362" s="45"/>
      <c r="Q1362" s="45"/>
      <c r="R1362" s="45"/>
      <c r="S1362" s="45"/>
      <c r="T1362" s="45"/>
      <c r="U1362" s="45"/>
      <c r="V1362" s="45"/>
      <c r="W1362" s="45"/>
      <c r="X1362" s="45"/>
      <c r="Y1362" s="45"/>
      <c r="Z1362" s="45"/>
      <c r="AA1362" s="45"/>
      <c r="AB1362" s="45"/>
      <c r="AC1362" s="45"/>
      <c r="AD1362" s="45"/>
      <c r="AE1362" s="45"/>
      <c r="AF1362" s="45"/>
      <c r="AG1362" s="441">
        <v>142794</v>
      </c>
      <c r="AH1362" s="45"/>
      <c r="AI1362" s="442">
        <f t="shared" si="1"/>
        <v>142794</v>
      </c>
    </row>
    <row r="1363" spans="1:35" ht="12.75" customHeight="1">
      <c r="A1363" s="446" t="s">
        <v>3091</v>
      </c>
      <c r="B1363" s="446" t="s">
        <v>1818</v>
      </c>
      <c r="C1363" s="45"/>
      <c r="D1363" s="45"/>
      <c r="E1363" s="448">
        <v>142794</v>
      </c>
      <c r="F1363" s="45"/>
      <c r="G1363" s="45"/>
      <c r="H1363" s="45"/>
      <c r="I1363" s="45"/>
      <c r="J1363" s="45"/>
      <c r="K1363" s="45"/>
      <c r="L1363" s="45"/>
      <c r="M1363" s="45"/>
      <c r="N1363" s="45"/>
      <c r="O1363" s="45"/>
      <c r="P1363" s="45"/>
      <c r="Q1363" s="45"/>
      <c r="R1363" s="45"/>
      <c r="S1363" s="45"/>
      <c r="T1363" s="45"/>
      <c r="U1363" s="45"/>
      <c r="V1363" s="45"/>
      <c r="W1363" s="45"/>
      <c r="X1363" s="45"/>
      <c r="Y1363" s="45"/>
      <c r="Z1363" s="45"/>
      <c r="AA1363" s="45"/>
      <c r="AB1363" s="45"/>
      <c r="AC1363" s="45"/>
      <c r="AD1363" s="45"/>
      <c r="AE1363" s="45"/>
      <c r="AF1363" s="45"/>
      <c r="AG1363" s="448">
        <v>142794</v>
      </c>
      <c r="AH1363" s="45"/>
      <c r="AI1363" s="442">
        <f t="shared" si="1"/>
        <v>142794</v>
      </c>
    </row>
    <row r="1364" spans="1:35" ht="12.75" customHeight="1">
      <c r="A1364" s="440" t="s">
        <v>3092</v>
      </c>
      <c r="B1364" s="440" t="s">
        <v>2510</v>
      </c>
      <c r="C1364" s="45"/>
      <c r="D1364" s="45"/>
      <c r="E1364" s="441">
        <v>70822141505</v>
      </c>
      <c r="F1364" s="45"/>
      <c r="G1364" s="45"/>
      <c r="H1364" s="45"/>
      <c r="I1364" s="45"/>
      <c r="J1364" s="441">
        <v>3698186888</v>
      </c>
      <c r="K1364" s="45"/>
      <c r="L1364" s="45"/>
      <c r="M1364" s="45"/>
      <c r="N1364" s="45"/>
      <c r="O1364" s="45"/>
      <c r="P1364" s="45"/>
      <c r="Q1364" s="45"/>
      <c r="R1364" s="45"/>
      <c r="S1364" s="45"/>
      <c r="T1364" s="45"/>
      <c r="U1364" s="45"/>
      <c r="V1364" s="45"/>
      <c r="W1364" s="45"/>
      <c r="X1364" s="45"/>
      <c r="Y1364" s="45"/>
      <c r="Z1364" s="45"/>
      <c r="AA1364" s="45"/>
      <c r="AB1364" s="45"/>
      <c r="AC1364" s="45"/>
      <c r="AD1364" s="45"/>
      <c r="AE1364" s="45"/>
      <c r="AF1364" s="45"/>
      <c r="AG1364" s="441">
        <v>67123954617</v>
      </c>
      <c r="AH1364" s="45"/>
      <c r="AI1364" s="442">
        <f t="shared" si="1"/>
        <v>67123954617</v>
      </c>
    </row>
    <row r="1365" spans="1:35" ht="12.75" customHeight="1">
      <c r="A1365" s="440" t="s">
        <v>3093</v>
      </c>
      <c r="B1365" s="440" t="s">
        <v>1904</v>
      </c>
      <c r="C1365" s="45"/>
      <c r="D1365" s="45"/>
      <c r="E1365" s="441">
        <v>334540437</v>
      </c>
      <c r="F1365" s="45"/>
      <c r="G1365" s="45"/>
      <c r="H1365" s="45"/>
      <c r="I1365" s="45"/>
      <c r="J1365" s="45"/>
      <c r="K1365" s="45"/>
      <c r="L1365" s="45"/>
      <c r="M1365" s="45"/>
      <c r="N1365" s="45"/>
      <c r="O1365" s="45"/>
      <c r="P1365" s="45"/>
      <c r="Q1365" s="45"/>
      <c r="R1365" s="45"/>
      <c r="S1365" s="45"/>
      <c r="T1365" s="45"/>
      <c r="U1365" s="45"/>
      <c r="V1365" s="45"/>
      <c r="W1365" s="45"/>
      <c r="X1365" s="45"/>
      <c r="Y1365" s="45"/>
      <c r="Z1365" s="45"/>
      <c r="AA1365" s="45"/>
      <c r="AB1365" s="45"/>
      <c r="AC1365" s="45"/>
      <c r="AD1365" s="45"/>
      <c r="AE1365" s="45"/>
      <c r="AF1365" s="45"/>
      <c r="AG1365" s="441">
        <v>334540437</v>
      </c>
      <c r="AH1365" s="45"/>
      <c r="AI1365" s="442">
        <f t="shared" si="1"/>
        <v>334540437</v>
      </c>
    </row>
    <row r="1366" spans="1:35" ht="12.75" customHeight="1">
      <c r="A1366" s="446" t="s">
        <v>3094</v>
      </c>
      <c r="B1366" s="446" t="s">
        <v>3095</v>
      </c>
      <c r="C1366" s="45"/>
      <c r="D1366" s="45"/>
      <c r="E1366" s="448">
        <v>1643292</v>
      </c>
      <c r="F1366" s="45"/>
      <c r="G1366" s="45"/>
      <c r="H1366" s="45"/>
      <c r="I1366" s="45"/>
      <c r="J1366" s="45"/>
      <c r="K1366" s="45"/>
      <c r="L1366" s="45"/>
      <c r="M1366" s="45"/>
      <c r="N1366" s="45"/>
      <c r="O1366" s="45"/>
      <c r="P1366" s="45"/>
      <c r="Q1366" s="45"/>
      <c r="R1366" s="45"/>
      <c r="S1366" s="45"/>
      <c r="T1366" s="45"/>
      <c r="U1366" s="45"/>
      <c r="V1366" s="45"/>
      <c r="W1366" s="45"/>
      <c r="X1366" s="45"/>
      <c r="Y1366" s="45"/>
      <c r="Z1366" s="45"/>
      <c r="AA1366" s="45"/>
      <c r="AB1366" s="45"/>
      <c r="AC1366" s="45"/>
      <c r="AD1366" s="45"/>
      <c r="AE1366" s="45"/>
      <c r="AF1366" s="45"/>
      <c r="AG1366" s="448">
        <v>1643292</v>
      </c>
      <c r="AH1366" s="45"/>
      <c r="AI1366" s="442">
        <f t="shared" si="1"/>
        <v>1643292</v>
      </c>
    </row>
    <row r="1367" spans="1:35" ht="12.75" customHeight="1">
      <c r="A1367" s="446" t="s">
        <v>3096</v>
      </c>
      <c r="B1367" s="446" t="s">
        <v>3097</v>
      </c>
      <c r="C1367" s="45"/>
      <c r="D1367" s="45"/>
      <c r="E1367" s="448">
        <v>195511839</v>
      </c>
      <c r="F1367" s="45"/>
      <c r="G1367" s="45"/>
      <c r="H1367" s="45"/>
      <c r="I1367" s="45"/>
      <c r="J1367" s="45"/>
      <c r="K1367" s="45"/>
      <c r="L1367" s="45"/>
      <c r="M1367" s="45"/>
      <c r="N1367" s="45"/>
      <c r="O1367" s="45"/>
      <c r="P1367" s="45"/>
      <c r="Q1367" s="45"/>
      <c r="R1367" s="45"/>
      <c r="S1367" s="45"/>
      <c r="T1367" s="45"/>
      <c r="U1367" s="45"/>
      <c r="V1367" s="45"/>
      <c r="W1367" s="45"/>
      <c r="X1367" s="45"/>
      <c r="Y1367" s="45"/>
      <c r="Z1367" s="45"/>
      <c r="AA1367" s="45"/>
      <c r="AB1367" s="45"/>
      <c r="AC1367" s="45"/>
      <c r="AD1367" s="45"/>
      <c r="AE1367" s="45"/>
      <c r="AF1367" s="45"/>
      <c r="AG1367" s="448">
        <v>195511839</v>
      </c>
      <c r="AH1367" s="45"/>
      <c r="AI1367" s="442">
        <f t="shared" si="1"/>
        <v>195511839</v>
      </c>
    </row>
    <row r="1368" spans="1:35" ht="12.75" customHeight="1">
      <c r="A1368" s="446" t="s">
        <v>3098</v>
      </c>
      <c r="B1368" s="446" t="s">
        <v>3099</v>
      </c>
      <c r="C1368" s="45"/>
      <c r="D1368" s="45"/>
      <c r="E1368" s="448">
        <v>23055293</v>
      </c>
      <c r="F1368" s="45"/>
      <c r="G1368" s="45"/>
      <c r="H1368" s="45"/>
      <c r="I1368" s="45"/>
      <c r="J1368" s="45"/>
      <c r="K1368" s="45"/>
      <c r="L1368" s="45"/>
      <c r="M1368" s="45"/>
      <c r="N1368" s="45"/>
      <c r="O1368" s="45"/>
      <c r="P1368" s="45"/>
      <c r="Q1368" s="45"/>
      <c r="R1368" s="45"/>
      <c r="S1368" s="45"/>
      <c r="T1368" s="45"/>
      <c r="U1368" s="45"/>
      <c r="V1368" s="45"/>
      <c r="W1368" s="45"/>
      <c r="X1368" s="45"/>
      <c r="Y1368" s="45"/>
      <c r="Z1368" s="45"/>
      <c r="AA1368" s="45"/>
      <c r="AB1368" s="45"/>
      <c r="AC1368" s="45"/>
      <c r="AD1368" s="45"/>
      <c r="AE1368" s="45"/>
      <c r="AF1368" s="45"/>
      <c r="AG1368" s="448">
        <v>23055293</v>
      </c>
      <c r="AH1368" s="45"/>
      <c r="AI1368" s="442">
        <f t="shared" si="1"/>
        <v>23055293</v>
      </c>
    </row>
    <row r="1369" spans="1:35" ht="12.75" customHeight="1">
      <c r="A1369" s="446" t="s">
        <v>3100</v>
      </c>
      <c r="B1369" s="446" t="s">
        <v>3101</v>
      </c>
      <c r="C1369" s="45"/>
      <c r="D1369" s="45"/>
      <c r="E1369" s="448">
        <v>1511589</v>
      </c>
      <c r="F1369" s="45"/>
      <c r="G1369" s="45"/>
      <c r="H1369" s="45"/>
      <c r="I1369" s="45"/>
      <c r="J1369" s="45"/>
      <c r="K1369" s="45"/>
      <c r="L1369" s="45"/>
      <c r="M1369" s="45"/>
      <c r="N1369" s="45"/>
      <c r="O1369" s="45"/>
      <c r="P1369" s="45"/>
      <c r="Q1369" s="45"/>
      <c r="R1369" s="45"/>
      <c r="S1369" s="45"/>
      <c r="T1369" s="45"/>
      <c r="U1369" s="45"/>
      <c r="V1369" s="45"/>
      <c r="W1369" s="45"/>
      <c r="X1369" s="45"/>
      <c r="Y1369" s="45"/>
      <c r="Z1369" s="45"/>
      <c r="AA1369" s="45"/>
      <c r="AB1369" s="45"/>
      <c r="AC1369" s="45"/>
      <c r="AD1369" s="45"/>
      <c r="AE1369" s="45"/>
      <c r="AF1369" s="45"/>
      <c r="AG1369" s="448">
        <v>1511589</v>
      </c>
      <c r="AH1369" s="45"/>
      <c r="AI1369" s="442">
        <f t="shared" si="1"/>
        <v>1511589</v>
      </c>
    </row>
    <row r="1370" spans="1:35" ht="12.75" customHeight="1">
      <c r="A1370" s="446" t="s">
        <v>3102</v>
      </c>
      <c r="B1370" s="446" t="s">
        <v>3103</v>
      </c>
      <c r="C1370" s="45"/>
      <c r="D1370" s="45"/>
      <c r="E1370" s="448">
        <v>856617</v>
      </c>
      <c r="F1370" s="45"/>
      <c r="G1370" s="45"/>
      <c r="H1370" s="45"/>
      <c r="I1370" s="45"/>
      <c r="J1370" s="45"/>
      <c r="K1370" s="45"/>
      <c r="L1370" s="45"/>
      <c r="M1370" s="45"/>
      <c r="N1370" s="45"/>
      <c r="O1370" s="45"/>
      <c r="P1370" s="45"/>
      <c r="Q1370" s="45"/>
      <c r="R1370" s="45"/>
      <c r="S1370" s="45"/>
      <c r="T1370" s="45"/>
      <c r="U1370" s="45"/>
      <c r="V1370" s="45"/>
      <c r="W1370" s="45"/>
      <c r="X1370" s="45"/>
      <c r="Y1370" s="45"/>
      <c r="Z1370" s="45"/>
      <c r="AA1370" s="45"/>
      <c r="AB1370" s="45"/>
      <c r="AC1370" s="45"/>
      <c r="AD1370" s="45"/>
      <c r="AE1370" s="45"/>
      <c r="AF1370" s="45"/>
      <c r="AG1370" s="448">
        <v>856617</v>
      </c>
      <c r="AH1370" s="45"/>
      <c r="AI1370" s="442">
        <f t="shared" si="1"/>
        <v>856617</v>
      </c>
    </row>
    <row r="1371" spans="1:35" ht="12.75" customHeight="1">
      <c r="A1371" s="446" t="s">
        <v>3104</v>
      </c>
      <c r="B1371" s="446" t="s">
        <v>3105</v>
      </c>
      <c r="C1371" s="45"/>
      <c r="D1371" s="45"/>
      <c r="E1371" s="448">
        <v>111961807</v>
      </c>
      <c r="F1371" s="45"/>
      <c r="G1371" s="45"/>
      <c r="H1371" s="45"/>
      <c r="I1371" s="45"/>
      <c r="J1371" s="45"/>
      <c r="K1371" s="45"/>
      <c r="L1371" s="45"/>
      <c r="M1371" s="45"/>
      <c r="N1371" s="45"/>
      <c r="O1371" s="45"/>
      <c r="P1371" s="45"/>
      <c r="Q1371" s="45"/>
      <c r="R1371" s="45"/>
      <c r="S1371" s="45"/>
      <c r="T1371" s="45"/>
      <c r="U1371" s="45"/>
      <c r="V1371" s="45"/>
      <c r="W1371" s="45"/>
      <c r="X1371" s="45"/>
      <c r="Y1371" s="45"/>
      <c r="Z1371" s="45"/>
      <c r="AA1371" s="45"/>
      <c r="AB1371" s="45"/>
      <c r="AC1371" s="45"/>
      <c r="AD1371" s="45"/>
      <c r="AE1371" s="45"/>
      <c r="AF1371" s="45"/>
      <c r="AG1371" s="448">
        <v>111961807</v>
      </c>
      <c r="AH1371" s="45"/>
      <c r="AI1371" s="442">
        <f t="shared" si="1"/>
        <v>111961807</v>
      </c>
    </row>
    <row r="1372" spans="1:35" ht="12.75" customHeight="1">
      <c r="A1372" s="440" t="s">
        <v>3106</v>
      </c>
      <c r="B1372" s="440" t="s">
        <v>3107</v>
      </c>
      <c r="C1372" s="45"/>
      <c r="D1372" s="45"/>
      <c r="E1372" s="441">
        <v>28770944230</v>
      </c>
      <c r="F1372" s="45"/>
      <c r="G1372" s="45"/>
      <c r="H1372" s="45"/>
      <c r="I1372" s="45"/>
      <c r="J1372" s="441">
        <v>8063</v>
      </c>
      <c r="K1372" s="45"/>
      <c r="L1372" s="45"/>
      <c r="M1372" s="45"/>
      <c r="N1372" s="45"/>
      <c r="O1372" s="45"/>
      <c r="P1372" s="45"/>
      <c r="Q1372" s="45"/>
      <c r="R1372" s="45"/>
      <c r="S1372" s="45"/>
      <c r="T1372" s="45"/>
      <c r="U1372" s="45"/>
      <c r="V1372" s="45"/>
      <c r="W1372" s="45"/>
      <c r="X1372" s="45"/>
      <c r="Y1372" s="45"/>
      <c r="Z1372" s="45"/>
      <c r="AA1372" s="45"/>
      <c r="AB1372" s="45"/>
      <c r="AC1372" s="45"/>
      <c r="AD1372" s="45"/>
      <c r="AE1372" s="45"/>
      <c r="AF1372" s="45"/>
      <c r="AG1372" s="441">
        <v>28770936167</v>
      </c>
      <c r="AH1372" s="45"/>
      <c r="AI1372" s="442">
        <f t="shared" si="1"/>
        <v>28770936167</v>
      </c>
    </row>
    <row r="1373" spans="1:35" ht="12.75" customHeight="1">
      <c r="A1373" s="446" t="s">
        <v>3108</v>
      </c>
      <c r="B1373" s="446" t="s">
        <v>3109</v>
      </c>
      <c r="C1373" s="45"/>
      <c r="D1373" s="45"/>
      <c r="E1373" s="448">
        <v>6535613300</v>
      </c>
      <c r="F1373" s="45"/>
      <c r="G1373" s="45"/>
      <c r="H1373" s="45"/>
      <c r="I1373" s="45"/>
      <c r="J1373" s="45"/>
      <c r="K1373" s="45"/>
      <c r="L1373" s="45"/>
      <c r="M1373" s="45"/>
      <c r="N1373" s="45"/>
      <c r="O1373" s="45"/>
      <c r="P1373" s="45"/>
      <c r="Q1373" s="45"/>
      <c r="R1373" s="45"/>
      <c r="S1373" s="45"/>
      <c r="T1373" s="45"/>
      <c r="U1373" s="45"/>
      <c r="V1373" s="45"/>
      <c r="W1373" s="45"/>
      <c r="X1373" s="45"/>
      <c r="Y1373" s="45"/>
      <c r="Z1373" s="45"/>
      <c r="AA1373" s="45"/>
      <c r="AB1373" s="45"/>
      <c r="AC1373" s="45"/>
      <c r="AD1373" s="45"/>
      <c r="AE1373" s="45"/>
      <c r="AF1373" s="45"/>
      <c r="AG1373" s="448">
        <v>6535613300</v>
      </c>
      <c r="AH1373" s="45"/>
      <c r="AI1373" s="442">
        <f t="shared" si="1"/>
        <v>6535613300</v>
      </c>
    </row>
    <row r="1374" spans="1:35" ht="12.75" customHeight="1">
      <c r="A1374" s="446" t="s">
        <v>3110</v>
      </c>
      <c r="B1374" s="446" t="s">
        <v>3111</v>
      </c>
      <c r="C1374" s="45"/>
      <c r="D1374" s="45"/>
      <c r="E1374" s="448">
        <v>16458330477</v>
      </c>
      <c r="F1374" s="45"/>
      <c r="G1374" s="45"/>
      <c r="H1374" s="45"/>
      <c r="I1374" s="45"/>
      <c r="J1374" s="448">
        <v>8063</v>
      </c>
      <c r="K1374" s="45"/>
      <c r="L1374" s="45"/>
      <c r="M1374" s="45"/>
      <c r="N1374" s="45"/>
      <c r="O1374" s="45"/>
      <c r="P1374" s="45"/>
      <c r="Q1374" s="45"/>
      <c r="R1374" s="45"/>
      <c r="S1374" s="45"/>
      <c r="T1374" s="45"/>
      <c r="U1374" s="45"/>
      <c r="V1374" s="45"/>
      <c r="W1374" s="45"/>
      <c r="X1374" s="45"/>
      <c r="Y1374" s="45"/>
      <c r="Z1374" s="45"/>
      <c r="AA1374" s="45"/>
      <c r="AB1374" s="45"/>
      <c r="AC1374" s="45"/>
      <c r="AD1374" s="45"/>
      <c r="AE1374" s="45"/>
      <c r="AF1374" s="45"/>
      <c r="AG1374" s="448">
        <v>16458322414</v>
      </c>
      <c r="AH1374" s="45"/>
      <c r="AI1374" s="442">
        <f t="shared" si="1"/>
        <v>16458322414</v>
      </c>
    </row>
    <row r="1375" spans="1:35" ht="12.75" customHeight="1">
      <c r="A1375" s="446" t="s">
        <v>3112</v>
      </c>
      <c r="B1375" s="446" t="s">
        <v>3113</v>
      </c>
      <c r="C1375" s="45"/>
      <c r="D1375" s="45"/>
      <c r="E1375" s="448">
        <v>3165978199</v>
      </c>
      <c r="F1375" s="45"/>
      <c r="G1375" s="45"/>
      <c r="H1375" s="45"/>
      <c r="I1375" s="45"/>
      <c r="J1375" s="45"/>
      <c r="K1375" s="45"/>
      <c r="L1375" s="45"/>
      <c r="M1375" s="45"/>
      <c r="N1375" s="45"/>
      <c r="O1375" s="45"/>
      <c r="P1375" s="45"/>
      <c r="Q1375" s="45"/>
      <c r="R1375" s="45"/>
      <c r="S1375" s="45"/>
      <c r="T1375" s="45"/>
      <c r="U1375" s="45"/>
      <c r="V1375" s="45"/>
      <c r="W1375" s="45"/>
      <c r="X1375" s="45"/>
      <c r="Y1375" s="45"/>
      <c r="Z1375" s="45"/>
      <c r="AA1375" s="45"/>
      <c r="AB1375" s="45"/>
      <c r="AC1375" s="45"/>
      <c r="AD1375" s="45"/>
      <c r="AE1375" s="45"/>
      <c r="AF1375" s="45"/>
      <c r="AG1375" s="448">
        <v>3165978199</v>
      </c>
      <c r="AH1375" s="45"/>
      <c r="AI1375" s="442">
        <f t="shared" si="1"/>
        <v>3165978199</v>
      </c>
    </row>
    <row r="1376" spans="1:35" ht="12.75" customHeight="1">
      <c r="A1376" s="446" t="s">
        <v>3114</v>
      </c>
      <c r="B1376" s="446" t="s">
        <v>3115</v>
      </c>
      <c r="C1376" s="45"/>
      <c r="D1376" s="45"/>
      <c r="E1376" s="448">
        <v>824473490</v>
      </c>
      <c r="F1376" s="45"/>
      <c r="G1376" s="45"/>
      <c r="H1376" s="45"/>
      <c r="I1376" s="45"/>
      <c r="J1376" s="45"/>
      <c r="K1376" s="45"/>
      <c r="L1376" s="45"/>
      <c r="M1376" s="45"/>
      <c r="N1376" s="45"/>
      <c r="O1376" s="45"/>
      <c r="P1376" s="45"/>
      <c r="Q1376" s="45"/>
      <c r="R1376" s="45"/>
      <c r="S1376" s="45"/>
      <c r="T1376" s="45"/>
      <c r="U1376" s="45"/>
      <c r="V1376" s="45"/>
      <c r="W1376" s="45"/>
      <c r="X1376" s="45"/>
      <c r="Y1376" s="45"/>
      <c r="Z1376" s="45"/>
      <c r="AA1376" s="45"/>
      <c r="AB1376" s="45"/>
      <c r="AC1376" s="45"/>
      <c r="AD1376" s="45"/>
      <c r="AE1376" s="45"/>
      <c r="AF1376" s="45"/>
      <c r="AG1376" s="448">
        <v>824473490</v>
      </c>
      <c r="AH1376" s="45"/>
      <c r="AI1376" s="442">
        <f t="shared" si="1"/>
        <v>824473490</v>
      </c>
    </row>
    <row r="1377" spans="1:35" ht="12.75" customHeight="1">
      <c r="A1377" s="446" t="s">
        <v>3116</v>
      </c>
      <c r="B1377" s="446" t="s">
        <v>3117</v>
      </c>
      <c r="C1377" s="45"/>
      <c r="D1377" s="45"/>
      <c r="E1377" s="448">
        <v>142150602</v>
      </c>
      <c r="F1377" s="45"/>
      <c r="G1377" s="45"/>
      <c r="H1377" s="45"/>
      <c r="I1377" s="45"/>
      <c r="J1377" s="45"/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  <c r="U1377" s="45"/>
      <c r="V1377" s="45"/>
      <c r="W1377" s="45"/>
      <c r="X1377" s="45"/>
      <c r="Y1377" s="45"/>
      <c r="Z1377" s="45"/>
      <c r="AA1377" s="45"/>
      <c r="AB1377" s="45"/>
      <c r="AC1377" s="45"/>
      <c r="AD1377" s="45"/>
      <c r="AE1377" s="45"/>
      <c r="AF1377" s="45"/>
      <c r="AG1377" s="448">
        <v>142150602</v>
      </c>
      <c r="AH1377" s="45"/>
      <c r="AI1377" s="442">
        <f t="shared" si="1"/>
        <v>142150602</v>
      </c>
    </row>
    <row r="1378" spans="1:35" ht="12.75" customHeight="1">
      <c r="A1378" s="446" t="s">
        <v>3118</v>
      </c>
      <c r="B1378" s="446" t="s">
        <v>3119</v>
      </c>
      <c r="C1378" s="45"/>
      <c r="D1378" s="45"/>
      <c r="E1378" s="448">
        <v>22744097</v>
      </c>
      <c r="F1378" s="45"/>
      <c r="G1378" s="45"/>
      <c r="H1378" s="45"/>
      <c r="I1378" s="45"/>
      <c r="J1378" s="45"/>
      <c r="K1378" s="45"/>
      <c r="L1378" s="45"/>
      <c r="M1378" s="45"/>
      <c r="N1378" s="45"/>
      <c r="O1378" s="45"/>
      <c r="P1378" s="45"/>
      <c r="Q1378" s="45"/>
      <c r="R1378" s="45"/>
      <c r="S1378" s="45"/>
      <c r="T1378" s="45"/>
      <c r="U1378" s="45"/>
      <c r="V1378" s="45"/>
      <c r="W1378" s="45"/>
      <c r="X1378" s="45"/>
      <c r="Y1378" s="45"/>
      <c r="Z1378" s="45"/>
      <c r="AA1378" s="45"/>
      <c r="AB1378" s="45"/>
      <c r="AC1378" s="45"/>
      <c r="AD1378" s="45"/>
      <c r="AE1378" s="45"/>
      <c r="AF1378" s="45"/>
      <c r="AG1378" s="448">
        <v>22744097</v>
      </c>
      <c r="AH1378" s="45"/>
      <c r="AI1378" s="442">
        <f t="shared" si="1"/>
        <v>22744097</v>
      </c>
    </row>
    <row r="1379" spans="1:35" ht="12.75" customHeight="1">
      <c r="A1379" s="446" t="s">
        <v>3120</v>
      </c>
      <c r="B1379" s="446" t="s">
        <v>3121</v>
      </c>
      <c r="C1379" s="45"/>
      <c r="D1379" s="45"/>
      <c r="E1379" s="448">
        <v>147836626</v>
      </c>
      <c r="F1379" s="45"/>
      <c r="G1379" s="45"/>
      <c r="H1379" s="45"/>
      <c r="I1379" s="45"/>
      <c r="J1379" s="45"/>
      <c r="K1379" s="45"/>
      <c r="L1379" s="45"/>
      <c r="M1379" s="45"/>
      <c r="N1379" s="45"/>
      <c r="O1379" s="45"/>
      <c r="P1379" s="45"/>
      <c r="Q1379" s="45"/>
      <c r="R1379" s="45"/>
      <c r="S1379" s="45"/>
      <c r="T1379" s="45"/>
      <c r="U1379" s="45"/>
      <c r="V1379" s="45"/>
      <c r="W1379" s="45"/>
      <c r="X1379" s="45"/>
      <c r="Y1379" s="45"/>
      <c r="Z1379" s="45"/>
      <c r="AA1379" s="45"/>
      <c r="AB1379" s="45"/>
      <c r="AC1379" s="45"/>
      <c r="AD1379" s="45"/>
      <c r="AE1379" s="45"/>
      <c r="AF1379" s="45"/>
      <c r="AG1379" s="448">
        <v>147836626</v>
      </c>
      <c r="AH1379" s="45"/>
      <c r="AI1379" s="442">
        <f t="shared" si="1"/>
        <v>147836626</v>
      </c>
    </row>
    <row r="1380" spans="1:35" ht="12.75" customHeight="1">
      <c r="A1380" s="446" t="s">
        <v>3122</v>
      </c>
      <c r="B1380" s="446" t="s">
        <v>3123</v>
      </c>
      <c r="C1380" s="45"/>
      <c r="D1380" s="45"/>
      <c r="E1380" s="448">
        <v>1473817439</v>
      </c>
      <c r="F1380" s="45"/>
      <c r="G1380" s="45"/>
      <c r="H1380" s="45"/>
      <c r="I1380" s="45"/>
      <c r="J1380" s="45"/>
      <c r="K1380" s="45"/>
      <c r="L1380" s="45"/>
      <c r="M1380" s="45"/>
      <c r="N1380" s="45"/>
      <c r="O1380" s="45"/>
      <c r="P1380" s="45"/>
      <c r="Q1380" s="45"/>
      <c r="R1380" s="45"/>
      <c r="S1380" s="45"/>
      <c r="T1380" s="45"/>
      <c r="U1380" s="45"/>
      <c r="V1380" s="45"/>
      <c r="W1380" s="45"/>
      <c r="X1380" s="45"/>
      <c r="Y1380" s="45"/>
      <c r="Z1380" s="45"/>
      <c r="AA1380" s="45"/>
      <c r="AB1380" s="45"/>
      <c r="AC1380" s="45"/>
      <c r="AD1380" s="45"/>
      <c r="AE1380" s="45"/>
      <c r="AF1380" s="45"/>
      <c r="AG1380" s="448">
        <v>1473817439</v>
      </c>
      <c r="AH1380" s="45"/>
      <c r="AI1380" s="442">
        <f t="shared" si="1"/>
        <v>1473817439</v>
      </c>
    </row>
    <row r="1381" spans="1:35" ht="12.75" customHeight="1">
      <c r="A1381" s="440" t="s">
        <v>3126</v>
      </c>
      <c r="B1381" s="440" t="s">
        <v>3127</v>
      </c>
      <c r="C1381" s="45"/>
      <c r="D1381" s="45"/>
      <c r="E1381" s="441">
        <v>7444380616</v>
      </c>
      <c r="F1381" s="45"/>
      <c r="G1381" s="45"/>
      <c r="H1381" s="45"/>
      <c r="I1381" s="45"/>
      <c r="J1381" s="45"/>
      <c r="K1381" s="45"/>
      <c r="L1381" s="45"/>
      <c r="M1381" s="45"/>
      <c r="N1381" s="45"/>
      <c r="O1381" s="45"/>
      <c r="P1381" s="45"/>
      <c r="Q1381" s="45"/>
      <c r="R1381" s="45"/>
      <c r="S1381" s="45"/>
      <c r="T1381" s="45"/>
      <c r="U1381" s="45"/>
      <c r="V1381" s="45"/>
      <c r="W1381" s="45"/>
      <c r="X1381" s="45"/>
      <c r="Y1381" s="45"/>
      <c r="Z1381" s="45"/>
      <c r="AA1381" s="45"/>
      <c r="AB1381" s="45"/>
      <c r="AC1381" s="45"/>
      <c r="AD1381" s="45"/>
      <c r="AE1381" s="45"/>
      <c r="AF1381" s="45"/>
      <c r="AG1381" s="441">
        <v>7444380616</v>
      </c>
      <c r="AH1381" s="45"/>
      <c r="AI1381" s="442">
        <f t="shared" si="1"/>
        <v>7444380616</v>
      </c>
    </row>
    <row r="1382" spans="1:35" ht="12.75" customHeight="1">
      <c r="A1382" s="446" t="s">
        <v>3129</v>
      </c>
      <c r="B1382" s="446" t="s">
        <v>1033</v>
      </c>
      <c r="C1382" s="45"/>
      <c r="D1382" s="45"/>
      <c r="E1382" s="448">
        <v>7444380616</v>
      </c>
      <c r="F1382" s="45"/>
      <c r="G1382" s="45"/>
      <c r="H1382" s="45"/>
      <c r="I1382" s="45"/>
      <c r="J1382" s="45"/>
      <c r="K1382" s="45"/>
      <c r="L1382" s="45"/>
      <c r="M1382" s="45"/>
      <c r="N1382" s="45"/>
      <c r="O1382" s="45"/>
      <c r="P1382" s="45"/>
      <c r="Q1382" s="45"/>
      <c r="R1382" s="45"/>
      <c r="S1382" s="45"/>
      <c r="T1382" s="45"/>
      <c r="U1382" s="45"/>
      <c r="V1382" s="45"/>
      <c r="W1382" s="45"/>
      <c r="X1382" s="45"/>
      <c r="Y1382" s="45"/>
      <c r="Z1382" s="45"/>
      <c r="AA1382" s="45"/>
      <c r="AB1382" s="45"/>
      <c r="AC1382" s="45"/>
      <c r="AD1382" s="45"/>
      <c r="AE1382" s="45"/>
      <c r="AF1382" s="45"/>
      <c r="AG1382" s="448">
        <v>7444380616</v>
      </c>
      <c r="AH1382" s="45"/>
      <c r="AI1382" s="442">
        <f t="shared" si="1"/>
        <v>7444380616</v>
      </c>
    </row>
    <row r="1383" spans="1:35" ht="12.75" customHeight="1">
      <c r="A1383" s="440" t="s">
        <v>3131</v>
      </c>
      <c r="B1383" s="440" t="s">
        <v>1090</v>
      </c>
      <c r="C1383" s="45"/>
      <c r="D1383" s="45"/>
      <c r="E1383" s="441">
        <v>34272276222</v>
      </c>
      <c r="F1383" s="45"/>
      <c r="G1383" s="45"/>
      <c r="H1383" s="45"/>
      <c r="I1383" s="45"/>
      <c r="J1383" s="441">
        <v>3698178825</v>
      </c>
      <c r="K1383" s="45"/>
      <c r="L1383" s="45"/>
      <c r="M1383" s="45"/>
      <c r="N1383" s="45"/>
      <c r="O1383" s="45"/>
      <c r="P1383" s="45"/>
      <c r="Q1383" s="45"/>
      <c r="R1383" s="45"/>
      <c r="S1383" s="45"/>
      <c r="T1383" s="45"/>
      <c r="U1383" s="45"/>
      <c r="V1383" s="45"/>
      <c r="W1383" s="45"/>
      <c r="X1383" s="45"/>
      <c r="Y1383" s="45"/>
      <c r="Z1383" s="45"/>
      <c r="AA1383" s="45"/>
      <c r="AB1383" s="45"/>
      <c r="AC1383" s="45"/>
      <c r="AD1383" s="45"/>
      <c r="AE1383" s="45"/>
      <c r="AF1383" s="45"/>
      <c r="AG1383" s="441">
        <v>30574097397</v>
      </c>
      <c r="AH1383" s="45"/>
      <c r="AI1383" s="442">
        <f t="shared" si="1"/>
        <v>30574097397</v>
      </c>
    </row>
    <row r="1384" spans="1:35" ht="12.75" customHeight="1">
      <c r="A1384" s="446" t="s">
        <v>3132</v>
      </c>
      <c r="B1384" s="446" t="s">
        <v>3133</v>
      </c>
      <c r="C1384" s="45"/>
      <c r="D1384" s="45"/>
      <c r="E1384" s="448">
        <v>25060324851</v>
      </c>
      <c r="F1384" s="45"/>
      <c r="G1384" s="45"/>
      <c r="H1384" s="45"/>
      <c r="I1384" s="45"/>
      <c r="J1384" s="45"/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  <c r="U1384" s="45"/>
      <c r="V1384" s="45"/>
      <c r="W1384" s="45"/>
      <c r="X1384" s="45"/>
      <c r="Y1384" s="45"/>
      <c r="Z1384" s="45"/>
      <c r="AA1384" s="45"/>
      <c r="AB1384" s="45"/>
      <c r="AC1384" s="45"/>
      <c r="AD1384" s="45"/>
      <c r="AE1384" s="45"/>
      <c r="AF1384" s="45"/>
      <c r="AG1384" s="448">
        <v>25060324851</v>
      </c>
      <c r="AH1384" s="45"/>
      <c r="AI1384" s="442">
        <f t="shared" si="1"/>
        <v>25060324851</v>
      </c>
    </row>
    <row r="1385" spans="1:35" ht="12.75" customHeight="1">
      <c r="A1385" s="446" t="s">
        <v>3134</v>
      </c>
      <c r="B1385" s="446" t="s">
        <v>2513</v>
      </c>
      <c r="C1385" s="45"/>
      <c r="D1385" s="45"/>
      <c r="E1385" s="448">
        <v>731476404</v>
      </c>
      <c r="F1385" s="45"/>
      <c r="G1385" s="45"/>
      <c r="H1385" s="45"/>
      <c r="I1385" s="45"/>
      <c r="J1385" s="448">
        <v>972954</v>
      </c>
      <c r="K1385" s="45"/>
      <c r="L1385" s="45"/>
      <c r="M1385" s="45"/>
      <c r="N1385" s="45"/>
      <c r="O1385" s="45"/>
      <c r="P1385" s="45"/>
      <c r="Q1385" s="45"/>
      <c r="R1385" s="45"/>
      <c r="S1385" s="45"/>
      <c r="T1385" s="45"/>
      <c r="U1385" s="45"/>
      <c r="V1385" s="45"/>
      <c r="W1385" s="45"/>
      <c r="X1385" s="45"/>
      <c r="Y1385" s="45"/>
      <c r="Z1385" s="45"/>
      <c r="AA1385" s="45"/>
      <c r="AB1385" s="45"/>
      <c r="AC1385" s="45"/>
      <c r="AD1385" s="45"/>
      <c r="AE1385" s="45"/>
      <c r="AF1385" s="45"/>
      <c r="AG1385" s="448">
        <v>730503450</v>
      </c>
      <c r="AH1385" s="45"/>
      <c r="AI1385" s="442">
        <f t="shared" si="1"/>
        <v>730503450</v>
      </c>
    </row>
    <row r="1386" spans="1:35" ht="12.75" customHeight="1">
      <c r="A1386" s="446" t="s">
        <v>3135</v>
      </c>
      <c r="B1386" s="446" t="s">
        <v>2515</v>
      </c>
      <c r="C1386" s="45"/>
      <c r="D1386" s="45"/>
      <c r="E1386" s="448">
        <v>2823356049</v>
      </c>
      <c r="F1386" s="45"/>
      <c r="G1386" s="45"/>
      <c r="H1386" s="45"/>
      <c r="I1386" s="45"/>
      <c r="J1386" s="448">
        <v>121512333</v>
      </c>
      <c r="K1386" s="45"/>
      <c r="L1386" s="45"/>
      <c r="M1386" s="45"/>
      <c r="N1386" s="45"/>
      <c r="O1386" s="45"/>
      <c r="P1386" s="45"/>
      <c r="Q1386" s="45"/>
      <c r="R1386" s="45"/>
      <c r="S1386" s="45"/>
      <c r="T1386" s="45"/>
      <c r="U1386" s="45"/>
      <c r="V1386" s="45"/>
      <c r="W1386" s="45"/>
      <c r="X1386" s="45"/>
      <c r="Y1386" s="45"/>
      <c r="Z1386" s="45"/>
      <c r="AA1386" s="45"/>
      <c r="AB1386" s="45"/>
      <c r="AC1386" s="45"/>
      <c r="AD1386" s="45"/>
      <c r="AE1386" s="45"/>
      <c r="AF1386" s="45"/>
      <c r="AG1386" s="448">
        <v>2701843716</v>
      </c>
      <c r="AH1386" s="45"/>
      <c r="AI1386" s="442">
        <f t="shared" si="1"/>
        <v>2701843716</v>
      </c>
    </row>
    <row r="1387" spans="1:35" ht="12.75" customHeight="1">
      <c r="A1387" s="446" t="s">
        <v>3136</v>
      </c>
      <c r="B1387" s="446" t="s">
        <v>2517</v>
      </c>
      <c r="C1387" s="45"/>
      <c r="D1387" s="45"/>
      <c r="E1387" s="448">
        <v>3719648349</v>
      </c>
      <c r="F1387" s="45"/>
      <c r="G1387" s="45"/>
      <c r="H1387" s="45"/>
      <c r="I1387" s="45"/>
      <c r="J1387" s="448">
        <v>3575175780</v>
      </c>
      <c r="K1387" s="45"/>
      <c r="L1387" s="45"/>
      <c r="M1387" s="45"/>
      <c r="N1387" s="45"/>
      <c r="O1387" s="45"/>
      <c r="P1387" s="45"/>
      <c r="Q1387" s="45"/>
      <c r="R1387" s="45"/>
      <c r="S1387" s="45"/>
      <c r="T1387" s="45"/>
      <c r="U1387" s="45"/>
      <c r="V1387" s="45"/>
      <c r="W1387" s="45"/>
      <c r="X1387" s="45"/>
      <c r="Y1387" s="45"/>
      <c r="Z1387" s="45"/>
      <c r="AA1387" s="45"/>
      <c r="AB1387" s="45"/>
      <c r="AC1387" s="45"/>
      <c r="AD1387" s="45"/>
      <c r="AE1387" s="45"/>
      <c r="AF1387" s="45"/>
      <c r="AG1387" s="448">
        <v>144472569</v>
      </c>
      <c r="AH1387" s="45"/>
      <c r="AI1387" s="442">
        <f t="shared" si="1"/>
        <v>144472569</v>
      </c>
    </row>
    <row r="1388" spans="1:35" ht="12.75" customHeight="1">
      <c r="A1388" s="446" t="s">
        <v>3137</v>
      </c>
      <c r="B1388" s="446" t="s">
        <v>3138</v>
      </c>
      <c r="C1388" s="45"/>
      <c r="D1388" s="45"/>
      <c r="E1388" s="448">
        <v>988666355</v>
      </c>
      <c r="F1388" s="45"/>
      <c r="G1388" s="45"/>
      <c r="H1388" s="45"/>
      <c r="I1388" s="45"/>
      <c r="J1388" s="45"/>
      <c r="K1388" s="45"/>
      <c r="L1388" s="45"/>
      <c r="M1388" s="45"/>
      <c r="N1388" s="45"/>
      <c r="O1388" s="45"/>
      <c r="P1388" s="45"/>
      <c r="Q1388" s="45"/>
      <c r="R1388" s="45"/>
      <c r="S1388" s="45"/>
      <c r="T1388" s="45"/>
      <c r="U1388" s="45"/>
      <c r="V1388" s="45"/>
      <c r="W1388" s="45"/>
      <c r="X1388" s="45"/>
      <c r="Y1388" s="45"/>
      <c r="Z1388" s="45"/>
      <c r="AA1388" s="45"/>
      <c r="AB1388" s="45"/>
      <c r="AC1388" s="45"/>
      <c r="AD1388" s="45"/>
      <c r="AE1388" s="45"/>
      <c r="AF1388" s="45"/>
      <c r="AG1388" s="448">
        <v>988666355</v>
      </c>
      <c r="AH1388" s="45"/>
      <c r="AI1388" s="442">
        <f t="shared" si="1"/>
        <v>988666355</v>
      </c>
    </row>
    <row r="1389" spans="1:35" ht="12.75" customHeight="1">
      <c r="A1389" s="446" t="s">
        <v>3139</v>
      </c>
      <c r="B1389" s="446" t="s">
        <v>1090</v>
      </c>
      <c r="C1389" s="45"/>
      <c r="D1389" s="45"/>
      <c r="E1389" s="448">
        <v>948804214</v>
      </c>
      <c r="F1389" s="45"/>
      <c r="G1389" s="45"/>
      <c r="H1389" s="45"/>
      <c r="I1389" s="45"/>
      <c r="J1389" s="448">
        <v>517758</v>
      </c>
      <c r="K1389" s="45"/>
      <c r="L1389" s="45"/>
      <c r="M1389" s="45"/>
      <c r="N1389" s="45"/>
      <c r="O1389" s="45"/>
      <c r="P1389" s="45"/>
      <c r="Q1389" s="45"/>
      <c r="R1389" s="45"/>
      <c r="S1389" s="45"/>
      <c r="T1389" s="45"/>
      <c r="U1389" s="45"/>
      <c r="V1389" s="45"/>
      <c r="W1389" s="45"/>
      <c r="X1389" s="45"/>
      <c r="Y1389" s="45"/>
      <c r="Z1389" s="45"/>
      <c r="AA1389" s="45"/>
      <c r="AB1389" s="45"/>
      <c r="AC1389" s="45"/>
      <c r="AD1389" s="45"/>
      <c r="AE1389" s="45"/>
      <c r="AF1389" s="45"/>
      <c r="AG1389" s="448">
        <v>948286456</v>
      </c>
      <c r="AH1389" s="45"/>
      <c r="AI1389" s="442">
        <f t="shared" si="1"/>
        <v>948286456</v>
      </c>
    </row>
    <row r="1390" spans="1:35" ht="12.75" customHeight="1">
      <c r="A1390" s="440" t="s">
        <v>3140</v>
      </c>
      <c r="B1390" s="440" t="s">
        <v>3141</v>
      </c>
      <c r="C1390" s="45"/>
      <c r="D1390" s="45"/>
      <c r="E1390" s="441">
        <v>13101704035</v>
      </c>
      <c r="F1390" s="45"/>
      <c r="G1390" s="45"/>
      <c r="H1390" s="45"/>
      <c r="I1390" s="45"/>
      <c r="J1390" s="45"/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  <c r="U1390" s="45"/>
      <c r="V1390" s="45"/>
      <c r="W1390" s="45"/>
      <c r="X1390" s="45"/>
      <c r="Y1390" s="45"/>
      <c r="Z1390" s="45"/>
      <c r="AA1390" s="45"/>
      <c r="AB1390" s="45"/>
      <c r="AC1390" s="45"/>
      <c r="AD1390" s="45"/>
      <c r="AE1390" s="45"/>
      <c r="AF1390" s="45"/>
      <c r="AG1390" s="441">
        <v>13101704035</v>
      </c>
      <c r="AH1390" s="45"/>
      <c r="AI1390" s="442">
        <f t="shared" si="1"/>
        <v>13101704035</v>
      </c>
    </row>
    <row r="1391" spans="1:35" ht="12.75" customHeight="1">
      <c r="A1391" s="440" t="s">
        <v>3144</v>
      </c>
      <c r="B1391" s="440" t="s">
        <v>3145</v>
      </c>
      <c r="C1391" s="45"/>
      <c r="D1391" s="45"/>
      <c r="E1391" s="441">
        <v>596060396</v>
      </c>
      <c r="F1391" s="45"/>
      <c r="G1391" s="45"/>
      <c r="H1391" s="45"/>
      <c r="I1391" s="45"/>
      <c r="J1391" s="45"/>
      <c r="K1391" s="45"/>
      <c r="L1391" s="45"/>
      <c r="M1391" s="45"/>
      <c r="N1391" s="45"/>
      <c r="O1391" s="45"/>
      <c r="P1391" s="45"/>
      <c r="Q1391" s="45"/>
      <c r="R1391" s="45"/>
      <c r="S1391" s="45"/>
      <c r="T1391" s="45"/>
      <c r="U1391" s="45"/>
      <c r="V1391" s="45"/>
      <c r="W1391" s="45"/>
      <c r="X1391" s="45"/>
      <c r="Y1391" s="45"/>
      <c r="Z1391" s="45"/>
      <c r="AA1391" s="45"/>
      <c r="AB1391" s="45"/>
      <c r="AC1391" s="45"/>
      <c r="AD1391" s="45"/>
      <c r="AE1391" s="45"/>
      <c r="AF1391" s="45"/>
      <c r="AG1391" s="441">
        <v>596060396</v>
      </c>
      <c r="AH1391" s="45"/>
      <c r="AI1391" s="442">
        <f t="shared" si="1"/>
        <v>596060396</v>
      </c>
    </row>
    <row r="1392" spans="1:35" ht="12.75" customHeight="1">
      <c r="A1392" s="446" t="s">
        <v>3957</v>
      </c>
      <c r="B1392" s="446" t="s">
        <v>2721</v>
      </c>
      <c r="C1392" s="45"/>
      <c r="D1392" s="45"/>
      <c r="E1392" s="448">
        <v>89448</v>
      </c>
      <c r="F1392" s="45"/>
      <c r="G1392" s="45"/>
      <c r="H1392" s="45"/>
      <c r="I1392" s="45"/>
      <c r="J1392" s="45"/>
      <c r="K1392" s="45"/>
      <c r="L1392" s="45"/>
      <c r="M1392" s="45"/>
      <c r="N1392" s="45"/>
      <c r="O1392" s="45"/>
      <c r="P1392" s="45"/>
      <c r="Q1392" s="45"/>
      <c r="R1392" s="45"/>
      <c r="S1392" s="45"/>
      <c r="T1392" s="45"/>
      <c r="U1392" s="45"/>
      <c r="V1392" s="45"/>
      <c r="W1392" s="45"/>
      <c r="X1392" s="45"/>
      <c r="Y1392" s="45"/>
      <c r="Z1392" s="45"/>
      <c r="AA1392" s="45"/>
      <c r="AB1392" s="45"/>
      <c r="AC1392" s="45"/>
      <c r="AD1392" s="45"/>
      <c r="AE1392" s="45"/>
      <c r="AF1392" s="45"/>
      <c r="AG1392" s="448">
        <v>89448</v>
      </c>
      <c r="AH1392" s="45"/>
      <c r="AI1392" s="442">
        <f t="shared" si="1"/>
        <v>89448</v>
      </c>
    </row>
    <row r="1393" spans="1:35" ht="12.75" customHeight="1">
      <c r="A1393" s="446" t="s">
        <v>3958</v>
      </c>
      <c r="B1393" s="446" t="s">
        <v>2771</v>
      </c>
      <c r="C1393" s="45"/>
      <c r="D1393" s="45"/>
      <c r="E1393" s="448">
        <v>10154</v>
      </c>
      <c r="F1393" s="45"/>
      <c r="G1393" s="45"/>
      <c r="H1393" s="45"/>
      <c r="I1393" s="45"/>
      <c r="J1393" s="45"/>
      <c r="K1393" s="45"/>
      <c r="L1393" s="45"/>
      <c r="M1393" s="45"/>
      <c r="N1393" s="45"/>
      <c r="O1393" s="45"/>
      <c r="P1393" s="45"/>
      <c r="Q1393" s="45"/>
      <c r="R1393" s="45"/>
      <c r="S1393" s="45"/>
      <c r="T1393" s="45"/>
      <c r="U1393" s="45"/>
      <c r="V1393" s="45"/>
      <c r="W1393" s="45"/>
      <c r="X1393" s="45"/>
      <c r="Y1393" s="45"/>
      <c r="Z1393" s="45"/>
      <c r="AA1393" s="45"/>
      <c r="AB1393" s="45"/>
      <c r="AC1393" s="45"/>
      <c r="AD1393" s="45"/>
      <c r="AE1393" s="45"/>
      <c r="AF1393" s="45"/>
      <c r="AG1393" s="448">
        <v>10154</v>
      </c>
      <c r="AH1393" s="45"/>
      <c r="AI1393" s="442">
        <f t="shared" si="1"/>
        <v>10154</v>
      </c>
    </row>
    <row r="1394" spans="1:35" ht="12.75" customHeight="1">
      <c r="A1394" s="446" t="s">
        <v>3146</v>
      </c>
      <c r="B1394" s="446" t="s">
        <v>1052</v>
      </c>
      <c r="C1394" s="45"/>
      <c r="D1394" s="45"/>
      <c r="E1394" s="448">
        <v>377853</v>
      </c>
      <c r="F1394" s="45"/>
      <c r="G1394" s="45"/>
      <c r="H1394" s="45"/>
      <c r="I1394" s="45"/>
      <c r="J1394" s="45"/>
      <c r="K1394" s="45"/>
      <c r="L1394" s="45"/>
      <c r="M1394" s="45"/>
      <c r="N1394" s="45"/>
      <c r="O1394" s="45"/>
      <c r="P1394" s="45"/>
      <c r="Q1394" s="45"/>
      <c r="R1394" s="45"/>
      <c r="S1394" s="45"/>
      <c r="T1394" s="45"/>
      <c r="U1394" s="45"/>
      <c r="V1394" s="45"/>
      <c r="W1394" s="45"/>
      <c r="X1394" s="45"/>
      <c r="Y1394" s="45"/>
      <c r="Z1394" s="45"/>
      <c r="AA1394" s="45"/>
      <c r="AB1394" s="45"/>
      <c r="AC1394" s="45"/>
      <c r="AD1394" s="45"/>
      <c r="AE1394" s="45"/>
      <c r="AF1394" s="45"/>
      <c r="AG1394" s="448">
        <v>377853</v>
      </c>
      <c r="AH1394" s="45"/>
      <c r="AI1394" s="442">
        <f t="shared" si="1"/>
        <v>377853</v>
      </c>
    </row>
    <row r="1395" spans="1:35" ht="12.75" customHeight="1">
      <c r="A1395" s="446" t="s">
        <v>3147</v>
      </c>
      <c r="B1395" s="446" t="s">
        <v>2816</v>
      </c>
      <c r="C1395" s="45"/>
      <c r="D1395" s="45"/>
      <c r="E1395" s="448">
        <v>583258610</v>
      </c>
      <c r="F1395" s="45"/>
      <c r="G1395" s="45"/>
      <c r="H1395" s="45"/>
      <c r="I1395" s="45"/>
      <c r="J1395" s="45"/>
      <c r="K1395" s="45"/>
      <c r="L1395" s="45"/>
      <c r="M1395" s="45"/>
      <c r="N1395" s="45"/>
      <c r="O1395" s="45"/>
      <c r="P1395" s="45"/>
      <c r="Q1395" s="45"/>
      <c r="R1395" s="45"/>
      <c r="S1395" s="45"/>
      <c r="T1395" s="45"/>
      <c r="U1395" s="45"/>
      <c r="V1395" s="45"/>
      <c r="W1395" s="45"/>
      <c r="X1395" s="45"/>
      <c r="Y1395" s="45"/>
      <c r="Z1395" s="45"/>
      <c r="AA1395" s="45"/>
      <c r="AB1395" s="45"/>
      <c r="AC1395" s="45"/>
      <c r="AD1395" s="45"/>
      <c r="AE1395" s="45"/>
      <c r="AF1395" s="45"/>
      <c r="AG1395" s="448">
        <v>583258610</v>
      </c>
      <c r="AH1395" s="45"/>
      <c r="AI1395" s="442">
        <f t="shared" si="1"/>
        <v>583258610</v>
      </c>
    </row>
    <row r="1396" spans="1:35" ht="12.75" customHeight="1">
      <c r="A1396" s="446" t="s">
        <v>3148</v>
      </c>
      <c r="B1396" s="446" t="s">
        <v>3030</v>
      </c>
      <c r="C1396" s="45"/>
      <c r="D1396" s="45"/>
      <c r="E1396" s="448">
        <v>12324331</v>
      </c>
      <c r="F1396" s="45"/>
      <c r="G1396" s="45"/>
      <c r="H1396" s="45"/>
      <c r="I1396" s="45"/>
      <c r="J1396" s="45"/>
      <c r="K1396" s="45"/>
      <c r="L1396" s="45"/>
      <c r="M1396" s="45"/>
      <c r="N1396" s="45"/>
      <c r="O1396" s="45"/>
      <c r="P1396" s="45"/>
      <c r="Q1396" s="45"/>
      <c r="R1396" s="45"/>
      <c r="S1396" s="45"/>
      <c r="T1396" s="45"/>
      <c r="U1396" s="45"/>
      <c r="V1396" s="45"/>
      <c r="W1396" s="45"/>
      <c r="X1396" s="45"/>
      <c r="Y1396" s="45"/>
      <c r="Z1396" s="45"/>
      <c r="AA1396" s="45"/>
      <c r="AB1396" s="45"/>
      <c r="AC1396" s="45"/>
      <c r="AD1396" s="45"/>
      <c r="AE1396" s="45"/>
      <c r="AF1396" s="45"/>
      <c r="AG1396" s="448">
        <v>12324331</v>
      </c>
      <c r="AH1396" s="45"/>
      <c r="AI1396" s="442">
        <f t="shared" si="1"/>
        <v>12324331</v>
      </c>
    </row>
    <row r="1397" spans="1:35" ht="12.75" customHeight="1">
      <c r="A1397" s="440" t="s">
        <v>3149</v>
      </c>
      <c r="B1397" s="440" t="s">
        <v>1993</v>
      </c>
      <c r="C1397" s="45"/>
      <c r="D1397" s="45"/>
      <c r="E1397" s="441">
        <v>4781711885</v>
      </c>
      <c r="F1397" s="45"/>
      <c r="G1397" s="45"/>
      <c r="H1397" s="45"/>
      <c r="I1397" s="45"/>
      <c r="J1397" s="45"/>
      <c r="K1397" s="45"/>
      <c r="L1397" s="45"/>
      <c r="M1397" s="45"/>
      <c r="N1397" s="45"/>
      <c r="O1397" s="45"/>
      <c r="P1397" s="45"/>
      <c r="Q1397" s="45"/>
      <c r="R1397" s="45"/>
      <c r="S1397" s="45"/>
      <c r="T1397" s="45"/>
      <c r="U1397" s="45"/>
      <c r="V1397" s="45"/>
      <c r="W1397" s="45"/>
      <c r="X1397" s="45"/>
      <c r="Y1397" s="45"/>
      <c r="Z1397" s="45"/>
      <c r="AA1397" s="45"/>
      <c r="AB1397" s="45"/>
      <c r="AC1397" s="45"/>
      <c r="AD1397" s="45"/>
      <c r="AE1397" s="45"/>
      <c r="AF1397" s="45"/>
      <c r="AG1397" s="441">
        <v>4781711885</v>
      </c>
      <c r="AH1397" s="45"/>
      <c r="AI1397" s="442">
        <f t="shared" si="1"/>
        <v>4781711885</v>
      </c>
    </row>
    <row r="1398" spans="1:35" ht="12.75" customHeight="1">
      <c r="A1398" s="446" t="s">
        <v>3150</v>
      </c>
      <c r="B1398" s="446" t="s">
        <v>2816</v>
      </c>
      <c r="C1398" s="45"/>
      <c r="D1398" s="45"/>
      <c r="E1398" s="448">
        <v>7328018</v>
      </c>
      <c r="F1398" s="45"/>
      <c r="G1398" s="45"/>
      <c r="H1398" s="45"/>
      <c r="I1398" s="45"/>
      <c r="J1398" s="45"/>
      <c r="K1398" s="45"/>
      <c r="L1398" s="45"/>
      <c r="M1398" s="45"/>
      <c r="N1398" s="45"/>
      <c r="O1398" s="45"/>
      <c r="P1398" s="45"/>
      <c r="Q1398" s="45"/>
      <c r="R1398" s="45"/>
      <c r="S1398" s="45"/>
      <c r="T1398" s="45"/>
      <c r="U1398" s="45"/>
      <c r="V1398" s="45"/>
      <c r="W1398" s="45"/>
      <c r="X1398" s="45"/>
      <c r="Y1398" s="45"/>
      <c r="Z1398" s="45"/>
      <c r="AA1398" s="45"/>
      <c r="AB1398" s="45"/>
      <c r="AC1398" s="45"/>
      <c r="AD1398" s="45"/>
      <c r="AE1398" s="45"/>
      <c r="AF1398" s="45"/>
      <c r="AG1398" s="448">
        <v>7328018</v>
      </c>
      <c r="AH1398" s="45"/>
      <c r="AI1398" s="442">
        <f t="shared" si="1"/>
        <v>7328018</v>
      </c>
    </row>
    <row r="1399" spans="1:35" ht="12.75" customHeight="1">
      <c r="A1399" s="446" t="s">
        <v>3153</v>
      </c>
      <c r="B1399" s="446" t="s">
        <v>3154</v>
      </c>
      <c r="C1399" s="45"/>
      <c r="D1399" s="45"/>
      <c r="E1399" s="448">
        <v>74092802</v>
      </c>
      <c r="F1399" s="45"/>
      <c r="G1399" s="45"/>
      <c r="H1399" s="45"/>
      <c r="I1399" s="45"/>
      <c r="J1399" s="45"/>
      <c r="K1399" s="45"/>
      <c r="L1399" s="45"/>
      <c r="M1399" s="45"/>
      <c r="N1399" s="45"/>
      <c r="O1399" s="45"/>
      <c r="P1399" s="45"/>
      <c r="Q1399" s="45"/>
      <c r="R1399" s="45"/>
      <c r="S1399" s="45"/>
      <c r="T1399" s="45"/>
      <c r="U1399" s="45"/>
      <c r="V1399" s="45"/>
      <c r="W1399" s="45"/>
      <c r="X1399" s="45"/>
      <c r="Y1399" s="45"/>
      <c r="Z1399" s="45"/>
      <c r="AA1399" s="45"/>
      <c r="AB1399" s="45"/>
      <c r="AC1399" s="45"/>
      <c r="AD1399" s="45"/>
      <c r="AE1399" s="45"/>
      <c r="AF1399" s="45"/>
      <c r="AG1399" s="448">
        <v>74092802</v>
      </c>
      <c r="AH1399" s="45"/>
      <c r="AI1399" s="442">
        <f t="shared" si="1"/>
        <v>74092802</v>
      </c>
    </row>
    <row r="1400" spans="1:35" ht="12.75" customHeight="1">
      <c r="A1400" s="446" t="s">
        <v>3155</v>
      </c>
      <c r="B1400" s="446" t="s">
        <v>1030</v>
      </c>
      <c r="C1400" s="45"/>
      <c r="D1400" s="45"/>
      <c r="E1400" s="448">
        <v>2210855141</v>
      </c>
      <c r="F1400" s="45"/>
      <c r="G1400" s="45"/>
      <c r="H1400" s="45"/>
      <c r="I1400" s="45"/>
      <c r="J1400" s="45"/>
      <c r="K1400" s="45"/>
      <c r="L1400" s="45"/>
      <c r="M1400" s="45"/>
      <c r="N1400" s="45"/>
      <c r="O1400" s="45"/>
      <c r="P1400" s="45"/>
      <c r="Q1400" s="45"/>
      <c r="R1400" s="45"/>
      <c r="S1400" s="45"/>
      <c r="T1400" s="45"/>
      <c r="U1400" s="45"/>
      <c r="V1400" s="45"/>
      <c r="W1400" s="45"/>
      <c r="X1400" s="45"/>
      <c r="Y1400" s="45"/>
      <c r="Z1400" s="45"/>
      <c r="AA1400" s="45"/>
      <c r="AB1400" s="45"/>
      <c r="AC1400" s="45"/>
      <c r="AD1400" s="45"/>
      <c r="AE1400" s="45"/>
      <c r="AF1400" s="45"/>
      <c r="AG1400" s="448">
        <v>2210855141</v>
      </c>
      <c r="AH1400" s="45"/>
      <c r="AI1400" s="442">
        <f t="shared" si="1"/>
        <v>2210855141</v>
      </c>
    </row>
    <row r="1401" spans="1:35" ht="12.75" customHeight="1">
      <c r="A1401" s="446" t="s">
        <v>3157</v>
      </c>
      <c r="B1401" s="446" t="s">
        <v>1035</v>
      </c>
      <c r="C1401" s="45"/>
      <c r="D1401" s="45"/>
      <c r="E1401" s="448">
        <v>55408776</v>
      </c>
      <c r="F1401" s="45"/>
      <c r="G1401" s="45"/>
      <c r="H1401" s="45"/>
      <c r="I1401" s="45"/>
      <c r="J1401" s="45"/>
      <c r="K1401" s="45"/>
      <c r="L1401" s="45"/>
      <c r="M1401" s="45"/>
      <c r="N1401" s="45"/>
      <c r="O1401" s="45"/>
      <c r="P1401" s="45"/>
      <c r="Q1401" s="45"/>
      <c r="R1401" s="45"/>
      <c r="S1401" s="45"/>
      <c r="T1401" s="45"/>
      <c r="U1401" s="45"/>
      <c r="V1401" s="45"/>
      <c r="W1401" s="45"/>
      <c r="X1401" s="45"/>
      <c r="Y1401" s="45"/>
      <c r="Z1401" s="45"/>
      <c r="AA1401" s="45"/>
      <c r="AB1401" s="45"/>
      <c r="AC1401" s="45"/>
      <c r="AD1401" s="45"/>
      <c r="AE1401" s="45"/>
      <c r="AF1401" s="45"/>
      <c r="AG1401" s="448">
        <v>55408776</v>
      </c>
      <c r="AH1401" s="45"/>
      <c r="AI1401" s="442">
        <f t="shared" si="1"/>
        <v>55408776</v>
      </c>
    </row>
    <row r="1402" spans="1:35" ht="12.75" customHeight="1">
      <c r="A1402" s="446" t="s">
        <v>3158</v>
      </c>
      <c r="B1402" s="446" t="s">
        <v>1033</v>
      </c>
      <c r="C1402" s="45"/>
      <c r="D1402" s="45"/>
      <c r="E1402" s="448">
        <v>69824001</v>
      </c>
      <c r="F1402" s="45"/>
      <c r="G1402" s="45"/>
      <c r="H1402" s="45"/>
      <c r="I1402" s="45"/>
      <c r="J1402" s="45"/>
      <c r="K1402" s="45"/>
      <c r="L1402" s="45"/>
      <c r="M1402" s="45"/>
      <c r="N1402" s="45"/>
      <c r="O1402" s="45"/>
      <c r="P1402" s="45"/>
      <c r="Q1402" s="45"/>
      <c r="R1402" s="45"/>
      <c r="S1402" s="45"/>
      <c r="T1402" s="45"/>
      <c r="U1402" s="45"/>
      <c r="V1402" s="45"/>
      <c r="W1402" s="45"/>
      <c r="X1402" s="45"/>
      <c r="Y1402" s="45"/>
      <c r="Z1402" s="45"/>
      <c r="AA1402" s="45"/>
      <c r="AB1402" s="45"/>
      <c r="AC1402" s="45"/>
      <c r="AD1402" s="45"/>
      <c r="AE1402" s="45"/>
      <c r="AF1402" s="45"/>
      <c r="AG1402" s="448">
        <v>69824001</v>
      </c>
      <c r="AH1402" s="45"/>
      <c r="AI1402" s="442">
        <f t="shared" si="1"/>
        <v>69824001</v>
      </c>
    </row>
    <row r="1403" spans="1:35" ht="12.75" customHeight="1">
      <c r="A1403" s="446" t="s">
        <v>3159</v>
      </c>
      <c r="B1403" s="446" t="s">
        <v>1038</v>
      </c>
      <c r="C1403" s="45"/>
      <c r="D1403" s="45"/>
      <c r="E1403" s="448">
        <v>2361950293</v>
      </c>
      <c r="F1403" s="45"/>
      <c r="G1403" s="45"/>
      <c r="H1403" s="45"/>
      <c r="I1403" s="45"/>
      <c r="J1403" s="45"/>
      <c r="K1403" s="45"/>
      <c r="L1403" s="45"/>
      <c r="M1403" s="45"/>
      <c r="N1403" s="45"/>
      <c r="O1403" s="45"/>
      <c r="P1403" s="45"/>
      <c r="Q1403" s="45"/>
      <c r="R1403" s="45"/>
      <c r="S1403" s="45"/>
      <c r="T1403" s="45"/>
      <c r="U1403" s="45"/>
      <c r="V1403" s="45"/>
      <c r="W1403" s="45"/>
      <c r="X1403" s="45"/>
      <c r="Y1403" s="45"/>
      <c r="Z1403" s="45"/>
      <c r="AA1403" s="45"/>
      <c r="AB1403" s="45"/>
      <c r="AC1403" s="45"/>
      <c r="AD1403" s="45"/>
      <c r="AE1403" s="45"/>
      <c r="AF1403" s="45"/>
      <c r="AG1403" s="448">
        <v>2361950293</v>
      </c>
      <c r="AH1403" s="45"/>
      <c r="AI1403" s="442">
        <f t="shared" si="1"/>
        <v>2361950293</v>
      </c>
    </row>
    <row r="1404" spans="1:35" ht="12.75" customHeight="1">
      <c r="A1404" s="446" t="s">
        <v>3160</v>
      </c>
      <c r="B1404" s="446" t="s">
        <v>3161</v>
      </c>
      <c r="C1404" s="45"/>
      <c r="D1404" s="45"/>
      <c r="E1404" s="448">
        <v>2252854</v>
      </c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  <c r="P1404" s="45"/>
      <c r="Q1404" s="45"/>
      <c r="R1404" s="45"/>
      <c r="S1404" s="45"/>
      <c r="T1404" s="45"/>
      <c r="U1404" s="45"/>
      <c r="V1404" s="45"/>
      <c r="W1404" s="45"/>
      <c r="X1404" s="45"/>
      <c r="Y1404" s="45"/>
      <c r="Z1404" s="45"/>
      <c r="AA1404" s="45"/>
      <c r="AB1404" s="45"/>
      <c r="AC1404" s="45"/>
      <c r="AD1404" s="45"/>
      <c r="AE1404" s="45"/>
      <c r="AF1404" s="45"/>
      <c r="AG1404" s="448">
        <v>2252854</v>
      </c>
      <c r="AH1404" s="45"/>
      <c r="AI1404" s="442">
        <f t="shared" si="1"/>
        <v>2252854</v>
      </c>
    </row>
    <row r="1405" spans="1:35" ht="12.75" customHeight="1">
      <c r="A1405" s="440" t="s">
        <v>3162</v>
      </c>
      <c r="B1405" s="440" t="s">
        <v>3163</v>
      </c>
      <c r="C1405" s="45"/>
      <c r="D1405" s="45"/>
      <c r="E1405" s="441">
        <v>424122306</v>
      </c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  <c r="P1405" s="45"/>
      <c r="Q1405" s="45"/>
      <c r="R1405" s="45"/>
      <c r="S1405" s="45"/>
      <c r="T1405" s="45"/>
      <c r="U1405" s="45"/>
      <c r="V1405" s="45"/>
      <c r="W1405" s="45"/>
      <c r="X1405" s="45"/>
      <c r="Y1405" s="45"/>
      <c r="Z1405" s="45"/>
      <c r="AA1405" s="45"/>
      <c r="AB1405" s="45"/>
      <c r="AC1405" s="45"/>
      <c r="AD1405" s="45"/>
      <c r="AE1405" s="45"/>
      <c r="AF1405" s="45"/>
      <c r="AG1405" s="441">
        <v>424122306</v>
      </c>
      <c r="AH1405" s="45"/>
      <c r="AI1405" s="442">
        <f t="shared" si="1"/>
        <v>424122306</v>
      </c>
    </row>
    <row r="1406" spans="1:35" ht="12.75" customHeight="1">
      <c r="A1406" s="446" t="s">
        <v>3164</v>
      </c>
      <c r="B1406" s="446" t="s">
        <v>2816</v>
      </c>
      <c r="C1406" s="45"/>
      <c r="D1406" s="45"/>
      <c r="E1406" s="448">
        <v>424122306</v>
      </c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  <c r="P1406" s="45"/>
      <c r="Q1406" s="45"/>
      <c r="R1406" s="45"/>
      <c r="S1406" s="45"/>
      <c r="T1406" s="45"/>
      <c r="U1406" s="45"/>
      <c r="V1406" s="45"/>
      <c r="W1406" s="45"/>
      <c r="X1406" s="45"/>
      <c r="Y1406" s="45"/>
      <c r="Z1406" s="45"/>
      <c r="AA1406" s="45"/>
      <c r="AB1406" s="45"/>
      <c r="AC1406" s="45"/>
      <c r="AD1406" s="45"/>
      <c r="AE1406" s="45"/>
      <c r="AF1406" s="45"/>
      <c r="AG1406" s="448">
        <v>424122306</v>
      </c>
      <c r="AH1406" s="45"/>
      <c r="AI1406" s="442">
        <f t="shared" si="1"/>
        <v>424122306</v>
      </c>
    </row>
    <row r="1407" spans="1:35" ht="12.75" customHeight="1">
      <c r="A1407" s="440" t="s">
        <v>3165</v>
      </c>
      <c r="B1407" s="440" t="s">
        <v>1989</v>
      </c>
      <c r="C1407" s="45"/>
      <c r="D1407" s="45"/>
      <c r="E1407" s="441">
        <v>221644705</v>
      </c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  <c r="P1407" s="45"/>
      <c r="Q1407" s="45"/>
      <c r="R1407" s="45"/>
      <c r="S1407" s="45"/>
      <c r="T1407" s="45"/>
      <c r="U1407" s="45"/>
      <c r="V1407" s="45"/>
      <c r="W1407" s="45"/>
      <c r="X1407" s="45"/>
      <c r="Y1407" s="45"/>
      <c r="Z1407" s="45"/>
      <c r="AA1407" s="45"/>
      <c r="AB1407" s="45"/>
      <c r="AC1407" s="45"/>
      <c r="AD1407" s="45"/>
      <c r="AE1407" s="45"/>
      <c r="AF1407" s="45"/>
      <c r="AG1407" s="441">
        <v>221644705</v>
      </c>
      <c r="AH1407" s="45"/>
      <c r="AI1407" s="442">
        <f t="shared" si="1"/>
        <v>221644705</v>
      </c>
    </row>
    <row r="1408" spans="1:35" ht="12.75" customHeight="1">
      <c r="A1408" s="446" t="s">
        <v>3166</v>
      </c>
      <c r="B1408" s="446" t="s">
        <v>2816</v>
      </c>
      <c r="C1408" s="45"/>
      <c r="D1408" s="45"/>
      <c r="E1408" s="448">
        <v>195006691</v>
      </c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  <c r="P1408" s="45"/>
      <c r="Q1408" s="45"/>
      <c r="R1408" s="45"/>
      <c r="S1408" s="45"/>
      <c r="T1408" s="45"/>
      <c r="U1408" s="45"/>
      <c r="V1408" s="45"/>
      <c r="W1408" s="45"/>
      <c r="X1408" s="45"/>
      <c r="Y1408" s="45"/>
      <c r="Z1408" s="45"/>
      <c r="AA1408" s="45"/>
      <c r="AB1408" s="45"/>
      <c r="AC1408" s="45"/>
      <c r="AD1408" s="45"/>
      <c r="AE1408" s="45"/>
      <c r="AF1408" s="45"/>
      <c r="AG1408" s="448">
        <v>195006691</v>
      </c>
      <c r="AH1408" s="45"/>
      <c r="AI1408" s="442">
        <f t="shared" si="1"/>
        <v>195006691</v>
      </c>
    </row>
    <row r="1409" spans="1:35" ht="12.75" customHeight="1">
      <c r="A1409" s="446" t="s">
        <v>3167</v>
      </c>
      <c r="B1409" s="446" t="s">
        <v>3030</v>
      </c>
      <c r="C1409" s="45"/>
      <c r="D1409" s="45"/>
      <c r="E1409" s="448">
        <v>26638014</v>
      </c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  <c r="P1409" s="45"/>
      <c r="Q1409" s="45"/>
      <c r="R1409" s="45"/>
      <c r="S1409" s="45"/>
      <c r="T1409" s="45"/>
      <c r="U1409" s="45"/>
      <c r="V1409" s="45"/>
      <c r="W1409" s="45"/>
      <c r="X1409" s="45"/>
      <c r="Y1409" s="45"/>
      <c r="Z1409" s="45"/>
      <c r="AA1409" s="45"/>
      <c r="AB1409" s="45"/>
      <c r="AC1409" s="45"/>
      <c r="AD1409" s="45"/>
      <c r="AE1409" s="45"/>
      <c r="AF1409" s="45"/>
      <c r="AG1409" s="448">
        <v>26638014</v>
      </c>
      <c r="AH1409" s="45"/>
      <c r="AI1409" s="442">
        <f t="shared" si="1"/>
        <v>26638014</v>
      </c>
    </row>
    <row r="1410" spans="1:35" ht="12.75" customHeight="1">
      <c r="A1410" s="440" t="s">
        <v>3168</v>
      </c>
      <c r="B1410" s="440" t="s">
        <v>3169</v>
      </c>
      <c r="C1410" s="45"/>
      <c r="D1410" s="45"/>
      <c r="E1410" s="441">
        <v>324065938</v>
      </c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  <c r="P1410" s="45"/>
      <c r="Q1410" s="45"/>
      <c r="R1410" s="45"/>
      <c r="S1410" s="45"/>
      <c r="T1410" s="45"/>
      <c r="U1410" s="45"/>
      <c r="V1410" s="45"/>
      <c r="W1410" s="45"/>
      <c r="X1410" s="45"/>
      <c r="Y1410" s="45"/>
      <c r="Z1410" s="45"/>
      <c r="AA1410" s="45"/>
      <c r="AB1410" s="45"/>
      <c r="AC1410" s="45"/>
      <c r="AD1410" s="45"/>
      <c r="AE1410" s="45"/>
      <c r="AF1410" s="45"/>
      <c r="AG1410" s="441">
        <v>324065938</v>
      </c>
      <c r="AH1410" s="45"/>
      <c r="AI1410" s="442">
        <f t="shared" si="1"/>
        <v>324065938</v>
      </c>
    </row>
    <row r="1411" spans="1:35" ht="12.75" customHeight="1">
      <c r="A1411" s="446" t="s">
        <v>3959</v>
      </c>
      <c r="B1411" s="446" t="s">
        <v>2721</v>
      </c>
      <c r="C1411" s="45"/>
      <c r="D1411" s="45"/>
      <c r="E1411" s="448">
        <v>4113</v>
      </c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  <c r="P1411" s="45"/>
      <c r="Q1411" s="45"/>
      <c r="R1411" s="45"/>
      <c r="S1411" s="45"/>
      <c r="T1411" s="45"/>
      <c r="U1411" s="45"/>
      <c r="V1411" s="45"/>
      <c r="W1411" s="45"/>
      <c r="X1411" s="45"/>
      <c r="Y1411" s="45"/>
      <c r="Z1411" s="45"/>
      <c r="AA1411" s="45"/>
      <c r="AB1411" s="45"/>
      <c r="AC1411" s="45"/>
      <c r="AD1411" s="45"/>
      <c r="AE1411" s="45"/>
      <c r="AF1411" s="45"/>
      <c r="AG1411" s="448">
        <v>4113</v>
      </c>
      <c r="AH1411" s="45"/>
      <c r="AI1411" s="442">
        <f t="shared" si="1"/>
        <v>4113</v>
      </c>
    </row>
    <row r="1412" spans="1:35" ht="12.75" customHeight="1">
      <c r="A1412" s="446" t="s">
        <v>3171</v>
      </c>
      <c r="B1412" s="446" t="s">
        <v>3030</v>
      </c>
      <c r="C1412" s="45"/>
      <c r="D1412" s="45"/>
      <c r="E1412" s="448">
        <v>324061825</v>
      </c>
      <c r="F1412" s="45"/>
      <c r="G1412" s="45"/>
      <c r="H1412" s="45"/>
      <c r="I1412" s="45"/>
      <c r="J1412" s="45"/>
      <c r="K1412" s="45"/>
      <c r="L1412" s="45"/>
      <c r="M1412" s="45"/>
      <c r="N1412" s="45"/>
      <c r="O1412" s="45"/>
      <c r="P1412" s="45"/>
      <c r="Q1412" s="45"/>
      <c r="R1412" s="45"/>
      <c r="S1412" s="45"/>
      <c r="T1412" s="45"/>
      <c r="U1412" s="45"/>
      <c r="V1412" s="45"/>
      <c r="W1412" s="45"/>
      <c r="X1412" s="45"/>
      <c r="Y1412" s="45"/>
      <c r="Z1412" s="45"/>
      <c r="AA1412" s="45"/>
      <c r="AB1412" s="45"/>
      <c r="AC1412" s="45"/>
      <c r="AD1412" s="45"/>
      <c r="AE1412" s="45"/>
      <c r="AF1412" s="45"/>
      <c r="AG1412" s="448">
        <v>324061825</v>
      </c>
      <c r="AH1412" s="45"/>
      <c r="AI1412" s="442">
        <f t="shared" si="1"/>
        <v>324061825</v>
      </c>
    </row>
    <row r="1413" spans="1:35" ht="12.75" customHeight="1">
      <c r="A1413" s="440" t="s">
        <v>3172</v>
      </c>
      <c r="B1413" s="440" t="s">
        <v>3173</v>
      </c>
      <c r="C1413" s="45"/>
      <c r="D1413" s="45"/>
      <c r="E1413" s="441">
        <v>77783712</v>
      </c>
      <c r="F1413" s="45"/>
      <c r="G1413" s="45"/>
      <c r="H1413" s="45"/>
      <c r="I1413" s="45"/>
      <c r="J1413" s="45"/>
      <c r="K1413" s="45"/>
      <c r="L1413" s="45"/>
      <c r="M1413" s="45"/>
      <c r="N1413" s="45"/>
      <c r="O1413" s="45"/>
      <c r="P1413" s="45"/>
      <c r="Q1413" s="45"/>
      <c r="R1413" s="45"/>
      <c r="S1413" s="45"/>
      <c r="T1413" s="45"/>
      <c r="U1413" s="45"/>
      <c r="V1413" s="45"/>
      <c r="W1413" s="45"/>
      <c r="X1413" s="45"/>
      <c r="Y1413" s="45"/>
      <c r="Z1413" s="45"/>
      <c r="AA1413" s="45"/>
      <c r="AB1413" s="45"/>
      <c r="AC1413" s="45"/>
      <c r="AD1413" s="45"/>
      <c r="AE1413" s="45"/>
      <c r="AF1413" s="45"/>
      <c r="AG1413" s="441">
        <v>77783712</v>
      </c>
      <c r="AH1413" s="45"/>
      <c r="AI1413" s="442">
        <f t="shared" si="1"/>
        <v>77783712</v>
      </c>
    </row>
    <row r="1414" spans="1:35" ht="12.75" customHeight="1">
      <c r="A1414" s="446" t="s">
        <v>3174</v>
      </c>
      <c r="B1414" s="446" t="s">
        <v>2816</v>
      </c>
      <c r="C1414" s="45"/>
      <c r="D1414" s="45"/>
      <c r="E1414" s="448">
        <v>40412143</v>
      </c>
      <c r="F1414" s="45"/>
      <c r="G1414" s="45"/>
      <c r="H1414" s="45"/>
      <c r="I1414" s="45"/>
      <c r="J1414" s="45"/>
      <c r="K1414" s="45"/>
      <c r="L1414" s="45"/>
      <c r="M1414" s="45"/>
      <c r="N1414" s="45"/>
      <c r="O1414" s="45"/>
      <c r="P1414" s="45"/>
      <c r="Q1414" s="45"/>
      <c r="R1414" s="45"/>
      <c r="S1414" s="45"/>
      <c r="T1414" s="45"/>
      <c r="U1414" s="45"/>
      <c r="V1414" s="45"/>
      <c r="W1414" s="45"/>
      <c r="X1414" s="45"/>
      <c r="Y1414" s="45"/>
      <c r="Z1414" s="45"/>
      <c r="AA1414" s="45"/>
      <c r="AB1414" s="45"/>
      <c r="AC1414" s="45"/>
      <c r="AD1414" s="45"/>
      <c r="AE1414" s="45"/>
      <c r="AF1414" s="45"/>
      <c r="AG1414" s="448">
        <v>40412143</v>
      </c>
      <c r="AH1414" s="45"/>
      <c r="AI1414" s="442">
        <f t="shared" si="1"/>
        <v>40412143</v>
      </c>
    </row>
    <row r="1415" spans="1:35" ht="12.75" customHeight="1">
      <c r="A1415" s="446" t="s">
        <v>3175</v>
      </c>
      <c r="B1415" s="446" t="s">
        <v>3030</v>
      </c>
      <c r="C1415" s="45"/>
      <c r="D1415" s="45"/>
      <c r="E1415" s="448">
        <v>37371569</v>
      </c>
      <c r="F1415" s="45"/>
      <c r="G1415" s="45"/>
      <c r="H1415" s="45"/>
      <c r="I1415" s="45"/>
      <c r="J1415" s="45"/>
      <c r="K1415" s="45"/>
      <c r="L1415" s="45"/>
      <c r="M1415" s="45"/>
      <c r="N1415" s="45"/>
      <c r="O1415" s="45"/>
      <c r="P1415" s="45"/>
      <c r="Q1415" s="45"/>
      <c r="R1415" s="45"/>
      <c r="S1415" s="45"/>
      <c r="T1415" s="45"/>
      <c r="U1415" s="45"/>
      <c r="V1415" s="45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48">
        <v>37371569</v>
      </c>
      <c r="AH1415" s="45"/>
      <c r="AI1415" s="442">
        <f t="shared" si="1"/>
        <v>37371569</v>
      </c>
    </row>
    <row r="1416" spans="1:35" ht="12.75" customHeight="1">
      <c r="A1416" s="440" t="s">
        <v>3176</v>
      </c>
      <c r="B1416" s="440" t="s">
        <v>3177</v>
      </c>
      <c r="C1416" s="45"/>
      <c r="D1416" s="45"/>
      <c r="E1416" s="441">
        <v>2876355753</v>
      </c>
      <c r="F1416" s="45"/>
      <c r="G1416" s="45"/>
      <c r="H1416" s="45"/>
      <c r="I1416" s="45"/>
      <c r="J1416" s="45"/>
      <c r="K1416" s="45"/>
      <c r="L1416" s="45"/>
      <c r="M1416" s="45"/>
      <c r="N1416" s="45"/>
      <c r="O1416" s="45"/>
      <c r="P1416" s="45"/>
      <c r="Q1416" s="45"/>
      <c r="R1416" s="45"/>
      <c r="S1416" s="45"/>
      <c r="T1416" s="45"/>
      <c r="U1416" s="45"/>
      <c r="V1416" s="45"/>
      <c r="W1416" s="45"/>
      <c r="X1416" s="45"/>
      <c r="Y1416" s="45"/>
      <c r="Z1416" s="45"/>
      <c r="AA1416" s="45"/>
      <c r="AB1416" s="45"/>
      <c r="AC1416" s="45"/>
      <c r="AD1416" s="45"/>
      <c r="AE1416" s="45"/>
      <c r="AF1416" s="45"/>
      <c r="AG1416" s="441">
        <v>2876355753</v>
      </c>
      <c r="AH1416" s="45"/>
      <c r="AI1416" s="442">
        <f t="shared" si="1"/>
        <v>2876355753</v>
      </c>
    </row>
    <row r="1417" spans="1:35" ht="12.75" customHeight="1">
      <c r="A1417" s="446" t="s">
        <v>3178</v>
      </c>
      <c r="B1417" s="446" t="s">
        <v>2721</v>
      </c>
      <c r="C1417" s="45"/>
      <c r="D1417" s="45"/>
      <c r="E1417" s="448">
        <v>2643504</v>
      </c>
      <c r="F1417" s="45"/>
      <c r="G1417" s="45"/>
      <c r="H1417" s="45"/>
      <c r="I1417" s="45"/>
      <c r="J1417" s="45"/>
      <c r="K1417" s="45"/>
      <c r="L1417" s="45"/>
      <c r="M1417" s="45"/>
      <c r="N1417" s="45"/>
      <c r="O1417" s="45"/>
      <c r="P1417" s="45"/>
      <c r="Q1417" s="45"/>
      <c r="R1417" s="45"/>
      <c r="S1417" s="45"/>
      <c r="T1417" s="45"/>
      <c r="U1417" s="45"/>
      <c r="V1417" s="45"/>
      <c r="W1417" s="45"/>
      <c r="X1417" s="45"/>
      <c r="Y1417" s="45"/>
      <c r="Z1417" s="45"/>
      <c r="AA1417" s="45"/>
      <c r="AB1417" s="45"/>
      <c r="AC1417" s="45"/>
      <c r="AD1417" s="45"/>
      <c r="AE1417" s="45"/>
      <c r="AF1417" s="45"/>
      <c r="AG1417" s="448">
        <v>2643504</v>
      </c>
      <c r="AH1417" s="45"/>
      <c r="AI1417" s="442">
        <f t="shared" si="1"/>
        <v>2643504</v>
      </c>
    </row>
    <row r="1418" spans="1:35" ht="12.75" customHeight="1">
      <c r="A1418" s="446" t="s">
        <v>3180</v>
      </c>
      <c r="B1418" s="446" t="s">
        <v>2816</v>
      </c>
      <c r="C1418" s="45"/>
      <c r="D1418" s="45"/>
      <c r="E1418" s="448">
        <v>2864885748</v>
      </c>
      <c r="F1418" s="45"/>
      <c r="G1418" s="45"/>
      <c r="H1418" s="45"/>
      <c r="I1418" s="45"/>
      <c r="J1418" s="45"/>
      <c r="K1418" s="45"/>
      <c r="L1418" s="45"/>
      <c r="M1418" s="45"/>
      <c r="N1418" s="45"/>
      <c r="O1418" s="45"/>
      <c r="P1418" s="45"/>
      <c r="Q1418" s="45"/>
      <c r="R1418" s="45"/>
      <c r="S1418" s="45"/>
      <c r="T1418" s="45"/>
      <c r="U1418" s="45"/>
      <c r="V1418" s="45"/>
      <c r="W1418" s="45"/>
      <c r="X1418" s="45"/>
      <c r="Y1418" s="45"/>
      <c r="Z1418" s="45"/>
      <c r="AA1418" s="45"/>
      <c r="AB1418" s="45"/>
      <c r="AC1418" s="45"/>
      <c r="AD1418" s="45"/>
      <c r="AE1418" s="45"/>
      <c r="AF1418" s="45"/>
      <c r="AG1418" s="448">
        <v>2864885748</v>
      </c>
      <c r="AH1418" s="45"/>
      <c r="AI1418" s="442">
        <f t="shared" si="1"/>
        <v>2864885748</v>
      </c>
    </row>
    <row r="1419" spans="1:35" ht="12.75" customHeight="1">
      <c r="A1419" s="446" t="s">
        <v>3181</v>
      </c>
      <c r="B1419" s="446" t="s">
        <v>3030</v>
      </c>
      <c r="C1419" s="45"/>
      <c r="D1419" s="45"/>
      <c r="E1419" s="448">
        <v>8826501</v>
      </c>
      <c r="F1419" s="45"/>
      <c r="G1419" s="45"/>
      <c r="H1419" s="45"/>
      <c r="I1419" s="45"/>
      <c r="J1419" s="45"/>
      <c r="K1419" s="45"/>
      <c r="L1419" s="45"/>
      <c r="M1419" s="45"/>
      <c r="N1419" s="45"/>
      <c r="O1419" s="45"/>
      <c r="P1419" s="45"/>
      <c r="Q1419" s="45"/>
      <c r="R1419" s="45"/>
      <c r="S1419" s="45"/>
      <c r="T1419" s="45"/>
      <c r="U1419" s="45"/>
      <c r="V1419" s="45"/>
      <c r="W1419" s="45"/>
      <c r="X1419" s="45"/>
      <c r="Y1419" s="45"/>
      <c r="Z1419" s="45"/>
      <c r="AA1419" s="45"/>
      <c r="AB1419" s="45"/>
      <c r="AC1419" s="45"/>
      <c r="AD1419" s="45"/>
      <c r="AE1419" s="45"/>
      <c r="AF1419" s="45"/>
      <c r="AG1419" s="448">
        <v>8826501</v>
      </c>
      <c r="AH1419" s="45"/>
      <c r="AI1419" s="442">
        <f t="shared" si="1"/>
        <v>8826501</v>
      </c>
    </row>
    <row r="1420" spans="1:35" ht="12.75" customHeight="1">
      <c r="A1420" s="440" t="s">
        <v>3182</v>
      </c>
      <c r="B1420" s="440" t="s">
        <v>3183</v>
      </c>
      <c r="C1420" s="45"/>
      <c r="D1420" s="45"/>
      <c r="E1420" s="441">
        <v>97941070</v>
      </c>
      <c r="F1420" s="45"/>
      <c r="G1420" s="45"/>
      <c r="H1420" s="45"/>
      <c r="I1420" s="45"/>
      <c r="J1420" s="45"/>
      <c r="K1420" s="45"/>
      <c r="L1420" s="45"/>
      <c r="M1420" s="45"/>
      <c r="N1420" s="45"/>
      <c r="O1420" s="45"/>
      <c r="P1420" s="45"/>
      <c r="Q1420" s="45"/>
      <c r="R1420" s="45"/>
      <c r="S1420" s="45"/>
      <c r="T1420" s="45"/>
      <c r="U1420" s="45"/>
      <c r="V1420" s="45"/>
      <c r="W1420" s="45"/>
      <c r="X1420" s="45"/>
      <c r="Y1420" s="45"/>
      <c r="Z1420" s="45"/>
      <c r="AA1420" s="45"/>
      <c r="AB1420" s="45"/>
      <c r="AC1420" s="45"/>
      <c r="AD1420" s="45"/>
      <c r="AE1420" s="45"/>
      <c r="AF1420" s="45"/>
      <c r="AG1420" s="441">
        <v>97941070</v>
      </c>
      <c r="AH1420" s="45"/>
      <c r="AI1420" s="442">
        <f t="shared" si="1"/>
        <v>97941070</v>
      </c>
    </row>
    <row r="1421" spans="1:35" ht="12.75" customHeight="1">
      <c r="A1421" s="446" t="s">
        <v>3184</v>
      </c>
      <c r="B1421" s="446" t="s">
        <v>3185</v>
      </c>
      <c r="C1421" s="45"/>
      <c r="D1421" s="45"/>
      <c r="E1421" s="448">
        <v>13052217</v>
      </c>
      <c r="F1421" s="45"/>
      <c r="G1421" s="45"/>
      <c r="H1421" s="45"/>
      <c r="I1421" s="45"/>
      <c r="J1421" s="45"/>
      <c r="K1421" s="45"/>
      <c r="L1421" s="45"/>
      <c r="M1421" s="45"/>
      <c r="N1421" s="45"/>
      <c r="O1421" s="45"/>
      <c r="P1421" s="45"/>
      <c r="Q1421" s="45"/>
      <c r="R1421" s="45"/>
      <c r="S1421" s="45"/>
      <c r="T1421" s="45"/>
      <c r="U1421" s="45"/>
      <c r="V1421" s="45"/>
      <c r="W1421" s="45"/>
      <c r="X1421" s="45"/>
      <c r="Y1421" s="45"/>
      <c r="Z1421" s="45"/>
      <c r="AA1421" s="45"/>
      <c r="AB1421" s="45"/>
      <c r="AC1421" s="45"/>
      <c r="AD1421" s="45"/>
      <c r="AE1421" s="45"/>
      <c r="AF1421" s="45"/>
      <c r="AG1421" s="448">
        <v>13052217</v>
      </c>
      <c r="AH1421" s="45"/>
      <c r="AI1421" s="442">
        <f t="shared" si="1"/>
        <v>13052217</v>
      </c>
    </row>
    <row r="1422" spans="1:35" ht="12.75" customHeight="1">
      <c r="A1422" s="446" t="s">
        <v>3186</v>
      </c>
      <c r="B1422" s="446" t="s">
        <v>3187</v>
      </c>
      <c r="C1422" s="45"/>
      <c r="D1422" s="45"/>
      <c r="E1422" s="448">
        <v>16782</v>
      </c>
      <c r="F1422" s="45"/>
      <c r="G1422" s="45"/>
      <c r="H1422" s="45"/>
      <c r="I1422" s="45"/>
      <c r="J1422" s="45"/>
      <c r="K1422" s="45"/>
      <c r="L1422" s="45"/>
      <c r="M1422" s="45"/>
      <c r="N1422" s="45"/>
      <c r="O1422" s="45"/>
      <c r="P1422" s="45"/>
      <c r="Q1422" s="45"/>
      <c r="R1422" s="45"/>
      <c r="S1422" s="45"/>
      <c r="T1422" s="45"/>
      <c r="U1422" s="45"/>
      <c r="V1422" s="45"/>
      <c r="W1422" s="45"/>
      <c r="X1422" s="45"/>
      <c r="Y1422" s="45"/>
      <c r="Z1422" s="45"/>
      <c r="AA1422" s="45"/>
      <c r="AB1422" s="45"/>
      <c r="AC1422" s="45"/>
      <c r="AD1422" s="45"/>
      <c r="AE1422" s="45"/>
      <c r="AF1422" s="45"/>
      <c r="AG1422" s="448">
        <v>16782</v>
      </c>
      <c r="AH1422" s="45"/>
      <c r="AI1422" s="442">
        <f t="shared" si="1"/>
        <v>16782</v>
      </c>
    </row>
    <row r="1423" spans="1:35" ht="12.75" customHeight="1">
      <c r="A1423" s="446" t="s">
        <v>3188</v>
      </c>
      <c r="B1423" s="446" t="s">
        <v>3189</v>
      </c>
      <c r="C1423" s="45"/>
      <c r="D1423" s="45"/>
      <c r="E1423" s="448">
        <v>95302</v>
      </c>
      <c r="F1423" s="45"/>
      <c r="G1423" s="45"/>
      <c r="H1423" s="45"/>
      <c r="I1423" s="45"/>
      <c r="J1423" s="45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448">
        <v>95302</v>
      </c>
      <c r="AH1423" s="45"/>
      <c r="AI1423" s="442">
        <f t="shared" si="1"/>
        <v>95302</v>
      </c>
    </row>
    <row r="1424" spans="1:35" ht="12.75" customHeight="1">
      <c r="A1424" s="446" t="s">
        <v>3190</v>
      </c>
      <c r="B1424" s="446" t="s">
        <v>1703</v>
      </c>
      <c r="C1424" s="45"/>
      <c r="D1424" s="45"/>
      <c r="E1424" s="448">
        <v>75664154</v>
      </c>
      <c r="F1424" s="45"/>
      <c r="G1424" s="45"/>
      <c r="H1424" s="45"/>
      <c r="I1424" s="45"/>
      <c r="J1424" s="45"/>
      <c r="K1424" s="45"/>
      <c r="L1424" s="45"/>
      <c r="M1424" s="45"/>
      <c r="N1424" s="45"/>
      <c r="O1424" s="45"/>
      <c r="P1424" s="45"/>
      <c r="Q1424" s="45"/>
      <c r="R1424" s="45"/>
      <c r="S1424" s="45"/>
      <c r="T1424" s="45"/>
      <c r="U1424" s="45"/>
      <c r="V1424" s="45"/>
      <c r="W1424" s="45"/>
      <c r="X1424" s="45"/>
      <c r="Y1424" s="45"/>
      <c r="Z1424" s="45"/>
      <c r="AA1424" s="45"/>
      <c r="AB1424" s="45"/>
      <c r="AC1424" s="45"/>
      <c r="AD1424" s="45"/>
      <c r="AE1424" s="45"/>
      <c r="AF1424" s="45"/>
      <c r="AG1424" s="448">
        <v>75664154</v>
      </c>
      <c r="AH1424" s="45"/>
      <c r="AI1424" s="442">
        <f t="shared" si="1"/>
        <v>75664154</v>
      </c>
    </row>
    <row r="1425" spans="1:35" ht="12.75" customHeight="1">
      <c r="A1425" s="446" t="s">
        <v>3191</v>
      </c>
      <c r="B1425" s="446" t="s">
        <v>2487</v>
      </c>
      <c r="C1425" s="45"/>
      <c r="D1425" s="45"/>
      <c r="E1425" s="448">
        <v>4360147</v>
      </c>
      <c r="F1425" s="45"/>
      <c r="G1425" s="45"/>
      <c r="H1425" s="45"/>
      <c r="I1425" s="45"/>
      <c r="J1425" s="45"/>
      <c r="K1425" s="45"/>
      <c r="L1425" s="45"/>
      <c r="M1425" s="45"/>
      <c r="N1425" s="45"/>
      <c r="O1425" s="45"/>
      <c r="P1425" s="45"/>
      <c r="Q1425" s="45"/>
      <c r="R1425" s="45"/>
      <c r="S1425" s="45"/>
      <c r="T1425" s="45"/>
      <c r="U1425" s="45"/>
      <c r="V1425" s="45"/>
      <c r="W1425" s="45"/>
      <c r="X1425" s="45"/>
      <c r="Y1425" s="45"/>
      <c r="Z1425" s="45"/>
      <c r="AA1425" s="45"/>
      <c r="AB1425" s="45"/>
      <c r="AC1425" s="45"/>
      <c r="AD1425" s="45"/>
      <c r="AE1425" s="45"/>
      <c r="AF1425" s="45"/>
      <c r="AG1425" s="448">
        <v>4360147</v>
      </c>
      <c r="AH1425" s="45"/>
      <c r="AI1425" s="442">
        <f t="shared" si="1"/>
        <v>4360147</v>
      </c>
    </row>
    <row r="1426" spans="1:35" ht="12.75" customHeight="1">
      <c r="A1426" s="446" t="s">
        <v>3194</v>
      </c>
      <c r="B1426" s="446" t="s">
        <v>3195</v>
      </c>
      <c r="C1426" s="45"/>
      <c r="D1426" s="45"/>
      <c r="E1426" s="448">
        <v>236</v>
      </c>
      <c r="F1426" s="45"/>
      <c r="G1426" s="45"/>
      <c r="H1426" s="45"/>
      <c r="I1426" s="45"/>
      <c r="J1426" s="45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  <c r="U1426" s="45"/>
      <c r="V1426" s="45"/>
      <c r="W1426" s="45"/>
      <c r="X1426" s="45"/>
      <c r="Y1426" s="45"/>
      <c r="Z1426" s="45"/>
      <c r="AA1426" s="45"/>
      <c r="AB1426" s="45"/>
      <c r="AC1426" s="45"/>
      <c r="AD1426" s="45"/>
      <c r="AE1426" s="45"/>
      <c r="AF1426" s="45"/>
      <c r="AG1426" s="448">
        <v>236</v>
      </c>
      <c r="AH1426" s="45"/>
      <c r="AI1426" s="442">
        <f t="shared" si="1"/>
        <v>236</v>
      </c>
    </row>
    <row r="1427" spans="1:35" ht="12.75" customHeight="1">
      <c r="A1427" s="446" t="s">
        <v>3196</v>
      </c>
      <c r="B1427" s="446" t="s">
        <v>3197</v>
      </c>
      <c r="C1427" s="45"/>
      <c r="D1427" s="45"/>
      <c r="E1427" s="448">
        <v>4752232</v>
      </c>
      <c r="F1427" s="45"/>
      <c r="G1427" s="45"/>
      <c r="H1427" s="45"/>
      <c r="I1427" s="45"/>
      <c r="J1427" s="45"/>
      <c r="K1427" s="45"/>
      <c r="L1427" s="45"/>
      <c r="M1427" s="45"/>
      <c r="N1427" s="45"/>
      <c r="O1427" s="45"/>
      <c r="P1427" s="45"/>
      <c r="Q1427" s="45"/>
      <c r="R1427" s="45"/>
      <c r="S1427" s="45"/>
      <c r="T1427" s="45"/>
      <c r="U1427" s="45"/>
      <c r="V1427" s="45"/>
      <c r="W1427" s="45"/>
      <c r="X1427" s="45"/>
      <c r="Y1427" s="45"/>
      <c r="Z1427" s="45"/>
      <c r="AA1427" s="45"/>
      <c r="AB1427" s="45"/>
      <c r="AC1427" s="45"/>
      <c r="AD1427" s="45"/>
      <c r="AE1427" s="45"/>
      <c r="AF1427" s="45"/>
      <c r="AG1427" s="448">
        <v>4752232</v>
      </c>
      <c r="AH1427" s="45"/>
      <c r="AI1427" s="442">
        <f t="shared" si="1"/>
        <v>4752232</v>
      </c>
    </row>
    <row r="1428" spans="1:35" ht="12.75" customHeight="1">
      <c r="A1428" s="440" t="s">
        <v>3198</v>
      </c>
      <c r="B1428" s="440" t="s">
        <v>1987</v>
      </c>
      <c r="C1428" s="45"/>
      <c r="D1428" s="45"/>
      <c r="E1428" s="441">
        <v>3702018270</v>
      </c>
      <c r="F1428" s="45"/>
      <c r="G1428" s="45"/>
      <c r="H1428" s="45"/>
      <c r="I1428" s="45"/>
      <c r="J1428" s="45"/>
      <c r="K1428" s="45"/>
      <c r="L1428" s="45"/>
      <c r="M1428" s="45"/>
      <c r="N1428" s="45"/>
      <c r="O1428" s="45"/>
      <c r="P1428" s="45"/>
      <c r="Q1428" s="45"/>
      <c r="R1428" s="45"/>
      <c r="S1428" s="45"/>
      <c r="T1428" s="45"/>
      <c r="U1428" s="45"/>
      <c r="V1428" s="45"/>
      <c r="W1428" s="45"/>
      <c r="X1428" s="45"/>
      <c r="Y1428" s="45"/>
      <c r="Z1428" s="45"/>
      <c r="AA1428" s="45"/>
      <c r="AB1428" s="45"/>
      <c r="AC1428" s="45"/>
      <c r="AD1428" s="45"/>
      <c r="AE1428" s="45"/>
      <c r="AF1428" s="45"/>
      <c r="AG1428" s="441">
        <v>3702018270</v>
      </c>
      <c r="AH1428" s="45"/>
      <c r="AI1428" s="442">
        <f t="shared" si="1"/>
        <v>3702018270</v>
      </c>
    </row>
    <row r="1429" spans="1:35" ht="12.75" customHeight="1">
      <c r="A1429" s="446" t="s">
        <v>3200</v>
      </c>
      <c r="B1429" s="446" t="s">
        <v>3201</v>
      </c>
      <c r="C1429" s="45"/>
      <c r="D1429" s="45"/>
      <c r="E1429" s="448">
        <v>429028000</v>
      </c>
      <c r="F1429" s="45"/>
      <c r="G1429" s="45"/>
      <c r="H1429" s="45"/>
      <c r="I1429" s="45"/>
      <c r="J1429" s="45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  <c r="U1429" s="45"/>
      <c r="V1429" s="45"/>
      <c r="W1429" s="45"/>
      <c r="X1429" s="45"/>
      <c r="Y1429" s="45"/>
      <c r="Z1429" s="45"/>
      <c r="AA1429" s="45"/>
      <c r="AB1429" s="45"/>
      <c r="AC1429" s="45"/>
      <c r="AD1429" s="45"/>
      <c r="AE1429" s="45"/>
      <c r="AF1429" s="45"/>
      <c r="AG1429" s="448">
        <v>429028000</v>
      </c>
      <c r="AH1429" s="45"/>
      <c r="AI1429" s="442">
        <f t="shared" si="1"/>
        <v>429028000</v>
      </c>
    </row>
    <row r="1430" spans="1:35" ht="12.75" customHeight="1">
      <c r="A1430" s="446" t="s">
        <v>3202</v>
      </c>
      <c r="B1430" s="446" t="s">
        <v>3203</v>
      </c>
      <c r="C1430" s="45"/>
      <c r="D1430" s="45"/>
      <c r="E1430" s="448">
        <v>315373593</v>
      </c>
      <c r="F1430" s="45"/>
      <c r="G1430" s="45"/>
      <c r="H1430" s="45"/>
      <c r="I1430" s="45"/>
      <c r="J1430" s="45"/>
      <c r="K1430" s="45"/>
      <c r="L1430" s="45"/>
      <c r="M1430" s="45"/>
      <c r="N1430" s="45"/>
      <c r="O1430" s="45"/>
      <c r="P1430" s="45"/>
      <c r="Q1430" s="45"/>
      <c r="R1430" s="45"/>
      <c r="S1430" s="45"/>
      <c r="T1430" s="45"/>
      <c r="U1430" s="45"/>
      <c r="V1430" s="45"/>
      <c r="W1430" s="45"/>
      <c r="X1430" s="45"/>
      <c r="Y1430" s="45"/>
      <c r="Z1430" s="45"/>
      <c r="AA1430" s="45"/>
      <c r="AB1430" s="45"/>
      <c r="AC1430" s="45"/>
      <c r="AD1430" s="45"/>
      <c r="AE1430" s="45"/>
      <c r="AF1430" s="45"/>
      <c r="AG1430" s="448">
        <v>315373593</v>
      </c>
      <c r="AH1430" s="45"/>
      <c r="AI1430" s="442">
        <f t="shared" si="1"/>
        <v>315373593</v>
      </c>
    </row>
    <row r="1431" spans="1:35" ht="12.75" customHeight="1">
      <c r="A1431" s="446" t="s">
        <v>3204</v>
      </c>
      <c r="B1431" s="446" t="s">
        <v>3205</v>
      </c>
      <c r="C1431" s="45"/>
      <c r="D1431" s="45"/>
      <c r="E1431" s="448">
        <v>1110107985</v>
      </c>
      <c r="F1431" s="45"/>
      <c r="G1431" s="45"/>
      <c r="H1431" s="45"/>
      <c r="I1431" s="45"/>
      <c r="J1431" s="45"/>
      <c r="K1431" s="45"/>
      <c r="L1431" s="45"/>
      <c r="M1431" s="45"/>
      <c r="N1431" s="45"/>
      <c r="O1431" s="45"/>
      <c r="P1431" s="45"/>
      <c r="Q1431" s="45"/>
      <c r="R1431" s="45"/>
      <c r="S1431" s="45"/>
      <c r="T1431" s="45"/>
      <c r="U1431" s="45"/>
      <c r="V1431" s="45"/>
      <c r="W1431" s="45"/>
      <c r="X1431" s="45"/>
      <c r="Y1431" s="45"/>
      <c r="Z1431" s="45"/>
      <c r="AA1431" s="45"/>
      <c r="AB1431" s="45"/>
      <c r="AC1431" s="45"/>
      <c r="AD1431" s="45"/>
      <c r="AE1431" s="45"/>
      <c r="AF1431" s="45"/>
      <c r="AG1431" s="448">
        <v>1110107985</v>
      </c>
      <c r="AH1431" s="45"/>
      <c r="AI1431" s="442">
        <f t="shared" si="1"/>
        <v>1110107985</v>
      </c>
    </row>
    <row r="1432" spans="1:35" ht="12.75" customHeight="1">
      <c r="A1432" s="446" t="s">
        <v>3206</v>
      </c>
      <c r="B1432" s="446" t="s">
        <v>3207</v>
      </c>
      <c r="C1432" s="45"/>
      <c r="D1432" s="45"/>
      <c r="E1432" s="448">
        <v>13305847</v>
      </c>
      <c r="F1432" s="45"/>
      <c r="G1432" s="45"/>
      <c r="H1432" s="45"/>
      <c r="I1432" s="45"/>
      <c r="J1432" s="45"/>
      <c r="K1432" s="45"/>
      <c r="L1432" s="45"/>
      <c r="M1432" s="45"/>
      <c r="N1432" s="45"/>
      <c r="O1432" s="45"/>
      <c r="P1432" s="45"/>
      <c r="Q1432" s="45"/>
      <c r="R1432" s="45"/>
      <c r="S1432" s="45"/>
      <c r="T1432" s="45"/>
      <c r="U1432" s="45"/>
      <c r="V1432" s="45"/>
      <c r="W1432" s="45"/>
      <c r="X1432" s="45"/>
      <c r="Y1432" s="45"/>
      <c r="Z1432" s="45"/>
      <c r="AA1432" s="45"/>
      <c r="AB1432" s="45"/>
      <c r="AC1432" s="45"/>
      <c r="AD1432" s="45"/>
      <c r="AE1432" s="45"/>
      <c r="AF1432" s="45"/>
      <c r="AG1432" s="448">
        <v>13305847</v>
      </c>
      <c r="AH1432" s="45"/>
      <c r="AI1432" s="442">
        <f t="shared" si="1"/>
        <v>13305847</v>
      </c>
    </row>
    <row r="1433" spans="1:35" ht="12.75" customHeight="1">
      <c r="A1433" s="446" t="s">
        <v>3208</v>
      </c>
      <c r="B1433" s="446" t="s">
        <v>1995</v>
      </c>
      <c r="C1433" s="45"/>
      <c r="D1433" s="45"/>
      <c r="E1433" s="448">
        <v>1441220511</v>
      </c>
      <c r="F1433" s="45"/>
      <c r="G1433" s="45"/>
      <c r="H1433" s="45"/>
      <c r="I1433" s="45"/>
      <c r="J1433" s="45"/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  <c r="U1433" s="45"/>
      <c r="V1433" s="45"/>
      <c r="W1433" s="45"/>
      <c r="X1433" s="45"/>
      <c r="Y1433" s="45"/>
      <c r="Z1433" s="45"/>
      <c r="AA1433" s="45"/>
      <c r="AB1433" s="45"/>
      <c r="AC1433" s="45"/>
      <c r="AD1433" s="45"/>
      <c r="AE1433" s="45"/>
      <c r="AF1433" s="45"/>
      <c r="AG1433" s="448">
        <v>1441220511</v>
      </c>
      <c r="AH1433" s="45"/>
      <c r="AI1433" s="442">
        <f t="shared" si="1"/>
        <v>1441220511</v>
      </c>
    </row>
    <row r="1434" spans="1:35" ht="12.75" customHeight="1">
      <c r="A1434" s="446" t="s">
        <v>3209</v>
      </c>
      <c r="B1434" s="446" t="s">
        <v>1997</v>
      </c>
      <c r="C1434" s="45"/>
      <c r="D1434" s="45"/>
      <c r="E1434" s="448">
        <v>354926519</v>
      </c>
      <c r="F1434" s="45"/>
      <c r="G1434" s="45"/>
      <c r="H1434" s="45"/>
      <c r="I1434" s="45"/>
      <c r="J1434" s="45"/>
      <c r="K1434" s="45"/>
      <c r="L1434" s="45"/>
      <c r="M1434" s="45"/>
      <c r="N1434" s="45"/>
      <c r="O1434" s="45"/>
      <c r="P1434" s="45"/>
      <c r="Q1434" s="45"/>
      <c r="R1434" s="45"/>
      <c r="S1434" s="45"/>
      <c r="T1434" s="45"/>
      <c r="U1434" s="45"/>
      <c r="V1434" s="45"/>
      <c r="W1434" s="45"/>
      <c r="X1434" s="45"/>
      <c r="Y1434" s="45"/>
      <c r="Z1434" s="45"/>
      <c r="AA1434" s="45"/>
      <c r="AB1434" s="45"/>
      <c r="AC1434" s="45"/>
      <c r="AD1434" s="45"/>
      <c r="AE1434" s="45"/>
      <c r="AF1434" s="45"/>
      <c r="AG1434" s="448">
        <v>354926519</v>
      </c>
      <c r="AH1434" s="45"/>
      <c r="AI1434" s="442">
        <f t="shared" si="1"/>
        <v>354926519</v>
      </c>
    </row>
    <row r="1435" spans="1:35" ht="12.75" customHeight="1">
      <c r="A1435" s="446" t="s">
        <v>3210</v>
      </c>
      <c r="B1435" s="446" t="s">
        <v>1999</v>
      </c>
      <c r="C1435" s="45"/>
      <c r="D1435" s="45"/>
      <c r="E1435" s="448">
        <v>34210997</v>
      </c>
      <c r="F1435" s="45"/>
      <c r="G1435" s="45"/>
      <c r="H1435" s="45"/>
      <c r="I1435" s="45"/>
      <c r="J1435" s="45"/>
      <c r="K1435" s="45"/>
      <c r="L1435" s="45"/>
      <c r="M1435" s="45"/>
      <c r="N1435" s="45"/>
      <c r="O1435" s="45"/>
      <c r="P1435" s="45"/>
      <c r="Q1435" s="45"/>
      <c r="R1435" s="45"/>
      <c r="S1435" s="45"/>
      <c r="T1435" s="45"/>
      <c r="U1435" s="45"/>
      <c r="V1435" s="45"/>
      <c r="W1435" s="45"/>
      <c r="X1435" s="45"/>
      <c r="Y1435" s="45"/>
      <c r="Z1435" s="45"/>
      <c r="AA1435" s="45"/>
      <c r="AB1435" s="45"/>
      <c r="AC1435" s="45"/>
      <c r="AD1435" s="45"/>
      <c r="AE1435" s="45"/>
      <c r="AF1435" s="45"/>
      <c r="AG1435" s="448">
        <v>34210997</v>
      </c>
      <c r="AH1435" s="45"/>
      <c r="AI1435" s="442">
        <f t="shared" si="1"/>
        <v>34210997</v>
      </c>
    </row>
    <row r="1436" spans="1:35" ht="12.75" customHeight="1">
      <c r="A1436" s="446" t="s">
        <v>3211</v>
      </c>
      <c r="B1436" s="446" t="s">
        <v>3212</v>
      </c>
      <c r="C1436" s="45"/>
      <c r="D1436" s="45"/>
      <c r="E1436" s="448">
        <v>3844818</v>
      </c>
      <c r="F1436" s="45"/>
      <c r="G1436" s="45"/>
      <c r="H1436" s="45"/>
      <c r="I1436" s="45"/>
      <c r="J1436" s="45"/>
      <c r="K1436" s="45"/>
      <c r="L1436" s="45"/>
      <c r="M1436" s="45"/>
      <c r="N1436" s="45"/>
      <c r="O1436" s="45"/>
      <c r="P1436" s="45"/>
      <c r="Q1436" s="45"/>
      <c r="R1436" s="45"/>
      <c r="S1436" s="45"/>
      <c r="T1436" s="45"/>
      <c r="U1436" s="45"/>
      <c r="V1436" s="45"/>
      <c r="W1436" s="45"/>
      <c r="X1436" s="45"/>
      <c r="Y1436" s="45"/>
      <c r="Z1436" s="45"/>
      <c r="AA1436" s="45"/>
      <c r="AB1436" s="45"/>
      <c r="AC1436" s="45"/>
      <c r="AD1436" s="45"/>
      <c r="AE1436" s="45"/>
      <c r="AF1436" s="45"/>
      <c r="AG1436" s="448">
        <v>3844818</v>
      </c>
      <c r="AH1436" s="45"/>
      <c r="AI1436" s="442">
        <f t="shared" si="1"/>
        <v>3844818</v>
      </c>
    </row>
    <row r="1437" spans="1:35" ht="12.75" customHeight="1">
      <c r="A1437" s="440" t="s">
        <v>3213</v>
      </c>
      <c r="B1437" s="440" t="s">
        <v>3214</v>
      </c>
      <c r="C1437" s="45"/>
      <c r="D1437" s="45"/>
      <c r="E1437" s="45"/>
      <c r="F1437" s="45"/>
      <c r="G1437" s="45"/>
      <c r="H1437" s="45"/>
      <c r="I1437" s="45"/>
      <c r="J1437" s="45"/>
      <c r="K1437" s="45"/>
      <c r="L1437" s="45"/>
      <c r="M1437" s="45"/>
      <c r="N1437" s="441">
        <v>1304791629</v>
      </c>
      <c r="O1437" s="45"/>
      <c r="P1437" s="45"/>
      <c r="Q1437" s="45"/>
      <c r="R1437" s="45"/>
      <c r="S1437" s="45"/>
      <c r="T1437" s="45"/>
      <c r="U1437" s="45"/>
      <c r="V1437" s="45"/>
      <c r="W1437" s="45"/>
      <c r="X1437" s="45"/>
      <c r="Y1437" s="45"/>
      <c r="Z1437" s="45"/>
      <c r="AA1437" s="45"/>
      <c r="AB1437" s="45"/>
      <c r="AC1437" s="45"/>
      <c r="AD1437" s="45"/>
      <c r="AE1437" s="45"/>
      <c r="AF1437" s="45"/>
      <c r="AG1437" s="45"/>
      <c r="AH1437" s="441">
        <v>1304791629</v>
      </c>
      <c r="AI1437" s="442">
        <f t="shared" si="1"/>
        <v>0</v>
      </c>
    </row>
    <row r="1438" spans="1:35" ht="12.75" customHeight="1">
      <c r="A1438" s="440" t="s">
        <v>3215</v>
      </c>
      <c r="B1438" s="440" t="s">
        <v>3216</v>
      </c>
      <c r="C1438" s="45"/>
      <c r="D1438" s="45"/>
      <c r="E1438" s="45"/>
      <c r="F1438" s="45"/>
      <c r="G1438" s="45"/>
      <c r="H1438" s="45"/>
      <c r="I1438" s="45"/>
      <c r="J1438" s="45"/>
      <c r="K1438" s="45"/>
      <c r="L1438" s="45"/>
      <c r="M1438" s="45"/>
      <c r="N1438" s="441">
        <v>1184150</v>
      </c>
      <c r="O1438" s="45"/>
      <c r="P1438" s="45"/>
      <c r="Q1438" s="45"/>
      <c r="R1438" s="45"/>
      <c r="S1438" s="45"/>
      <c r="T1438" s="45"/>
      <c r="U1438" s="45"/>
      <c r="V1438" s="45"/>
      <c r="W1438" s="45"/>
      <c r="X1438" s="45"/>
      <c r="Y1438" s="45"/>
      <c r="Z1438" s="45"/>
      <c r="AA1438" s="45"/>
      <c r="AB1438" s="45"/>
      <c r="AC1438" s="45"/>
      <c r="AD1438" s="45"/>
      <c r="AE1438" s="45"/>
      <c r="AF1438" s="45"/>
      <c r="AG1438" s="45"/>
      <c r="AH1438" s="441">
        <v>1184150</v>
      </c>
      <c r="AI1438" s="442">
        <f t="shared" si="1"/>
        <v>0</v>
      </c>
    </row>
    <row r="1439" spans="1:35" ht="12.75" customHeight="1">
      <c r="A1439" s="446" t="s">
        <v>3217</v>
      </c>
      <c r="B1439" s="446" t="s">
        <v>1052</v>
      </c>
      <c r="C1439" s="45"/>
      <c r="D1439" s="45"/>
      <c r="E1439" s="45"/>
      <c r="F1439" s="45"/>
      <c r="G1439" s="45"/>
      <c r="H1439" s="45"/>
      <c r="I1439" s="45"/>
      <c r="J1439" s="45"/>
      <c r="K1439" s="45"/>
      <c r="L1439" s="45"/>
      <c r="M1439" s="45"/>
      <c r="N1439" s="448">
        <v>1083436</v>
      </c>
      <c r="O1439" s="45"/>
      <c r="P1439" s="45"/>
      <c r="Q1439" s="45"/>
      <c r="R1439" s="45"/>
      <c r="S1439" s="45"/>
      <c r="T1439" s="45"/>
      <c r="U1439" s="45"/>
      <c r="V1439" s="45"/>
      <c r="W1439" s="45"/>
      <c r="X1439" s="45"/>
      <c r="Y1439" s="45"/>
      <c r="Z1439" s="45"/>
      <c r="AA1439" s="45"/>
      <c r="AB1439" s="45"/>
      <c r="AC1439" s="45"/>
      <c r="AD1439" s="45"/>
      <c r="AE1439" s="45"/>
      <c r="AF1439" s="45"/>
      <c r="AG1439" s="45"/>
      <c r="AH1439" s="448">
        <v>1083436</v>
      </c>
      <c r="AI1439" s="442">
        <f t="shared" si="1"/>
        <v>0</v>
      </c>
    </row>
    <row r="1440" spans="1:35" ht="12.75" customHeight="1">
      <c r="A1440" s="446" t="s">
        <v>3218</v>
      </c>
      <c r="B1440" s="446" t="s">
        <v>2531</v>
      </c>
      <c r="C1440" s="45"/>
      <c r="D1440" s="45"/>
      <c r="E1440" s="45"/>
      <c r="F1440" s="45"/>
      <c r="G1440" s="45"/>
      <c r="H1440" s="45"/>
      <c r="I1440" s="45"/>
      <c r="J1440" s="45"/>
      <c r="K1440" s="45"/>
      <c r="L1440" s="45"/>
      <c r="M1440" s="45"/>
      <c r="N1440" s="448">
        <v>100713</v>
      </c>
      <c r="O1440" s="45"/>
      <c r="P1440" s="45"/>
      <c r="Q1440" s="45"/>
      <c r="R1440" s="45"/>
      <c r="S1440" s="45"/>
      <c r="T1440" s="45"/>
      <c r="U1440" s="45"/>
      <c r="V1440" s="45"/>
      <c r="W1440" s="45"/>
      <c r="X1440" s="45"/>
      <c r="Y1440" s="45"/>
      <c r="Z1440" s="45"/>
      <c r="AA1440" s="45"/>
      <c r="AB1440" s="45"/>
      <c r="AC1440" s="45"/>
      <c r="AD1440" s="45"/>
      <c r="AE1440" s="45"/>
      <c r="AF1440" s="45"/>
      <c r="AG1440" s="45"/>
      <c r="AH1440" s="448">
        <v>100713</v>
      </c>
      <c r="AI1440" s="442">
        <f t="shared" si="1"/>
        <v>0</v>
      </c>
    </row>
    <row r="1441" spans="1:35" ht="12.75" customHeight="1">
      <c r="A1441" s="446" t="s">
        <v>3219</v>
      </c>
      <c r="B1441" s="446" t="s">
        <v>1028</v>
      </c>
      <c r="C1441" s="45"/>
      <c r="D1441" s="45"/>
      <c r="E1441" s="45"/>
      <c r="F1441" s="45"/>
      <c r="G1441" s="45"/>
      <c r="H1441" s="45"/>
      <c r="I1441" s="45"/>
      <c r="J1441" s="45"/>
      <c r="K1441" s="45"/>
      <c r="L1441" s="45"/>
      <c r="M1441" s="45"/>
      <c r="N1441" s="448">
        <v>1</v>
      </c>
      <c r="O1441" s="45"/>
      <c r="P1441" s="45"/>
      <c r="Q1441" s="45"/>
      <c r="R1441" s="45"/>
      <c r="S1441" s="45"/>
      <c r="T1441" s="45"/>
      <c r="U1441" s="45"/>
      <c r="V1441" s="45"/>
      <c r="W1441" s="45"/>
      <c r="X1441" s="45"/>
      <c r="Y1441" s="45"/>
      <c r="Z1441" s="45"/>
      <c r="AA1441" s="45"/>
      <c r="AB1441" s="45"/>
      <c r="AC1441" s="45"/>
      <c r="AD1441" s="45"/>
      <c r="AE1441" s="45"/>
      <c r="AF1441" s="45"/>
      <c r="AG1441" s="45"/>
      <c r="AH1441" s="448">
        <v>1</v>
      </c>
      <c r="AI1441" s="442">
        <f t="shared" si="1"/>
        <v>0</v>
      </c>
    </row>
    <row r="1442" spans="1:35" ht="12.75" customHeight="1">
      <c r="A1442" s="440" t="s">
        <v>3222</v>
      </c>
      <c r="B1442" s="440" t="s">
        <v>3223</v>
      </c>
      <c r="C1442" s="45"/>
      <c r="D1442" s="45"/>
      <c r="E1442" s="45"/>
      <c r="F1442" s="45"/>
      <c r="G1442" s="45"/>
      <c r="H1442" s="45"/>
      <c r="I1442" s="45"/>
      <c r="J1442" s="45"/>
      <c r="K1442" s="45"/>
      <c r="L1442" s="45"/>
      <c r="M1442" s="45"/>
      <c r="N1442" s="441">
        <v>30150</v>
      </c>
      <c r="O1442" s="45"/>
      <c r="P1442" s="45"/>
      <c r="Q1442" s="45"/>
      <c r="R1442" s="45"/>
      <c r="S1442" s="45"/>
      <c r="T1442" s="45"/>
      <c r="U1442" s="45"/>
      <c r="V1442" s="45"/>
      <c r="W1442" s="45"/>
      <c r="X1442" s="45"/>
      <c r="Y1442" s="45"/>
      <c r="Z1442" s="45"/>
      <c r="AA1442" s="45"/>
      <c r="AB1442" s="45"/>
      <c r="AC1442" s="45"/>
      <c r="AD1442" s="45"/>
      <c r="AE1442" s="45"/>
      <c r="AF1442" s="45"/>
      <c r="AG1442" s="45"/>
      <c r="AH1442" s="441">
        <v>30150</v>
      </c>
      <c r="AI1442" s="442">
        <f t="shared" si="1"/>
        <v>0</v>
      </c>
    </row>
    <row r="1443" spans="1:35" ht="12.75" customHeight="1">
      <c r="A1443" s="446" t="s">
        <v>3960</v>
      </c>
      <c r="B1443" s="446" t="s">
        <v>1062</v>
      </c>
      <c r="C1443" s="45"/>
      <c r="D1443" s="45"/>
      <c r="E1443" s="45"/>
      <c r="F1443" s="45"/>
      <c r="G1443" s="45"/>
      <c r="H1443" s="45"/>
      <c r="I1443" s="45"/>
      <c r="J1443" s="45"/>
      <c r="K1443" s="45"/>
      <c r="L1443" s="45"/>
      <c r="M1443" s="45"/>
      <c r="N1443" s="448">
        <v>30000</v>
      </c>
      <c r="O1443" s="45"/>
      <c r="P1443" s="45"/>
      <c r="Q1443" s="45"/>
      <c r="R1443" s="45"/>
      <c r="S1443" s="45"/>
      <c r="T1443" s="45"/>
      <c r="U1443" s="45"/>
      <c r="V1443" s="45"/>
      <c r="W1443" s="45"/>
      <c r="X1443" s="45"/>
      <c r="Y1443" s="45"/>
      <c r="Z1443" s="45"/>
      <c r="AA1443" s="45"/>
      <c r="AB1443" s="45"/>
      <c r="AC1443" s="45"/>
      <c r="AD1443" s="45"/>
      <c r="AE1443" s="45"/>
      <c r="AF1443" s="45"/>
      <c r="AG1443" s="45"/>
      <c r="AH1443" s="448">
        <v>30000</v>
      </c>
      <c r="AI1443" s="442">
        <f t="shared" si="1"/>
        <v>0</v>
      </c>
    </row>
    <row r="1444" spans="1:35" ht="12.75" customHeight="1">
      <c r="A1444" s="446" t="s">
        <v>3225</v>
      </c>
      <c r="B1444" s="446" t="s">
        <v>1070</v>
      </c>
      <c r="C1444" s="45"/>
      <c r="D1444" s="45"/>
      <c r="E1444" s="45"/>
      <c r="F1444" s="45"/>
      <c r="G1444" s="45"/>
      <c r="H1444" s="45"/>
      <c r="I1444" s="45"/>
      <c r="J1444" s="45"/>
      <c r="K1444" s="45"/>
      <c r="L1444" s="45"/>
      <c r="M1444" s="45"/>
      <c r="N1444" s="448">
        <v>150</v>
      </c>
      <c r="O1444" s="45"/>
      <c r="P1444" s="45"/>
      <c r="Q1444" s="45"/>
      <c r="R1444" s="45"/>
      <c r="S1444" s="45"/>
      <c r="T1444" s="45"/>
      <c r="U1444" s="45"/>
      <c r="V1444" s="45"/>
      <c r="W1444" s="45"/>
      <c r="X1444" s="45"/>
      <c r="Y1444" s="45"/>
      <c r="Z1444" s="45"/>
      <c r="AA1444" s="45"/>
      <c r="AB1444" s="45"/>
      <c r="AC1444" s="45"/>
      <c r="AD1444" s="45"/>
      <c r="AE1444" s="45"/>
      <c r="AF1444" s="45"/>
      <c r="AG1444" s="45"/>
      <c r="AH1444" s="448">
        <v>150</v>
      </c>
      <c r="AI1444" s="442">
        <f t="shared" si="1"/>
        <v>0</v>
      </c>
    </row>
    <row r="1445" spans="1:35" ht="12.75" customHeight="1">
      <c r="A1445" s="440" t="s">
        <v>3226</v>
      </c>
      <c r="B1445" s="440" t="s">
        <v>2510</v>
      </c>
      <c r="C1445" s="45"/>
      <c r="D1445" s="45"/>
      <c r="E1445" s="45"/>
      <c r="F1445" s="45"/>
      <c r="G1445" s="45"/>
      <c r="H1445" s="45"/>
      <c r="I1445" s="45"/>
      <c r="J1445" s="45"/>
      <c r="K1445" s="45"/>
      <c r="L1445" s="45"/>
      <c r="M1445" s="45"/>
      <c r="N1445" s="441">
        <v>12289889</v>
      </c>
      <c r="O1445" s="45"/>
      <c r="P1445" s="45"/>
      <c r="Q1445" s="45"/>
      <c r="R1445" s="45"/>
      <c r="S1445" s="45"/>
      <c r="T1445" s="45"/>
      <c r="U1445" s="45"/>
      <c r="V1445" s="45"/>
      <c r="W1445" s="45"/>
      <c r="X1445" s="45"/>
      <c r="Y1445" s="45"/>
      <c r="Z1445" s="45"/>
      <c r="AA1445" s="45"/>
      <c r="AB1445" s="45"/>
      <c r="AC1445" s="45"/>
      <c r="AD1445" s="45"/>
      <c r="AE1445" s="45"/>
      <c r="AF1445" s="45"/>
      <c r="AG1445" s="45"/>
      <c r="AH1445" s="441">
        <v>12289889</v>
      </c>
      <c r="AI1445" s="442">
        <f t="shared" si="1"/>
        <v>0</v>
      </c>
    </row>
    <row r="1446" spans="1:35" ht="12.75" customHeight="1">
      <c r="A1446" s="446" t="s">
        <v>3227</v>
      </c>
      <c r="B1446" s="446" t="s">
        <v>2546</v>
      </c>
      <c r="C1446" s="45"/>
      <c r="D1446" s="45"/>
      <c r="E1446" s="45"/>
      <c r="F1446" s="45"/>
      <c r="G1446" s="45"/>
      <c r="H1446" s="45"/>
      <c r="I1446" s="45"/>
      <c r="J1446" s="45"/>
      <c r="K1446" s="45"/>
      <c r="L1446" s="45"/>
      <c r="M1446" s="45"/>
      <c r="N1446" s="448">
        <v>12289889</v>
      </c>
      <c r="O1446" s="45"/>
      <c r="P1446" s="45"/>
      <c r="Q1446" s="45"/>
      <c r="R1446" s="45"/>
      <c r="S1446" s="45"/>
      <c r="T1446" s="45"/>
      <c r="U1446" s="45"/>
      <c r="V1446" s="45"/>
      <c r="W1446" s="45"/>
      <c r="X1446" s="45"/>
      <c r="Y1446" s="45"/>
      <c r="Z1446" s="45"/>
      <c r="AA1446" s="45"/>
      <c r="AB1446" s="45"/>
      <c r="AC1446" s="45"/>
      <c r="AD1446" s="45"/>
      <c r="AE1446" s="45"/>
      <c r="AF1446" s="45"/>
      <c r="AG1446" s="45"/>
      <c r="AH1446" s="448">
        <v>12289889</v>
      </c>
      <c r="AI1446" s="442">
        <f t="shared" si="1"/>
        <v>0</v>
      </c>
    </row>
    <row r="1447" spans="1:35" ht="12.75" customHeight="1">
      <c r="A1447" s="440" t="s">
        <v>3230</v>
      </c>
      <c r="B1447" s="440" t="s">
        <v>3231</v>
      </c>
      <c r="C1447" s="45"/>
      <c r="D1447" s="45"/>
      <c r="E1447" s="45"/>
      <c r="F1447" s="45"/>
      <c r="G1447" s="45"/>
      <c r="H1447" s="45"/>
      <c r="I1447" s="45"/>
      <c r="J1447" s="45"/>
      <c r="K1447" s="45"/>
      <c r="L1447" s="45"/>
      <c r="M1447" s="45"/>
      <c r="N1447" s="441">
        <v>176684</v>
      </c>
      <c r="O1447" s="45"/>
      <c r="P1447" s="45"/>
      <c r="Q1447" s="45"/>
      <c r="R1447" s="45"/>
      <c r="S1447" s="45"/>
      <c r="T1447" s="45"/>
      <c r="U1447" s="45"/>
      <c r="V1447" s="45"/>
      <c r="W1447" s="45"/>
      <c r="X1447" s="45"/>
      <c r="Y1447" s="45"/>
      <c r="Z1447" s="45"/>
      <c r="AA1447" s="45"/>
      <c r="AB1447" s="45"/>
      <c r="AC1447" s="45"/>
      <c r="AD1447" s="45"/>
      <c r="AE1447" s="45"/>
      <c r="AF1447" s="45"/>
      <c r="AG1447" s="45"/>
      <c r="AH1447" s="441">
        <v>176684</v>
      </c>
      <c r="AI1447" s="442">
        <f t="shared" si="1"/>
        <v>0</v>
      </c>
    </row>
    <row r="1448" spans="1:35" ht="12.75" customHeight="1">
      <c r="A1448" s="446" t="s">
        <v>3232</v>
      </c>
      <c r="B1448" s="446" t="s">
        <v>1013</v>
      </c>
      <c r="C1448" s="45"/>
      <c r="D1448" s="45"/>
      <c r="E1448" s="45"/>
      <c r="F1448" s="45"/>
      <c r="G1448" s="45"/>
      <c r="H1448" s="45"/>
      <c r="I1448" s="45"/>
      <c r="J1448" s="45"/>
      <c r="K1448" s="45"/>
      <c r="L1448" s="45"/>
      <c r="M1448" s="45"/>
      <c r="N1448" s="448">
        <v>12101</v>
      </c>
      <c r="O1448" s="45"/>
      <c r="P1448" s="45"/>
      <c r="Q1448" s="45"/>
      <c r="R1448" s="45"/>
      <c r="S1448" s="45"/>
      <c r="T1448" s="45"/>
      <c r="U1448" s="45"/>
      <c r="V1448" s="45"/>
      <c r="W1448" s="45"/>
      <c r="X1448" s="45"/>
      <c r="Y1448" s="45"/>
      <c r="Z1448" s="45"/>
      <c r="AA1448" s="45"/>
      <c r="AB1448" s="45"/>
      <c r="AC1448" s="45"/>
      <c r="AD1448" s="45"/>
      <c r="AE1448" s="45"/>
      <c r="AF1448" s="45"/>
      <c r="AG1448" s="45"/>
      <c r="AH1448" s="448">
        <v>12101</v>
      </c>
      <c r="AI1448" s="442">
        <f t="shared" si="1"/>
        <v>0</v>
      </c>
    </row>
    <row r="1449" spans="1:35" ht="12.75" customHeight="1">
      <c r="A1449" s="446" t="s">
        <v>3236</v>
      </c>
      <c r="B1449" s="446" t="s">
        <v>3231</v>
      </c>
      <c r="C1449" s="45"/>
      <c r="D1449" s="45"/>
      <c r="E1449" s="45"/>
      <c r="F1449" s="45"/>
      <c r="G1449" s="45"/>
      <c r="H1449" s="45"/>
      <c r="I1449" s="45"/>
      <c r="J1449" s="45"/>
      <c r="K1449" s="45"/>
      <c r="L1449" s="45"/>
      <c r="M1449" s="45"/>
      <c r="N1449" s="448">
        <v>164583</v>
      </c>
      <c r="O1449" s="45"/>
      <c r="P1449" s="45"/>
      <c r="Q1449" s="45"/>
      <c r="R1449" s="45"/>
      <c r="S1449" s="45"/>
      <c r="T1449" s="45"/>
      <c r="U1449" s="45"/>
      <c r="V1449" s="45"/>
      <c r="W1449" s="45"/>
      <c r="X1449" s="45"/>
      <c r="Y1449" s="45"/>
      <c r="Z1449" s="45"/>
      <c r="AA1449" s="45"/>
      <c r="AB1449" s="45"/>
      <c r="AC1449" s="45"/>
      <c r="AD1449" s="45"/>
      <c r="AE1449" s="45"/>
      <c r="AF1449" s="45"/>
      <c r="AG1449" s="45"/>
      <c r="AH1449" s="448">
        <v>164583</v>
      </c>
      <c r="AI1449" s="442">
        <f t="shared" si="1"/>
        <v>0</v>
      </c>
    </row>
    <row r="1450" spans="1:35" ht="12.75" customHeight="1">
      <c r="A1450" s="440" t="s">
        <v>3237</v>
      </c>
      <c r="B1450" s="440" t="s">
        <v>2556</v>
      </c>
      <c r="C1450" s="45"/>
      <c r="D1450" s="45"/>
      <c r="E1450" s="45"/>
      <c r="F1450" s="45"/>
      <c r="G1450" s="45"/>
      <c r="H1450" s="45"/>
      <c r="I1450" s="45"/>
      <c r="J1450" s="45"/>
      <c r="K1450" s="45"/>
      <c r="L1450" s="45"/>
      <c r="M1450" s="45"/>
      <c r="N1450" s="441">
        <v>1291110756</v>
      </c>
      <c r="O1450" s="45"/>
      <c r="P1450" s="45"/>
      <c r="Q1450" s="45"/>
      <c r="R1450" s="45"/>
      <c r="S1450" s="45"/>
      <c r="T1450" s="45"/>
      <c r="U1450" s="45"/>
      <c r="V1450" s="45"/>
      <c r="W1450" s="45"/>
      <c r="X1450" s="45"/>
      <c r="Y1450" s="45"/>
      <c r="Z1450" s="45"/>
      <c r="AA1450" s="45"/>
      <c r="AB1450" s="45"/>
      <c r="AC1450" s="45"/>
      <c r="AD1450" s="45"/>
      <c r="AE1450" s="45"/>
      <c r="AF1450" s="45"/>
      <c r="AG1450" s="45"/>
      <c r="AH1450" s="441">
        <v>1291110756</v>
      </c>
      <c r="AI1450" s="442">
        <f t="shared" si="1"/>
        <v>0</v>
      </c>
    </row>
    <row r="1451" spans="1:35" ht="12.75" customHeight="1">
      <c r="A1451" s="446" t="s">
        <v>3238</v>
      </c>
      <c r="B1451" s="446" t="s">
        <v>3239</v>
      </c>
      <c r="C1451" s="45"/>
      <c r="D1451" s="45"/>
      <c r="E1451" s="45"/>
      <c r="F1451" s="45"/>
      <c r="G1451" s="45"/>
      <c r="H1451" s="45"/>
      <c r="I1451" s="45"/>
      <c r="J1451" s="45"/>
      <c r="K1451" s="45"/>
      <c r="L1451" s="45"/>
      <c r="M1451" s="45"/>
      <c r="N1451" s="448">
        <v>21940503</v>
      </c>
      <c r="O1451" s="45"/>
      <c r="P1451" s="45"/>
      <c r="Q1451" s="45"/>
      <c r="R1451" s="45"/>
      <c r="S1451" s="45"/>
      <c r="T1451" s="45"/>
      <c r="U1451" s="45"/>
      <c r="V1451" s="45"/>
      <c r="W1451" s="45"/>
      <c r="X1451" s="45"/>
      <c r="Y1451" s="45"/>
      <c r="Z1451" s="45"/>
      <c r="AA1451" s="45"/>
      <c r="AB1451" s="45"/>
      <c r="AC1451" s="45"/>
      <c r="AD1451" s="45"/>
      <c r="AE1451" s="45"/>
      <c r="AF1451" s="45"/>
      <c r="AG1451" s="45"/>
      <c r="AH1451" s="448">
        <v>21940503</v>
      </c>
      <c r="AI1451" s="442">
        <f t="shared" si="1"/>
        <v>0</v>
      </c>
    </row>
    <row r="1452" spans="1:35" ht="12.75" customHeight="1">
      <c r="A1452" s="446" t="s">
        <v>3240</v>
      </c>
      <c r="B1452" s="446" t="s">
        <v>3241</v>
      </c>
      <c r="C1452" s="45"/>
      <c r="D1452" s="45"/>
      <c r="E1452" s="45"/>
      <c r="F1452" s="45"/>
      <c r="G1452" s="45"/>
      <c r="H1452" s="45"/>
      <c r="I1452" s="45"/>
      <c r="J1452" s="45"/>
      <c r="K1452" s="45"/>
      <c r="L1452" s="45"/>
      <c r="M1452" s="45"/>
      <c r="N1452" s="448">
        <v>59993562</v>
      </c>
      <c r="O1452" s="45"/>
      <c r="P1452" s="45"/>
      <c r="Q1452" s="45"/>
      <c r="R1452" s="45"/>
      <c r="S1452" s="45"/>
      <c r="T1452" s="45"/>
      <c r="U1452" s="45"/>
      <c r="V1452" s="45"/>
      <c r="W1452" s="45"/>
      <c r="X1452" s="45"/>
      <c r="Y1452" s="45"/>
      <c r="Z1452" s="45"/>
      <c r="AA1452" s="45"/>
      <c r="AB1452" s="45"/>
      <c r="AC1452" s="45"/>
      <c r="AD1452" s="45"/>
      <c r="AE1452" s="45"/>
      <c r="AF1452" s="45"/>
      <c r="AG1452" s="45"/>
      <c r="AH1452" s="448">
        <v>59993562</v>
      </c>
      <c r="AI1452" s="442">
        <f t="shared" si="1"/>
        <v>0</v>
      </c>
    </row>
    <row r="1453" spans="1:35" ht="12.75" customHeight="1">
      <c r="A1453" s="446" t="s">
        <v>3242</v>
      </c>
      <c r="B1453" s="446" t="s">
        <v>2562</v>
      </c>
      <c r="C1453" s="45"/>
      <c r="D1453" s="45"/>
      <c r="E1453" s="45"/>
      <c r="F1453" s="45"/>
      <c r="G1453" s="45"/>
      <c r="H1453" s="45"/>
      <c r="I1453" s="45"/>
      <c r="J1453" s="45"/>
      <c r="K1453" s="45"/>
      <c r="L1453" s="45"/>
      <c r="M1453" s="45"/>
      <c r="N1453" s="448">
        <v>101082323</v>
      </c>
      <c r="O1453" s="45"/>
      <c r="P1453" s="45"/>
      <c r="Q1453" s="45"/>
      <c r="R1453" s="45"/>
      <c r="S1453" s="45"/>
      <c r="T1453" s="45"/>
      <c r="U1453" s="45"/>
      <c r="V1453" s="45"/>
      <c r="W1453" s="45"/>
      <c r="X1453" s="45"/>
      <c r="Y1453" s="45"/>
      <c r="Z1453" s="45"/>
      <c r="AA1453" s="45"/>
      <c r="AB1453" s="45"/>
      <c r="AC1453" s="45"/>
      <c r="AD1453" s="45"/>
      <c r="AE1453" s="45"/>
      <c r="AF1453" s="45"/>
      <c r="AG1453" s="45"/>
      <c r="AH1453" s="448">
        <v>101082323</v>
      </c>
      <c r="AI1453" s="442">
        <f t="shared" si="1"/>
        <v>0</v>
      </c>
    </row>
    <row r="1454" spans="1:35" ht="12.75" customHeight="1">
      <c r="A1454" s="446" t="s">
        <v>3243</v>
      </c>
      <c r="B1454" s="446" t="s">
        <v>2564</v>
      </c>
      <c r="C1454" s="45"/>
      <c r="D1454" s="45"/>
      <c r="E1454" s="45"/>
      <c r="F1454" s="45"/>
      <c r="G1454" s="45"/>
      <c r="H1454" s="45"/>
      <c r="I1454" s="45"/>
      <c r="J1454" s="45"/>
      <c r="K1454" s="45"/>
      <c r="L1454" s="45"/>
      <c r="M1454" s="45"/>
      <c r="N1454" s="448">
        <v>1088901361</v>
      </c>
      <c r="O1454" s="45"/>
      <c r="P1454" s="45"/>
      <c r="Q1454" s="45"/>
      <c r="R1454" s="45"/>
      <c r="S1454" s="45"/>
      <c r="T1454" s="45"/>
      <c r="U1454" s="45"/>
      <c r="V1454" s="45"/>
      <c r="W1454" s="45"/>
      <c r="X1454" s="45"/>
      <c r="Y1454" s="45"/>
      <c r="Z1454" s="45"/>
      <c r="AA1454" s="45"/>
      <c r="AB1454" s="45"/>
      <c r="AC1454" s="45"/>
      <c r="AD1454" s="45"/>
      <c r="AE1454" s="45"/>
      <c r="AF1454" s="45"/>
      <c r="AG1454" s="45"/>
      <c r="AH1454" s="448">
        <v>1088901361</v>
      </c>
      <c r="AI1454" s="442">
        <f t="shared" si="1"/>
        <v>0</v>
      </c>
    </row>
    <row r="1455" spans="1:35" ht="12.75" customHeight="1">
      <c r="A1455" s="446" t="s">
        <v>3961</v>
      </c>
      <c r="B1455" s="446" t="s">
        <v>2566</v>
      </c>
      <c r="C1455" s="45"/>
      <c r="D1455" s="45"/>
      <c r="E1455" s="45"/>
      <c r="F1455" s="45"/>
      <c r="G1455" s="45"/>
      <c r="H1455" s="45"/>
      <c r="I1455" s="45"/>
      <c r="J1455" s="45"/>
      <c r="K1455" s="45"/>
      <c r="L1455" s="45"/>
      <c r="M1455" s="45"/>
      <c r="N1455" s="448">
        <v>19193007</v>
      </c>
      <c r="O1455" s="45"/>
      <c r="P1455" s="45"/>
      <c r="Q1455" s="45"/>
      <c r="R1455" s="45"/>
      <c r="S1455" s="45"/>
      <c r="T1455" s="45"/>
      <c r="U1455" s="45"/>
      <c r="V1455" s="45"/>
      <c r="W1455" s="45"/>
      <c r="X1455" s="45"/>
      <c r="Y1455" s="45"/>
      <c r="Z1455" s="45"/>
      <c r="AA1455" s="45"/>
      <c r="AB1455" s="45"/>
      <c r="AC1455" s="45"/>
      <c r="AD1455" s="45"/>
      <c r="AE1455" s="45"/>
      <c r="AF1455" s="45"/>
      <c r="AG1455" s="45"/>
      <c r="AH1455" s="448">
        <v>19193007</v>
      </c>
      <c r="AI1455" s="442">
        <f t="shared" si="1"/>
        <v>0</v>
      </c>
    </row>
    <row r="1456" spans="1:35" ht="12.75" customHeight="1">
      <c r="A1456" s="440" t="s">
        <v>3244</v>
      </c>
      <c r="B1456" s="440" t="s">
        <v>2556</v>
      </c>
      <c r="C1456" s="45"/>
      <c r="D1456" s="45"/>
      <c r="E1456" s="441">
        <v>365944334496</v>
      </c>
      <c r="F1456" s="45"/>
      <c r="G1456" s="45"/>
      <c r="H1456" s="45"/>
      <c r="I1456" s="45"/>
      <c r="J1456" s="441">
        <v>339303453484</v>
      </c>
      <c r="K1456" s="45"/>
      <c r="L1456" s="45"/>
      <c r="M1456" s="45"/>
      <c r="N1456" s="45"/>
      <c r="O1456" s="45"/>
      <c r="P1456" s="45"/>
      <c r="Q1456" s="45"/>
      <c r="R1456" s="45"/>
      <c r="S1456" s="45"/>
      <c r="T1456" s="45"/>
      <c r="U1456" s="45"/>
      <c r="V1456" s="45"/>
      <c r="W1456" s="45"/>
      <c r="X1456" s="45"/>
      <c r="Y1456" s="45"/>
      <c r="Z1456" s="45"/>
      <c r="AA1456" s="45"/>
      <c r="AB1456" s="45"/>
      <c r="AC1456" s="45"/>
      <c r="AD1456" s="45"/>
      <c r="AE1456" s="45"/>
      <c r="AF1456" s="45"/>
      <c r="AG1456" s="441">
        <v>26640881012</v>
      </c>
      <c r="AH1456" s="45"/>
      <c r="AI1456" s="442">
        <f t="shared" si="1"/>
        <v>26640881012</v>
      </c>
    </row>
    <row r="1457" spans="1:35" ht="12.75" customHeight="1">
      <c r="A1457" s="440" t="s">
        <v>3245</v>
      </c>
      <c r="B1457" s="440" t="s">
        <v>3246</v>
      </c>
      <c r="C1457" s="45"/>
      <c r="D1457" s="45"/>
      <c r="E1457" s="441">
        <v>176355961070</v>
      </c>
      <c r="F1457" s="45"/>
      <c r="G1457" s="45"/>
      <c r="H1457" s="45"/>
      <c r="I1457" s="45"/>
      <c r="J1457" s="441">
        <v>150435283354</v>
      </c>
      <c r="K1457" s="45"/>
      <c r="L1457" s="45"/>
      <c r="M1457" s="45"/>
      <c r="N1457" s="45"/>
      <c r="O1457" s="45"/>
      <c r="P1457" s="45"/>
      <c r="Q1457" s="45"/>
      <c r="R1457" s="45"/>
      <c r="S1457" s="45"/>
      <c r="T1457" s="45"/>
      <c r="U1457" s="45"/>
      <c r="V1457" s="45"/>
      <c r="W1457" s="45"/>
      <c r="X1457" s="45"/>
      <c r="Y1457" s="45"/>
      <c r="Z1457" s="45"/>
      <c r="AA1457" s="45"/>
      <c r="AB1457" s="45"/>
      <c r="AC1457" s="45"/>
      <c r="AD1457" s="45"/>
      <c r="AE1457" s="45"/>
      <c r="AF1457" s="45"/>
      <c r="AG1457" s="441">
        <v>25920677716</v>
      </c>
      <c r="AH1457" s="45"/>
      <c r="AI1457" s="442">
        <f t="shared" si="1"/>
        <v>25920677716</v>
      </c>
    </row>
    <row r="1458" spans="1:35" ht="12.75" customHeight="1">
      <c r="A1458" s="446" t="s">
        <v>3247</v>
      </c>
      <c r="B1458" s="446" t="s">
        <v>2571</v>
      </c>
      <c r="C1458" s="45"/>
      <c r="D1458" s="45"/>
      <c r="E1458" s="448">
        <v>101393823850</v>
      </c>
      <c r="F1458" s="45"/>
      <c r="G1458" s="45"/>
      <c r="H1458" s="45"/>
      <c r="I1458" s="45"/>
      <c r="J1458" s="448">
        <v>90577097533</v>
      </c>
      <c r="K1458" s="45"/>
      <c r="L1458" s="45"/>
      <c r="M1458" s="45"/>
      <c r="N1458" s="45"/>
      <c r="O1458" s="45"/>
      <c r="P1458" s="45"/>
      <c r="Q1458" s="45"/>
      <c r="R1458" s="45"/>
      <c r="S1458" s="45"/>
      <c r="T1458" s="45"/>
      <c r="U1458" s="45"/>
      <c r="V1458" s="45"/>
      <c r="W1458" s="45"/>
      <c r="X1458" s="45"/>
      <c r="Y1458" s="45"/>
      <c r="Z1458" s="45"/>
      <c r="AA1458" s="45"/>
      <c r="AB1458" s="45"/>
      <c r="AC1458" s="45"/>
      <c r="AD1458" s="45"/>
      <c r="AE1458" s="45"/>
      <c r="AF1458" s="45"/>
      <c r="AG1458" s="448">
        <v>10816726317</v>
      </c>
      <c r="AH1458" s="45"/>
      <c r="AI1458" s="442">
        <f t="shared" si="1"/>
        <v>10816726317</v>
      </c>
    </row>
    <row r="1459" spans="1:35" ht="12.75" customHeight="1">
      <c r="A1459" s="446" t="s">
        <v>3248</v>
      </c>
      <c r="B1459" s="446" t="s">
        <v>950</v>
      </c>
      <c r="C1459" s="45"/>
      <c r="D1459" s="45"/>
      <c r="E1459" s="448">
        <v>47138581418</v>
      </c>
      <c r="F1459" s="45"/>
      <c r="G1459" s="45"/>
      <c r="H1459" s="45"/>
      <c r="I1459" s="45"/>
      <c r="J1459" s="448">
        <v>47012434149</v>
      </c>
      <c r="K1459" s="45"/>
      <c r="L1459" s="45"/>
      <c r="M1459" s="45"/>
      <c r="N1459" s="45"/>
      <c r="O1459" s="45"/>
      <c r="P1459" s="45"/>
      <c r="Q1459" s="45"/>
      <c r="R1459" s="45"/>
      <c r="S1459" s="45"/>
      <c r="T1459" s="45"/>
      <c r="U1459" s="45"/>
      <c r="V1459" s="45"/>
      <c r="W1459" s="45"/>
      <c r="X1459" s="45"/>
      <c r="Y1459" s="45"/>
      <c r="Z1459" s="45"/>
      <c r="AA1459" s="45"/>
      <c r="AB1459" s="45"/>
      <c r="AC1459" s="45"/>
      <c r="AD1459" s="45"/>
      <c r="AE1459" s="45"/>
      <c r="AF1459" s="45"/>
      <c r="AG1459" s="448">
        <v>126147269</v>
      </c>
      <c r="AH1459" s="45"/>
      <c r="AI1459" s="442">
        <f t="shared" si="1"/>
        <v>126147269</v>
      </c>
    </row>
    <row r="1460" spans="1:35" ht="12.75" customHeight="1">
      <c r="A1460" s="446" t="s">
        <v>3249</v>
      </c>
      <c r="B1460" s="446" t="s">
        <v>2574</v>
      </c>
      <c r="C1460" s="45"/>
      <c r="D1460" s="45"/>
      <c r="E1460" s="448">
        <v>27823555802</v>
      </c>
      <c r="F1460" s="45"/>
      <c r="G1460" s="45"/>
      <c r="H1460" s="45"/>
      <c r="I1460" s="45"/>
      <c r="J1460" s="448">
        <v>12845751672</v>
      </c>
      <c r="K1460" s="45"/>
      <c r="L1460" s="45"/>
      <c r="M1460" s="45"/>
      <c r="N1460" s="45"/>
      <c r="O1460" s="45"/>
      <c r="P1460" s="45"/>
      <c r="Q1460" s="45"/>
      <c r="R1460" s="45"/>
      <c r="S1460" s="45"/>
      <c r="T1460" s="45"/>
      <c r="U1460" s="45"/>
      <c r="V1460" s="45"/>
      <c r="W1460" s="45"/>
      <c r="X1460" s="45"/>
      <c r="Y1460" s="45"/>
      <c r="Z1460" s="45"/>
      <c r="AA1460" s="45"/>
      <c r="AB1460" s="45"/>
      <c r="AC1460" s="45"/>
      <c r="AD1460" s="45"/>
      <c r="AE1460" s="45"/>
      <c r="AF1460" s="45"/>
      <c r="AG1460" s="448">
        <v>14977804130</v>
      </c>
      <c r="AH1460" s="45"/>
      <c r="AI1460" s="442">
        <f t="shared" si="1"/>
        <v>14977804130</v>
      </c>
    </row>
    <row r="1461" spans="1:35" ht="12.75" customHeight="1">
      <c r="A1461" s="440" t="s">
        <v>3250</v>
      </c>
      <c r="B1461" s="440" t="s">
        <v>2562</v>
      </c>
      <c r="C1461" s="45"/>
      <c r="D1461" s="45"/>
      <c r="E1461" s="441">
        <v>173458338988</v>
      </c>
      <c r="F1461" s="45"/>
      <c r="G1461" s="45"/>
      <c r="H1461" s="45"/>
      <c r="I1461" s="45"/>
      <c r="J1461" s="441">
        <v>173432745736</v>
      </c>
      <c r="K1461" s="45"/>
      <c r="L1461" s="45"/>
      <c r="M1461" s="45"/>
      <c r="N1461" s="45"/>
      <c r="O1461" s="45"/>
      <c r="P1461" s="45"/>
      <c r="Q1461" s="45"/>
      <c r="R1461" s="45"/>
      <c r="S1461" s="45"/>
      <c r="T1461" s="45"/>
      <c r="U1461" s="45"/>
      <c r="V1461" s="45"/>
      <c r="W1461" s="45"/>
      <c r="X1461" s="45"/>
      <c r="Y1461" s="45"/>
      <c r="Z1461" s="45"/>
      <c r="AA1461" s="45"/>
      <c r="AB1461" s="45"/>
      <c r="AC1461" s="45"/>
      <c r="AD1461" s="45"/>
      <c r="AE1461" s="45"/>
      <c r="AF1461" s="45"/>
      <c r="AG1461" s="441">
        <v>25593252</v>
      </c>
      <c r="AH1461" s="45"/>
      <c r="AI1461" s="442">
        <f t="shared" si="1"/>
        <v>25593252</v>
      </c>
    </row>
    <row r="1462" spans="1:35" ht="12.75" customHeight="1">
      <c r="A1462" s="446" t="s">
        <v>1231</v>
      </c>
      <c r="B1462" s="446" t="s">
        <v>1232</v>
      </c>
      <c r="C1462" s="45"/>
      <c r="D1462" s="45"/>
      <c r="E1462" s="448">
        <v>172899637595</v>
      </c>
      <c r="F1462" s="45"/>
      <c r="G1462" s="45"/>
      <c r="H1462" s="45"/>
      <c r="I1462" s="45"/>
      <c r="J1462" s="448">
        <v>172899637595</v>
      </c>
      <c r="K1462" s="45"/>
      <c r="L1462" s="45"/>
      <c r="M1462" s="45"/>
      <c r="N1462" s="45"/>
      <c r="O1462" s="45"/>
      <c r="P1462" s="45"/>
      <c r="Q1462" s="45"/>
      <c r="R1462" s="45"/>
      <c r="S1462" s="45"/>
      <c r="T1462" s="45"/>
      <c r="U1462" s="45"/>
      <c r="V1462" s="45"/>
      <c r="W1462" s="45"/>
      <c r="X1462" s="45"/>
      <c r="Y1462" s="45"/>
      <c r="Z1462" s="45"/>
      <c r="AA1462" s="45"/>
      <c r="AB1462" s="45"/>
      <c r="AC1462" s="45"/>
      <c r="AD1462" s="45"/>
      <c r="AE1462" s="45"/>
      <c r="AF1462" s="45"/>
      <c r="AG1462" s="45"/>
      <c r="AH1462" s="45"/>
      <c r="AI1462" s="442">
        <f t="shared" si="1"/>
        <v>0</v>
      </c>
    </row>
    <row r="1463" spans="1:35" ht="12.75" customHeight="1">
      <c r="A1463" s="446" t="s">
        <v>3251</v>
      </c>
      <c r="B1463" s="446" t="s">
        <v>953</v>
      </c>
      <c r="C1463" s="45"/>
      <c r="D1463" s="45"/>
      <c r="E1463" s="448">
        <v>558701393</v>
      </c>
      <c r="F1463" s="45"/>
      <c r="G1463" s="45"/>
      <c r="H1463" s="45"/>
      <c r="I1463" s="45"/>
      <c r="J1463" s="448">
        <v>533108141</v>
      </c>
      <c r="K1463" s="45"/>
      <c r="L1463" s="45"/>
      <c r="M1463" s="45"/>
      <c r="N1463" s="45"/>
      <c r="O1463" s="45"/>
      <c r="P1463" s="45"/>
      <c r="Q1463" s="45"/>
      <c r="R1463" s="45"/>
      <c r="S1463" s="45"/>
      <c r="T1463" s="45"/>
      <c r="U1463" s="45"/>
      <c r="V1463" s="45"/>
      <c r="W1463" s="45"/>
      <c r="X1463" s="45"/>
      <c r="Y1463" s="45"/>
      <c r="Z1463" s="45"/>
      <c r="AA1463" s="45"/>
      <c r="AB1463" s="45"/>
      <c r="AC1463" s="45"/>
      <c r="AD1463" s="45"/>
      <c r="AE1463" s="45"/>
      <c r="AF1463" s="45"/>
      <c r="AG1463" s="448">
        <v>25593252</v>
      </c>
      <c r="AH1463" s="45"/>
      <c r="AI1463" s="442">
        <f t="shared" si="1"/>
        <v>25593252</v>
      </c>
    </row>
    <row r="1464" spans="1:35" ht="12.75" customHeight="1">
      <c r="A1464" s="440" t="s">
        <v>3252</v>
      </c>
      <c r="B1464" s="440" t="s">
        <v>2578</v>
      </c>
      <c r="C1464" s="45"/>
      <c r="D1464" s="45"/>
      <c r="E1464" s="441">
        <v>16130034438</v>
      </c>
      <c r="F1464" s="45"/>
      <c r="G1464" s="45"/>
      <c r="H1464" s="45"/>
      <c r="I1464" s="45"/>
      <c r="J1464" s="441">
        <v>15435424394</v>
      </c>
      <c r="K1464" s="45"/>
      <c r="L1464" s="45"/>
      <c r="M1464" s="45"/>
      <c r="N1464" s="45"/>
      <c r="O1464" s="45"/>
      <c r="P1464" s="45"/>
      <c r="Q1464" s="45"/>
      <c r="R1464" s="45"/>
      <c r="S1464" s="45"/>
      <c r="T1464" s="45"/>
      <c r="U1464" s="45"/>
      <c r="V1464" s="45"/>
      <c r="W1464" s="45"/>
      <c r="X1464" s="45"/>
      <c r="Y1464" s="45"/>
      <c r="Z1464" s="45"/>
      <c r="AA1464" s="45"/>
      <c r="AB1464" s="45"/>
      <c r="AC1464" s="45"/>
      <c r="AD1464" s="45"/>
      <c r="AE1464" s="45"/>
      <c r="AF1464" s="45"/>
      <c r="AG1464" s="441">
        <v>694610044</v>
      </c>
      <c r="AH1464" s="45"/>
      <c r="AI1464" s="442">
        <f t="shared" si="1"/>
        <v>694610044</v>
      </c>
    </row>
    <row r="1465" spans="1:35" ht="12.75" customHeight="1">
      <c r="A1465" s="446" t="s">
        <v>3962</v>
      </c>
      <c r="B1465" s="446" t="s">
        <v>2580</v>
      </c>
      <c r="C1465" s="45"/>
      <c r="D1465" s="45"/>
      <c r="E1465" s="448">
        <v>8194718</v>
      </c>
      <c r="F1465" s="45"/>
      <c r="G1465" s="45"/>
      <c r="H1465" s="45"/>
      <c r="I1465" s="45"/>
      <c r="J1465" s="448">
        <v>7540021</v>
      </c>
      <c r="K1465" s="45"/>
      <c r="L1465" s="45"/>
      <c r="M1465" s="45"/>
      <c r="N1465" s="45"/>
      <c r="O1465" s="45"/>
      <c r="P1465" s="45"/>
      <c r="Q1465" s="45"/>
      <c r="R1465" s="45"/>
      <c r="S1465" s="45"/>
      <c r="T1465" s="45"/>
      <c r="U1465" s="45"/>
      <c r="V1465" s="45"/>
      <c r="W1465" s="45"/>
      <c r="X1465" s="45"/>
      <c r="Y1465" s="45"/>
      <c r="Z1465" s="45"/>
      <c r="AA1465" s="45"/>
      <c r="AB1465" s="45"/>
      <c r="AC1465" s="45"/>
      <c r="AD1465" s="45"/>
      <c r="AE1465" s="45"/>
      <c r="AF1465" s="45"/>
      <c r="AG1465" s="448">
        <v>654697</v>
      </c>
      <c r="AH1465" s="45"/>
      <c r="AI1465" s="442">
        <f t="shared" si="1"/>
        <v>654697</v>
      </c>
    </row>
    <row r="1466" spans="1:35" ht="12.75" customHeight="1">
      <c r="A1466" s="446" t="s">
        <v>3253</v>
      </c>
      <c r="B1466" s="446" t="s">
        <v>1028</v>
      </c>
      <c r="C1466" s="45"/>
      <c r="D1466" s="45"/>
      <c r="E1466" s="448">
        <v>265393481</v>
      </c>
      <c r="F1466" s="45"/>
      <c r="G1466" s="45"/>
      <c r="H1466" s="45"/>
      <c r="I1466" s="45"/>
      <c r="J1466" s="448">
        <v>235462689</v>
      </c>
      <c r="K1466" s="45"/>
      <c r="L1466" s="45"/>
      <c r="M1466" s="45"/>
      <c r="N1466" s="45"/>
      <c r="O1466" s="45"/>
      <c r="P1466" s="45"/>
      <c r="Q1466" s="45"/>
      <c r="R1466" s="45"/>
      <c r="S1466" s="45"/>
      <c r="T1466" s="45"/>
      <c r="U1466" s="45"/>
      <c r="V1466" s="45"/>
      <c r="W1466" s="45"/>
      <c r="X1466" s="45"/>
      <c r="Y1466" s="45"/>
      <c r="Z1466" s="45"/>
      <c r="AA1466" s="45"/>
      <c r="AB1466" s="45"/>
      <c r="AC1466" s="45"/>
      <c r="AD1466" s="45"/>
      <c r="AE1466" s="45"/>
      <c r="AF1466" s="45"/>
      <c r="AG1466" s="448">
        <v>29930792</v>
      </c>
      <c r="AH1466" s="45"/>
      <c r="AI1466" s="442">
        <f t="shared" si="1"/>
        <v>29930792</v>
      </c>
    </row>
    <row r="1467" spans="1:35" ht="12.75" customHeight="1">
      <c r="A1467" s="446" t="s">
        <v>1239</v>
      </c>
      <c r="B1467" s="446" t="s">
        <v>1240</v>
      </c>
      <c r="C1467" s="45"/>
      <c r="D1467" s="45"/>
      <c r="E1467" s="448">
        <v>23105011</v>
      </c>
      <c r="F1467" s="45"/>
      <c r="G1467" s="45"/>
      <c r="H1467" s="45"/>
      <c r="I1467" s="45"/>
      <c r="J1467" s="448">
        <v>23105011</v>
      </c>
      <c r="K1467" s="45"/>
      <c r="L1467" s="45"/>
      <c r="M1467" s="45"/>
      <c r="N1467" s="45"/>
      <c r="O1467" s="45"/>
      <c r="P1467" s="45"/>
      <c r="Q1467" s="45"/>
      <c r="R1467" s="45"/>
      <c r="S1467" s="45"/>
      <c r="T1467" s="45"/>
      <c r="U1467" s="45"/>
      <c r="V1467" s="45"/>
      <c r="W1467" s="45"/>
      <c r="X1467" s="45"/>
      <c r="Y1467" s="45"/>
      <c r="Z1467" s="45"/>
      <c r="AA1467" s="45"/>
      <c r="AB1467" s="45"/>
      <c r="AC1467" s="45"/>
      <c r="AD1467" s="45"/>
      <c r="AE1467" s="45"/>
      <c r="AF1467" s="45"/>
      <c r="AG1467" s="45"/>
      <c r="AH1467" s="45"/>
      <c r="AI1467" s="442">
        <f t="shared" si="1"/>
        <v>0</v>
      </c>
    </row>
    <row r="1468" spans="1:35" ht="12.75" customHeight="1">
      <c r="A1468" s="446" t="s">
        <v>3254</v>
      </c>
      <c r="B1468" s="446" t="s">
        <v>2584</v>
      </c>
      <c r="C1468" s="45"/>
      <c r="D1468" s="45"/>
      <c r="E1468" s="448">
        <v>1938467</v>
      </c>
      <c r="F1468" s="45"/>
      <c r="G1468" s="45"/>
      <c r="H1468" s="45"/>
      <c r="I1468" s="45"/>
      <c r="J1468" s="448">
        <v>374800</v>
      </c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  <c r="U1468" s="45"/>
      <c r="V1468" s="45"/>
      <c r="W1468" s="45"/>
      <c r="X1468" s="45"/>
      <c r="Y1468" s="45"/>
      <c r="Z1468" s="45"/>
      <c r="AA1468" s="45"/>
      <c r="AB1468" s="45"/>
      <c r="AC1468" s="45"/>
      <c r="AD1468" s="45"/>
      <c r="AE1468" s="45"/>
      <c r="AF1468" s="45"/>
      <c r="AG1468" s="448">
        <v>1563667</v>
      </c>
      <c r="AH1468" s="45"/>
      <c r="AI1468" s="442">
        <f t="shared" si="1"/>
        <v>1563667</v>
      </c>
    </row>
    <row r="1469" spans="1:35" ht="12.75" customHeight="1">
      <c r="A1469" s="446" t="s">
        <v>3255</v>
      </c>
      <c r="B1469" s="446" t="s">
        <v>2586</v>
      </c>
      <c r="C1469" s="45"/>
      <c r="D1469" s="45"/>
      <c r="E1469" s="448">
        <v>872622</v>
      </c>
      <c r="F1469" s="45"/>
      <c r="G1469" s="45"/>
      <c r="H1469" s="45"/>
      <c r="I1469" s="45"/>
      <c r="J1469" s="448">
        <v>872622</v>
      </c>
      <c r="K1469" s="45"/>
      <c r="L1469" s="45"/>
      <c r="M1469" s="45"/>
      <c r="N1469" s="45"/>
      <c r="O1469" s="45"/>
      <c r="P1469" s="45"/>
      <c r="Q1469" s="45"/>
      <c r="R1469" s="45"/>
      <c r="S1469" s="45"/>
      <c r="T1469" s="45"/>
      <c r="U1469" s="45"/>
      <c r="V1469" s="45"/>
      <c r="W1469" s="45"/>
      <c r="X1469" s="45"/>
      <c r="Y1469" s="45"/>
      <c r="Z1469" s="45"/>
      <c r="AA1469" s="45"/>
      <c r="AB1469" s="45"/>
      <c r="AC1469" s="45"/>
      <c r="AD1469" s="45"/>
      <c r="AE1469" s="45"/>
      <c r="AF1469" s="45"/>
      <c r="AG1469" s="45"/>
      <c r="AH1469" s="45"/>
      <c r="AI1469" s="442">
        <f t="shared" si="1"/>
        <v>0</v>
      </c>
    </row>
    <row r="1470" spans="1:35" ht="12.75" customHeight="1">
      <c r="A1470" s="446" t="s">
        <v>1247</v>
      </c>
      <c r="B1470" s="446" t="s">
        <v>956</v>
      </c>
      <c r="C1470" s="45"/>
      <c r="D1470" s="45"/>
      <c r="E1470" s="448">
        <v>14521517990</v>
      </c>
      <c r="F1470" s="45"/>
      <c r="G1470" s="45"/>
      <c r="H1470" s="45"/>
      <c r="I1470" s="45"/>
      <c r="J1470" s="448">
        <v>14486010106</v>
      </c>
      <c r="K1470" s="45"/>
      <c r="L1470" s="45"/>
      <c r="M1470" s="45"/>
      <c r="N1470" s="45"/>
      <c r="O1470" s="45"/>
      <c r="P1470" s="45"/>
      <c r="Q1470" s="45"/>
      <c r="R1470" s="45"/>
      <c r="S1470" s="45"/>
      <c r="T1470" s="45"/>
      <c r="U1470" s="45"/>
      <c r="V1470" s="45"/>
      <c r="W1470" s="45"/>
      <c r="X1470" s="45"/>
      <c r="Y1470" s="45"/>
      <c r="Z1470" s="45"/>
      <c r="AA1470" s="45"/>
      <c r="AB1470" s="45"/>
      <c r="AC1470" s="45"/>
      <c r="AD1470" s="45"/>
      <c r="AE1470" s="45"/>
      <c r="AF1470" s="45"/>
      <c r="AG1470" s="448">
        <v>35507884</v>
      </c>
      <c r="AH1470" s="45"/>
      <c r="AI1470" s="442">
        <f t="shared" si="1"/>
        <v>35507884</v>
      </c>
    </row>
    <row r="1471" spans="1:35" ht="12.75" customHeight="1">
      <c r="A1471" s="446" t="s">
        <v>3963</v>
      </c>
      <c r="B1471" s="446" t="s">
        <v>3964</v>
      </c>
      <c r="C1471" s="45"/>
      <c r="D1471" s="45"/>
      <c r="E1471" s="448">
        <v>69350</v>
      </c>
      <c r="F1471" s="45"/>
      <c r="G1471" s="45"/>
      <c r="H1471" s="45"/>
      <c r="I1471" s="45"/>
      <c r="J1471" s="448">
        <v>69350</v>
      </c>
      <c r="K1471" s="45"/>
      <c r="L1471" s="45"/>
      <c r="M1471" s="45"/>
      <c r="N1471" s="45"/>
      <c r="O1471" s="45"/>
      <c r="P1471" s="45"/>
      <c r="Q1471" s="45"/>
      <c r="R1471" s="45"/>
      <c r="S1471" s="45"/>
      <c r="T1471" s="45"/>
      <c r="U1471" s="45"/>
      <c r="V1471" s="45"/>
      <c r="W1471" s="45"/>
      <c r="X1471" s="45"/>
      <c r="Y1471" s="45"/>
      <c r="Z1471" s="45"/>
      <c r="AA1471" s="45"/>
      <c r="AB1471" s="45"/>
      <c r="AC1471" s="45"/>
      <c r="AD1471" s="45"/>
      <c r="AE1471" s="45"/>
      <c r="AF1471" s="45"/>
      <c r="AG1471" s="45"/>
      <c r="AH1471" s="45"/>
      <c r="AI1471" s="442">
        <f t="shared" si="1"/>
        <v>0</v>
      </c>
    </row>
    <row r="1472" spans="1:35" ht="12.75" customHeight="1">
      <c r="A1472" s="446" t="s">
        <v>1252</v>
      </c>
      <c r="B1472" s="446" t="s">
        <v>958</v>
      </c>
      <c r="C1472" s="45"/>
      <c r="D1472" s="45"/>
      <c r="E1472" s="448">
        <v>1308942799</v>
      </c>
      <c r="F1472" s="45"/>
      <c r="G1472" s="45"/>
      <c r="H1472" s="45"/>
      <c r="I1472" s="45"/>
      <c r="J1472" s="448">
        <v>681989795</v>
      </c>
      <c r="K1472" s="45"/>
      <c r="L1472" s="45"/>
      <c r="M1472" s="45"/>
      <c r="N1472" s="45"/>
      <c r="O1472" s="45"/>
      <c r="P1472" s="45"/>
      <c r="Q1472" s="45"/>
      <c r="R1472" s="45"/>
      <c r="S1472" s="45"/>
      <c r="T1472" s="45"/>
      <c r="U1472" s="45"/>
      <c r="V1472" s="45"/>
      <c r="W1472" s="45"/>
      <c r="X1472" s="45"/>
      <c r="Y1472" s="45"/>
      <c r="Z1472" s="45"/>
      <c r="AA1472" s="45"/>
      <c r="AB1472" s="45"/>
      <c r="AC1472" s="45"/>
      <c r="AD1472" s="45"/>
      <c r="AE1472" s="45"/>
      <c r="AF1472" s="45"/>
      <c r="AG1472" s="448">
        <v>626953004</v>
      </c>
      <c r="AH1472" s="45"/>
      <c r="AI1472" s="442">
        <f t="shared" si="1"/>
        <v>626953004</v>
      </c>
    </row>
    <row r="1473" spans="1:35" ht="12.75" customHeight="1">
      <c r="A1473" s="440" t="s">
        <v>3256</v>
      </c>
      <c r="B1473" s="440" t="s">
        <v>3231</v>
      </c>
      <c r="C1473" s="45"/>
      <c r="D1473" s="45"/>
      <c r="E1473" s="441">
        <v>49643616713</v>
      </c>
      <c r="F1473" s="45"/>
      <c r="G1473" s="45"/>
      <c r="H1473" s="45"/>
      <c r="I1473" s="45"/>
      <c r="J1473" s="441">
        <v>242114757</v>
      </c>
      <c r="K1473" s="45"/>
      <c r="L1473" s="45"/>
      <c r="M1473" s="45"/>
      <c r="N1473" s="45"/>
      <c r="O1473" s="45"/>
      <c r="P1473" s="45"/>
      <c r="Q1473" s="45"/>
      <c r="R1473" s="45"/>
      <c r="S1473" s="45"/>
      <c r="T1473" s="45"/>
      <c r="U1473" s="45"/>
      <c r="V1473" s="45"/>
      <c r="W1473" s="45"/>
      <c r="X1473" s="45"/>
      <c r="Y1473" s="45"/>
      <c r="Z1473" s="45"/>
      <c r="AA1473" s="45"/>
      <c r="AB1473" s="45"/>
      <c r="AC1473" s="45"/>
      <c r="AD1473" s="45"/>
      <c r="AE1473" s="45"/>
      <c r="AF1473" s="45"/>
      <c r="AG1473" s="441">
        <v>49401501956</v>
      </c>
      <c r="AH1473" s="45"/>
      <c r="AI1473" s="442">
        <f t="shared" si="1"/>
        <v>49401501956</v>
      </c>
    </row>
    <row r="1474" spans="1:35" ht="12.75" customHeight="1">
      <c r="A1474" s="440" t="s">
        <v>3257</v>
      </c>
      <c r="B1474" s="440" t="s">
        <v>1013</v>
      </c>
      <c r="C1474" s="45"/>
      <c r="D1474" s="45"/>
      <c r="E1474" s="441">
        <v>17946773342</v>
      </c>
      <c r="F1474" s="45"/>
      <c r="G1474" s="45"/>
      <c r="H1474" s="45"/>
      <c r="I1474" s="45"/>
      <c r="J1474" s="441">
        <v>4322514</v>
      </c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  <c r="U1474" s="45"/>
      <c r="V1474" s="45"/>
      <c r="W1474" s="45"/>
      <c r="X1474" s="45"/>
      <c r="Y1474" s="45"/>
      <c r="Z1474" s="45"/>
      <c r="AA1474" s="45"/>
      <c r="AB1474" s="45"/>
      <c r="AC1474" s="45"/>
      <c r="AD1474" s="45"/>
      <c r="AE1474" s="45"/>
      <c r="AF1474" s="45"/>
      <c r="AG1474" s="441">
        <v>17942450828</v>
      </c>
      <c r="AH1474" s="45"/>
      <c r="AI1474" s="442">
        <f t="shared" si="1"/>
        <v>17942450828</v>
      </c>
    </row>
    <row r="1475" spans="1:35" ht="12.75" customHeight="1">
      <c r="A1475" s="446" t="s">
        <v>3258</v>
      </c>
      <c r="B1475" s="446" t="s">
        <v>2083</v>
      </c>
      <c r="C1475" s="45"/>
      <c r="D1475" s="45"/>
      <c r="E1475" s="448">
        <v>138304142</v>
      </c>
      <c r="F1475" s="45"/>
      <c r="G1475" s="45"/>
      <c r="H1475" s="45"/>
      <c r="I1475" s="45"/>
      <c r="J1475" s="45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  <c r="U1475" s="45"/>
      <c r="V1475" s="45"/>
      <c r="W1475" s="45"/>
      <c r="X1475" s="45"/>
      <c r="Y1475" s="45"/>
      <c r="Z1475" s="45"/>
      <c r="AA1475" s="45"/>
      <c r="AB1475" s="45"/>
      <c r="AC1475" s="45"/>
      <c r="AD1475" s="45"/>
      <c r="AE1475" s="45"/>
      <c r="AF1475" s="45"/>
      <c r="AG1475" s="448">
        <v>138304142</v>
      </c>
      <c r="AH1475" s="45"/>
      <c r="AI1475" s="442">
        <f t="shared" si="1"/>
        <v>138304142</v>
      </c>
    </row>
    <row r="1476" spans="1:35" ht="12.75" customHeight="1">
      <c r="A1476" s="446" t="s">
        <v>3259</v>
      </c>
      <c r="B1476" s="446" t="s">
        <v>3260</v>
      </c>
      <c r="C1476" s="45"/>
      <c r="D1476" s="45"/>
      <c r="E1476" s="448">
        <v>32213</v>
      </c>
      <c r="F1476" s="45"/>
      <c r="G1476" s="45"/>
      <c r="H1476" s="45"/>
      <c r="I1476" s="45"/>
      <c r="J1476" s="448">
        <v>2142</v>
      </c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  <c r="U1476" s="45"/>
      <c r="V1476" s="45"/>
      <c r="W1476" s="45"/>
      <c r="X1476" s="45"/>
      <c r="Y1476" s="45"/>
      <c r="Z1476" s="45"/>
      <c r="AA1476" s="45"/>
      <c r="AB1476" s="45"/>
      <c r="AC1476" s="45"/>
      <c r="AD1476" s="45"/>
      <c r="AE1476" s="45"/>
      <c r="AF1476" s="45"/>
      <c r="AG1476" s="448">
        <v>30071</v>
      </c>
      <c r="AH1476" s="45"/>
      <c r="AI1476" s="442">
        <f t="shared" si="1"/>
        <v>30071</v>
      </c>
    </row>
    <row r="1477" spans="1:35" ht="12.75" customHeight="1">
      <c r="A1477" s="446" t="s">
        <v>1271</v>
      </c>
      <c r="B1477" s="446" t="s">
        <v>947</v>
      </c>
      <c r="C1477" s="45"/>
      <c r="D1477" s="45"/>
      <c r="E1477" s="448">
        <v>17843494</v>
      </c>
      <c r="F1477" s="45"/>
      <c r="G1477" s="45"/>
      <c r="H1477" s="45"/>
      <c r="I1477" s="45"/>
      <c r="J1477" s="45"/>
      <c r="K1477" s="45"/>
      <c r="L1477" s="45"/>
      <c r="M1477" s="45"/>
      <c r="N1477" s="45"/>
      <c r="O1477" s="45"/>
      <c r="P1477" s="45"/>
      <c r="Q1477" s="45"/>
      <c r="R1477" s="45"/>
      <c r="S1477" s="45"/>
      <c r="T1477" s="45"/>
      <c r="U1477" s="45"/>
      <c r="V1477" s="45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448">
        <v>17843494</v>
      </c>
      <c r="AH1477" s="45"/>
      <c r="AI1477" s="442">
        <f t="shared" si="1"/>
        <v>17843494</v>
      </c>
    </row>
    <row r="1478" spans="1:35" ht="12.75" customHeight="1">
      <c r="A1478" s="446" t="s">
        <v>1272</v>
      </c>
      <c r="B1478" s="446" t="s">
        <v>934</v>
      </c>
      <c r="C1478" s="45"/>
      <c r="D1478" s="45"/>
      <c r="E1478" s="448">
        <v>13594887469</v>
      </c>
      <c r="F1478" s="45"/>
      <c r="G1478" s="45"/>
      <c r="H1478" s="45"/>
      <c r="I1478" s="45"/>
      <c r="J1478" s="45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  <c r="U1478" s="45"/>
      <c r="V1478" s="45"/>
      <c r="W1478" s="45"/>
      <c r="X1478" s="45"/>
      <c r="Y1478" s="45"/>
      <c r="Z1478" s="45"/>
      <c r="AA1478" s="45"/>
      <c r="AB1478" s="45"/>
      <c r="AC1478" s="45"/>
      <c r="AD1478" s="45"/>
      <c r="AE1478" s="45"/>
      <c r="AF1478" s="45"/>
      <c r="AG1478" s="448">
        <v>13594887469</v>
      </c>
      <c r="AH1478" s="45"/>
      <c r="AI1478" s="442">
        <f t="shared" si="1"/>
        <v>13594887469</v>
      </c>
    </row>
    <row r="1479" spans="1:35" ht="12.75" customHeight="1">
      <c r="A1479" s="446" t="s">
        <v>3261</v>
      </c>
      <c r="B1479" s="446" t="s">
        <v>1862</v>
      </c>
      <c r="C1479" s="45"/>
      <c r="D1479" s="45"/>
      <c r="E1479" s="448">
        <v>4064204947</v>
      </c>
      <c r="F1479" s="45"/>
      <c r="G1479" s="45"/>
      <c r="H1479" s="45"/>
      <c r="I1479" s="45"/>
      <c r="J1479" s="45"/>
      <c r="K1479" s="45"/>
      <c r="L1479" s="45"/>
      <c r="M1479" s="45"/>
      <c r="N1479" s="45"/>
      <c r="O1479" s="45"/>
      <c r="P1479" s="45"/>
      <c r="Q1479" s="45"/>
      <c r="R1479" s="45"/>
      <c r="S1479" s="45"/>
      <c r="T1479" s="45"/>
      <c r="U1479" s="45"/>
      <c r="V1479" s="45"/>
      <c r="W1479" s="45"/>
      <c r="X1479" s="45"/>
      <c r="Y1479" s="45"/>
      <c r="Z1479" s="45"/>
      <c r="AA1479" s="45"/>
      <c r="AB1479" s="45"/>
      <c r="AC1479" s="45"/>
      <c r="AD1479" s="45"/>
      <c r="AE1479" s="45"/>
      <c r="AF1479" s="45"/>
      <c r="AG1479" s="448">
        <v>4064204947</v>
      </c>
      <c r="AH1479" s="45"/>
      <c r="AI1479" s="442">
        <f t="shared" si="1"/>
        <v>4064204947</v>
      </c>
    </row>
    <row r="1480" spans="1:35" ht="12.75" customHeight="1">
      <c r="A1480" s="446" t="s">
        <v>3262</v>
      </c>
      <c r="B1480" s="446" t="s">
        <v>945</v>
      </c>
      <c r="C1480" s="45"/>
      <c r="D1480" s="45"/>
      <c r="E1480" s="448">
        <v>88012260</v>
      </c>
      <c r="F1480" s="45"/>
      <c r="G1480" s="45"/>
      <c r="H1480" s="45"/>
      <c r="I1480" s="45"/>
      <c r="J1480" s="45"/>
      <c r="K1480" s="45"/>
      <c r="L1480" s="45"/>
      <c r="M1480" s="45"/>
      <c r="N1480" s="45"/>
      <c r="O1480" s="45"/>
      <c r="P1480" s="45"/>
      <c r="Q1480" s="45"/>
      <c r="R1480" s="45"/>
      <c r="S1480" s="45"/>
      <c r="T1480" s="45"/>
      <c r="U1480" s="45"/>
      <c r="V1480" s="45"/>
      <c r="W1480" s="45"/>
      <c r="X1480" s="45"/>
      <c r="Y1480" s="45"/>
      <c r="Z1480" s="45"/>
      <c r="AA1480" s="45"/>
      <c r="AB1480" s="45"/>
      <c r="AC1480" s="45"/>
      <c r="AD1480" s="45"/>
      <c r="AE1480" s="45"/>
      <c r="AF1480" s="45"/>
      <c r="AG1480" s="448">
        <v>88012260</v>
      </c>
      <c r="AH1480" s="45"/>
      <c r="AI1480" s="442">
        <f t="shared" si="1"/>
        <v>88012260</v>
      </c>
    </row>
    <row r="1481" spans="1:35" ht="12.75" customHeight="1">
      <c r="A1481" s="446" t="s">
        <v>3263</v>
      </c>
      <c r="B1481" s="446" t="s">
        <v>3264</v>
      </c>
      <c r="C1481" s="45"/>
      <c r="D1481" s="45"/>
      <c r="E1481" s="448">
        <v>43459129</v>
      </c>
      <c r="F1481" s="45"/>
      <c r="G1481" s="45"/>
      <c r="H1481" s="45"/>
      <c r="I1481" s="45"/>
      <c r="J1481" s="448">
        <v>4320077</v>
      </c>
      <c r="K1481" s="45"/>
      <c r="L1481" s="45"/>
      <c r="M1481" s="45"/>
      <c r="N1481" s="45"/>
      <c r="O1481" s="45"/>
      <c r="P1481" s="45"/>
      <c r="Q1481" s="45"/>
      <c r="R1481" s="45"/>
      <c r="S1481" s="45"/>
      <c r="T1481" s="45"/>
      <c r="U1481" s="45"/>
      <c r="V1481" s="45"/>
      <c r="W1481" s="45"/>
      <c r="X1481" s="45"/>
      <c r="Y1481" s="45"/>
      <c r="Z1481" s="45"/>
      <c r="AA1481" s="45"/>
      <c r="AB1481" s="45"/>
      <c r="AC1481" s="45"/>
      <c r="AD1481" s="45"/>
      <c r="AE1481" s="45"/>
      <c r="AF1481" s="45"/>
      <c r="AG1481" s="448">
        <v>39139052</v>
      </c>
      <c r="AH1481" s="45"/>
      <c r="AI1481" s="442">
        <f t="shared" si="1"/>
        <v>39139052</v>
      </c>
    </row>
    <row r="1482" spans="1:35" ht="12.75" customHeight="1">
      <c r="A1482" s="446" t="s">
        <v>3265</v>
      </c>
      <c r="B1482" s="446" t="s">
        <v>1168</v>
      </c>
      <c r="C1482" s="45"/>
      <c r="D1482" s="45"/>
      <c r="E1482" s="448">
        <v>29688</v>
      </c>
      <c r="F1482" s="45"/>
      <c r="G1482" s="45"/>
      <c r="H1482" s="45"/>
      <c r="I1482" s="45"/>
      <c r="J1482" s="448">
        <v>295</v>
      </c>
      <c r="K1482" s="45"/>
      <c r="L1482" s="45"/>
      <c r="M1482" s="45"/>
      <c r="N1482" s="45"/>
      <c r="O1482" s="45"/>
      <c r="P1482" s="45"/>
      <c r="Q1482" s="45"/>
      <c r="R1482" s="45"/>
      <c r="S1482" s="45"/>
      <c r="T1482" s="45"/>
      <c r="U1482" s="45"/>
      <c r="V1482" s="45"/>
      <c r="W1482" s="45"/>
      <c r="X1482" s="45"/>
      <c r="Y1482" s="45"/>
      <c r="Z1482" s="45"/>
      <c r="AA1482" s="45"/>
      <c r="AB1482" s="45"/>
      <c r="AC1482" s="45"/>
      <c r="AD1482" s="45"/>
      <c r="AE1482" s="45"/>
      <c r="AF1482" s="45"/>
      <c r="AG1482" s="448">
        <v>29393</v>
      </c>
      <c r="AH1482" s="45"/>
      <c r="AI1482" s="442">
        <f t="shared" si="1"/>
        <v>29393</v>
      </c>
    </row>
    <row r="1483" spans="1:35" ht="12.75" customHeight="1">
      <c r="A1483" s="440" t="s">
        <v>3266</v>
      </c>
      <c r="B1483" s="440" t="s">
        <v>1158</v>
      </c>
      <c r="C1483" s="45"/>
      <c r="D1483" s="45"/>
      <c r="E1483" s="441">
        <v>226231823</v>
      </c>
      <c r="F1483" s="45"/>
      <c r="G1483" s="45"/>
      <c r="H1483" s="45"/>
      <c r="I1483" s="45"/>
      <c r="J1483" s="45"/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  <c r="U1483" s="45"/>
      <c r="V1483" s="45"/>
      <c r="W1483" s="45"/>
      <c r="X1483" s="45"/>
      <c r="Y1483" s="45"/>
      <c r="Z1483" s="45"/>
      <c r="AA1483" s="45"/>
      <c r="AB1483" s="45"/>
      <c r="AC1483" s="45"/>
      <c r="AD1483" s="45"/>
      <c r="AE1483" s="45"/>
      <c r="AF1483" s="45"/>
      <c r="AG1483" s="441">
        <v>226231823</v>
      </c>
      <c r="AH1483" s="45"/>
      <c r="AI1483" s="442">
        <f t="shared" si="1"/>
        <v>226231823</v>
      </c>
    </row>
    <row r="1484" spans="1:35" ht="12.75" customHeight="1">
      <c r="A1484" s="446" t="s">
        <v>3965</v>
      </c>
      <c r="B1484" s="446" t="s">
        <v>3966</v>
      </c>
      <c r="C1484" s="45"/>
      <c r="D1484" s="45"/>
      <c r="E1484" s="448">
        <v>13238</v>
      </c>
      <c r="F1484" s="45"/>
      <c r="G1484" s="45"/>
      <c r="H1484" s="45"/>
      <c r="I1484" s="45"/>
      <c r="J1484" s="45"/>
      <c r="K1484" s="45"/>
      <c r="L1484" s="45"/>
      <c r="M1484" s="45"/>
      <c r="N1484" s="45"/>
      <c r="O1484" s="45"/>
      <c r="P1484" s="45"/>
      <c r="Q1484" s="45"/>
      <c r="R1484" s="45"/>
      <c r="S1484" s="45"/>
      <c r="T1484" s="45"/>
      <c r="U1484" s="45"/>
      <c r="V1484" s="45"/>
      <c r="W1484" s="45"/>
      <c r="X1484" s="45"/>
      <c r="Y1484" s="45"/>
      <c r="Z1484" s="45"/>
      <c r="AA1484" s="45"/>
      <c r="AB1484" s="45"/>
      <c r="AC1484" s="45"/>
      <c r="AD1484" s="45"/>
      <c r="AE1484" s="45"/>
      <c r="AF1484" s="45"/>
      <c r="AG1484" s="448">
        <v>13238</v>
      </c>
      <c r="AH1484" s="45"/>
      <c r="AI1484" s="442">
        <f t="shared" si="1"/>
        <v>13238</v>
      </c>
    </row>
    <row r="1485" spans="1:35" ht="12.75" customHeight="1">
      <c r="A1485" s="446" t="s">
        <v>1274</v>
      </c>
      <c r="B1485" s="446" t="s">
        <v>947</v>
      </c>
      <c r="C1485" s="45"/>
      <c r="D1485" s="45"/>
      <c r="E1485" s="448">
        <v>108958</v>
      </c>
      <c r="F1485" s="45"/>
      <c r="G1485" s="45"/>
      <c r="H1485" s="45"/>
      <c r="I1485" s="45"/>
      <c r="J1485" s="45"/>
      <c r="K1485" s="45"/>
      <c r="L1485" s="45"/>
      <c r="M1485" s="45"/>
      <c r="N1485" s="45"/>
      <c r="O1485" s="45"/>
      <c r="P1485" s="45"/>
      <c r="Q1485" s="45"/>
      <c r="R1485" s="45"/>
      <c r="S1485" s="45"/>
      <c r="T1485" s="45"/>
      <c r="U1485" s="45"/>
      <c r="V1485" s="45"/>
      <c r="W1485" s="45"/>
      <c r="X1485" s="45"/>
      <c r="Y1485" s="45"/>
      <c r="Z1485" s="45"/>
      <c r="AA1485" s="45"/>
      <c r="AB1485" s="45"/>
      <c r="AC1485" s="45"/>
      <c r="AD1485" s="45"/>
      <c r="AE1485" s="45"/>
      <c r="AF1485" s="45"/>
      <c r="AG1485" s="448">
        <v>108958</v>
      </c>
      <c r="AH1485" s="45"/>
      <c r="AI1485" s="442">
        <f t="shared" si="1"/>
        <v>108958</v>
      </c>
    </row>
    <row r="1486" spans="1:35" ht="12.75" customHeight="1">
      <c r="A1486" s="446" t="s">
        <v>1275</v>
      </c>
      <c r="B1486" s="446" t="s">
        <v>934</v>
      </c>
      <c r="C1486" s="45"/>
      <c r="D1486" s="45"/>
      <c r="E1486" s="448">
        <v>70229447</v>
      </c>
      <c r="F1486" s="45"/>
      <c r="G1486" s="45"/>
      <c r="H1486" s="45"/>
      <c r="I1486" s="45"/>
      <c r="J1486" s="45"/>
      <c r="K1486" s="45"/>
      <c r="L1486" s="45"/>
      <c r="M1486" s="45"/>
      <c r="N1486" s="45"/>
      <c r="O1486" s="45"/>
      <c r="P1486" s="45"/>
      <c r="Q1486" s="45"/>
      <c r="R1486" s="45"/>
      <c r="S1486" s="45"/>
      <c r="T1486" s="45"/>
      <c r="U1486" s="45"/>
      <c r="V1486" s="45"/>
      <c r="W1486" s="45"/>
      <c r="X1486" s="45"/>
      <c r="Y1486" s="45"/>
      <c r="Z1486" s="45"/>
      <c r="AA1486" s="45"/>
      <c r="AB1486" s="45"/>
      <c r="AC1486" s="45"/>
      <c r="AD1486" s="45"/>
      <c r="AE1486" s="45"/>
      <c r="AF1486" s="45"/>
      <c r="AG1486" s="448">
        <v>70229447</v>
      </c>
      <c r="AH1486" s="45"/>
      <c r="AI1486" s="442">
        <f t="shared" si="1"/>
        <v>70229447</v>
      </c>
    </row>
    <row r="1487" spans="1:35" ht="12.75" customHeight="1">
      <c r="A1487" s="446" t="s">
        <v>3267</v>
      </c>
      <c r="B1487" s="446" t="s">
        <v>1862</v>
      </c>
      <c r="C1487" s="45"/>
      <c r="D1487" s="45"/>
      <c r="E1487" s="448">
        <v>37101146</v>
      </c>
      <c r="F1487" s="45"/>
      <c r="G1487" s="45"/>
      <c r="H1487" s="45"/>
      <c r="I1487" s="45"/>
      <c r="J1487" s="45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  <c r="U1487" s="45"/>
      <c r="V1487" s="45"/>
      <c r="W1487" s="45"/>
      <c r="X1487" s="45"/>
      <c r="Y1487" s="45"/>
      <c r="Z1487" s="45"/>
      <c r="AA1487" s="45"/>
      <c r="AB1487" s="45"/>
      <c r="AC1487" s="45"/>
      <c r="AD1487" s="45"/>
      <c r="AE1487" s="45"/>
      <c r="AF1487" s="45"/>
      <c r="AG1487" s="448">
        <v>37101146</v>
      </c>
      <c r="AH1487" s="45"/>
      <c r="AI1487" s="442">
        <f t="shared" si="1"/>
        <v>37101146</v>
      </c>
    </row>
    <row r="1488" spans="1:35" ht="12.75" customHeight="1">
      <c r="A1488" s="446" t="s">
        <v>3268</v>
      </c>
      <c r="B1488" s="446" t="s">
        <v>3269</v>
      </c>
      <c r="C1488" s="45"/>
      <c r="D1488" s="45"/>
      <c r="E1488" s="448">
        <v>15635007</v>
      </c>
      <c r="F1488" s="45"/>
      <c r="G1488" s="45"/>
      <c r="H1488" s="45"/>
      <c r="I1488" s="45"/>
      <c r="J1488" s="45"/>
      <c r="K1488" s="45"/>
      <c r="L1488" s="45"/>
      <c r="M1488" s="45"/>
      <c r="N1488" s="45"/>
      <c r="O1488" s="45"/>
      <c r="P1488" s="45"/>
      <c r="Q1488" s="45"/>
      <c r="R1488" s="45"/>
      <c r="S1488" s="45"/>
      <c r="T1488" s="45"/>
      <c r="U1488" s="45"/>
      <c r="V1488" s="45"/>
      <c r="W1488" s="45"/>
      <c r="X1488" s="45"/>
      <c r="Y1488" s="45"/>
      <c r="Z1488" s="45"/>
      <c r="AA1488" s="45"/>
      <c r="AB1488" s="45"/>
      <c r="AC1488" s="45"/>
      <c r="AD1488" s="45"/>
      <c r="AE1488" s="45"/>
      <c r="AF1488" s="45"/>
      <c r="AG1488" s="448">
        <v>15635007</v>
      </c>
      <c r="AH1488" s="45"/>
      <c r="AI1488" s="442">
        <f t="shared" si="1"/>
        <v>15635007</v>
      </c>
    </row>
    <row r="1489" spans="1:35" ht="12.75" customHeight="1">
      <c r="A1489" s="446" t="s">
        <v>3270</v>
      </c>
      <c r="B1489" s="446" t="s">
        <v>3271</v>
      </c>
      <c r="C1489" s="45"/>
      <c r="D1489" s="45"/>
      <c r="E1489" s="448">
        <v>103092922</v>
      </c>
      <c r="F1489" s="45"/>
      <c r="G1489" s="45"/>
      <c r="H1489" s="45"/>
      <c r="I1489" s="45"/>
      <c r="J1489" s="45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448">
        <v>103092922</v>
      </c>
      <c r="AH1489" s="45"/>
      <c r="AI1489" s="442">
        <f t="shared" si="1"/>
        <v>103092922</v>
      </c>
    </row>
    <row r="1490" spans="1:35" ht="12.75" customHeight="1">
      <c r="A1490" s="446" t="s">
        <v>3272</v>
      </c>
      <c r="B1490" s="446" t="s">
        <v>1773</v>
      </c>
      <c r="C1490" s="45"/>
      <c r="D1490" s="45"/>
      <c r="E1490" s="448">
        <v>51105</v>
      </c>
      <c r="F1490" s="45"/>
      <c r="G1490" s="45"/>
      <c r="H1490" s="45"/>
      <c r="I1490" s="45"/>
      <c r="J1490" s="45"/>
      <c r="K1490" s="45"/>
      <c r="L1490" s="45"/>
      <c r="M1490" s="45"/>
      <c r="N1490" s="45"/>
      <c r="O1490" s="45"/>
      <c r="P1490" s="45"/>
      <c r="Q1490" s="45"/>
      <c r="R1490" s="45"/>
      <c r="S1490" s="45"/>
      <c r="T1490" s="45"/>
      <c r="U1490" s="45"/>
      <c r="V1490" s="45"/>
      <c r="W1490" s="45"/>
      <c r="X1490" s="45"/>
      <c r="Y1490" s="45"/>
      <c r="Z1490" s="45"/>
      <c r="AA1490" s="45"/>
      <c r="AB1490" s="45"/>
      <c r="AC1490" s="45"/>
      <c r="AD1490" s="45"/>
      <c r="AE1490" s="45"/>
      <c r="AF1490" s="45"/>
      <c r="AG1490" s="448">
        <v>51105</v>
      </c>
      <c r="AH1490" s="45"/>
      <c r="AI1490" s="442">
        <f t="shared" si="1"/>
        <v>51105</v>
      </c>
    </row>
    <row r="1491" spans="1:35" ht="12.75" customHeight="1">
      <c r="A1491" s="440" t="s">
        <v>3273</v>
      </c>
      <c r="B1491" s="440" t="s">
        <v>2639</v>
      </c>
      <c r="C1491" s="45"/>
      <c r="D1491" s="45"/>
      <c r="E1491" s="441">
        <v>22876319944</v>
      </c>
      <c r="F1491" s="45"/>
      <c r="G1491" s="45"/>
      <c r="H1491" s="45"/>
      <c r="I1491" s="45"/>
      <c r="J1491" s="45"/>
      <c r="K1491" s="45"/>
      <c r="L1491" s="45"/>
      <c r="M1491" s="45"/>
      <c r="N1491" s="45"/>
      <c r="O1491" s="45"/>
      <c r="P1491" s="45"/>
      <c r="Q1491" s="45"/>
      <c r="R1491" s="45"/>
      <c r="S1491" s="45"/>
      <c r="T1491" s="45"/>
      <c r="U1491" s="45"/>
      <c r="V1491" s="45"/>
      <c r="W1491" s="45"/>
      <c r="X1491" s="45"/>
      <c r="Y1491" s="45"/>
      <c r="Z1491" s="45"/>
      <c r="AA1491" s="45"/>
      <c r="AB1491" s="45"/>
      <c r="AC1491" s="45"/>
      <c r="AD1491" s="45"/>
      <c r="AE1491" s="45"/>
      <c r="AF1491" s="45"/>
      <c r="AG1491" s="441">
        <v>22876319944</v>
      </c>
      <c r="AH1491" s="45"/>
      <c r="AI1491" s="442">
        <f t="shared" si="1"/>
        <v>22876319944</v>
      </c>
    </row>
    <row r="1492" spans="1:35" ht="12.75" customHeight="1">
      <c r="A1492" s="446" t="s">
        <v>3274</v>
      </c>
      <c r="B1492" s="446" t="s">
        <v>832</v>
      </c>
      <c r="C1492" s="45"/>
      <c r="D1492" s="45"/>
      <c r="E1492" s="448">
        <v>178455206</v>
      </c>
      <c r="F1492" s="45"/>
      <c r="G1492" s="45"/>
      <c r="H1492" s="45"/>
      <c r="I1492" s="45"/>
      <c r="J1492" s="45"/>
      <c r="K1492" s="45"/>
      <c r="L1492" s="45"/>
      <c r="M1492" s="45"/>
      <c r="N1492" s="45"/>
      <c r="O1492" s="45"/>
      <c r="P1492" s="45"/>
      <c r="Q1492" s="45"/>
      <c r="R1492" s="45"/>
      <c r="S1492" s="45"/>
      <c r="T1492" s="45"/>
      <c r="U1492" s="45"/>
      <c r="V1492" s="45"/>
      <c r="W1492" s="45"/>
      <c r="X1492" s="45"/>
      <c r="Y1492" s="45"/>
      <c r="Z1492" s="45"/>
      <c r="AA1492" s="45"/>
      <c r="AB1492" s="45"/>
      <c r="AC1492" s="45"/>
      <c r="AD1492" s="45"/>
      <c r="AE1492" s="45"/>
      <c r="AF1492" s="45"/>
      <c r="AG1492" s="448">
        <v>178455206</v>
      </c>
      <c r="AH1492" s="45"/>
      <c r="AI1492" s="442">
        <f t="shared" si="1"/>
        <v>178455206</v>
      </c>
    </row>
    <row r="1493" spans="1:35" ht="12.75" customHeight="1">
      <c r="A1493" s="446" t="s">
        <v>3275</v>
      </c>
      <c r="B1493" s="446" t="s">
        <v>1005</v>
      </c>
      <c r="C1493" s="45"/>
      <c r="D1493" s="45"/>
      <c r="E1493" s="448">
        <v>1969852</v>
      </c>
      <c r="F1493" s="45"/>
      <c r="G1493" s="45"/>
      <c r="H1493" s="45"/>
      <c r="I1493" s="45"/>
      <c r="J1493" s="45"/>
      <c r="K1493" s="45"/>
      <c r="L1493" s="45"/>
      <c r="M1493" s="45"/>
      <c r="N1493" s="45"/>
      <c r="O1493" s="45"/>
      <c r="P1493" s="45"/>
      <c r="Q1493" s="45"/>
      <c r="R1493" s="45"/>
      <c r="S1493" s="45"/>
      <c r="T1493" s="45"/>
      <c r="U1493" s="45"/>
      <c r="V1493" s="45"/>
      <c r="W1493" s="45"/>
      <c r="X1493" s="45"/>
      <c r="Y1493" s="45"/>
      <c r="Z1493" s="45"/>
      <c r="AA1493" s="45"/>
      <c r="AB1493" s="45"/>
      <c r="AC1493" s="45"/>
      <c r="AD1493" s="45"/>
      <c r="AE1493" s="45"/>
      <c r="AF1493" s="45"/>
      <c r="AG1493" s="448">
        <v>1969852</v>
      </c>
      <c r="AH1493" s="45"/>
      <c r="AI1493" s="442">
        <f t="shared" si="1"/>
        <v>1969852</v>
      </c>
    </row>
    <row r="1494" spans="1:35" ht="12.75" customHeight="1">
      <c r="A1494" s="446" t="s">
        <v>3276</v>
      </c>
      <c r="B1494" s="446" t="s">
        <v>1897</v>
      </c>
      <c r="C1494" s="45"/>
      <c r="D1494" s="45"/>
      <c r="E1494" s="448">
        <v>4315815</v>
      </c>
      <c r="F1494" s="45"/>
      <c r="G1494" s="45"/>
      <c r="H1494" s="45"/>
      <c r="I1494" s="45"/>
      <c r="J1494" s="45"/>
      <c r="K1494" s="45"/>
      <c r="L1494" s="45"/>
      <c r="M1494" s="45"/>
      <c r="N1494" s="45"/>
      <c r="O1494" s="45"/>
      <c r="P1494" s="45"/>
      <c r="Q1494" s="45"/>
      <c r="R1494" s="45"/>
      <c r="S1494" s="45"/>
      <c r="T1494" s="45"/>
      <c r="U1494" s="45"/>
      <c r="V1494" s="45"/>
      <c r="W1494" s="45"/>
      <c r="X1494" s="45"/>
      <c r="Y1494" s="45"/>
      <c r="Z1494" s="45"/>
      <c r="AA1494" s="45"/>
      <c r="AB1494" s="45"/>
      <c r="AC1494" s="45"/>
      <c r="AD1494" s="45"/>
      <c r="AE1494" s="45"/>
      <c r="AF1494" s="45"/>
      <c r="AG1494" s="448">
        <v>4315815</v>
      </c>
      <c r="AH1494" s="45"/>
      <c r="AI1494" s="442">
        <f t="shared" si="1"/>
        <v>4315815</v>
      </c>
    </row>
    <row r="1495" spans="1:35" ht="12.75" customHeight="1">
      <c r="A1495" s="446" t="s">
        <v>3277</v>
      </c>
      <c r="B1495" s="446" t="s">
        <v>2646</v>
      </c>
      <c r="C1495" s="45"/>
      <c r="D1495" s="45"/>
      <c r="E1495" s="448">
        <v>62349669</v>
      </c>
      <c r="F1495" s="45"/>
      <c r="G1495" s="45"/>
      <c r="H1495" s="45"/>
      <c r="I1495" s="45"/>
      <c r="J1495" s="45"/>
      <c r="K1495" s="45"/>
      <c r="L1495" s="45"/>
      <c r="M1495" s="45"/>
      <c r="N1495" s="45"/>
      <c r="O1495" s="45"/>
      <c r="P1495" s="45"/>
      <c r="Q1495" s="45"/>
      <c r="R1495" s="45"/>
      <c r="S1495" s="45"/>
      <c r="T1495" s="45"/>
      <c r="U1495" s="45"/>
      <c r="V1495" s="45"/>
      <c r="W1495" s="45"/>
      <c r="X1495" s="45"/>
      <c r="Y1495" s="45"/>
      <c r="Z1495" s="45"/>
      <c r="AA1495" s="45"/>
      <c r="AB1495" s="45"/>
      <c r="AC1495" s="45"/>
      <c r="AD1495" s="45"/>
      <c r="AE1495" s="45"/>
      <c r="AF1495" s="45"/>
      <c r="AG1495" s="448">
        <v>62349669</v>
      </c>
      <c r="AH1495" s="45"/>
      <c r="AI1495" s="442">
        <f t="shared" si="1"/>
        <v>62349669</v>
      </c>
    </row>
    <row r="1496" spans="1:35" ht="12.75" customHeight="1">
      <c r="A1496" s="446" t="s">
        <v>3967</v>
      </c>
      <c r="B1496" s="446" t="s">
        <v>38</v>
      </c>
      <c r="C1496" s="45"/>
      <c r="D1496" s="45"/>
      <c r="E1496" s="448">
        <v>38</v>
      </c>
      <c r="F1496" s="45"/>
      <c r="G1496" s="45"/>
      <c r="H1496" s="45"/>
      <c r="I1496" s="45"/>
      <c r="J1496" s="45"/>
      <c r="K1496" s="45"/>
      <c r="L1496" s="45"/>
      <c r="M1496" s="45"/>
      <c r="N1496" s="45"/>
      <c r="O1496" s="45"/>
      <c r="P1496" s="45"/>
      <c r="Q1496" s="45"/>
      <c r="R1496" s="45"/>
      <c r="S1496" s="45"/>
      <c r="T1496" s="45"/>
      <c r="U1496" s="45"/>
      <c r="V1496" s="45"/>
      <c r="W1496" s="45"/>
      <c r="X1496" s="45"/>
      <c r="Y1496" s="45"/>
      <c r="Z1496" s="45"/>
      <c r="AA1496" s="45"/>
      <c r="AB1496" s="45"/>
      <c r="AC1496" s="45"/>
      <c r="AD1496" s="45"/>
      <c r="AE1496" s="45"/>
      <c r="AF1496" s="45"/>
      <c r="AG1496" s="448">
        <v>38</v>
      </c>
      <c r="AH1496" s="45"/>
      <c r="AI1496" s="442">
        <f t="shared" si="1"/>
        <v>38</v>
      </c>
    </row>
    <row r="1497" spans="1:35" ht="12.75" customHeight="1">
      <c r="A1497" s="446" t="s">
        <v>3278</v>
      </c>
      <c r="B1497" s="446" t="s">
        <v>934</v>
      </c>
      <c r="C1497" s="45"/>
      <c r="D1497" s="45"/>
      <c r="E1497" s="448">
        <v>1556038434</v>
      </c>
      <c r="F1497" s="45"/>
      <c r="G1497" s="45"/>
      <c r="H1497" s="45"/>
      <c r="I1497" s="45"/>
      <c r="J1497" s="45"/>
      <c r="K1497" s="45"/>
      <c r="L1497" s="45"/>
      <c r="M1497" s="45"/>
      <c r="N1497" s="45"/>
      <c r="O1497" s="45"/>
      <c r="P1497" s="45"/>
      <c r="Q1497" s="45"/>
      <c r="R1497" s="45"/>
      <c r="S1497" s="45"/>
      <c r="T1497" s="45"/>
      <c r="U1497" s="45"/>
      <c r="V1497" s="45"/>
      <c r="W1497" s="45"/>
      <c r="X1497" s="45"/>
      <c r="Y1497" s="45"/>
      <c r="Z1497" s="45"/>
      <c r="AA1497" s="45"/>
      <c r="AB1497" s="45"/>
      <c r="AC1497" s="45"/>
      <c r="AD1497" s="45"/>
      <c r="AE1497" s="45"/>
      <c r="AF1497" s="45"/>
      <c r="AG1497" s="448">
        <v>1556038434</v>
      </c>
      <c r="AH1497" s="45"/>
      <c r="AI1497" s="442">
        <f t="shared" si="1"/>
        <v>1556038434</v>
      </c>
    </row>
    <row r="1498" spans="1:35" ht="12.75" customHeight="1">
      <c r="A1498" s="446" t="s">
        <v>3279</v>
      </c>
      <c r="B1498" s="446" t="s">
        <v>1862</v>
      </c>
      <c r="C1498" s="45"/>
      <c r="D1498" s="45"/>
      <c r="E1498" s="448">
        <v>21072156068</v>
      </c>
      <c r="F1498" s="45"/>
      <c r="G1498" s="45"/>
      <c r="H1498" s="45"/>
      <c r="I1498" s="45"/>
      <c r="J1498" s="45"/>
      <c r="K1498" s="45"/>
      <c r="L1498" s="45"/>
      <c r="M1498" s="45"/>
      <c r="N1498" s="45"/>
      <c r="O1498" s="45"/>
      <c r="P1498" s="45"/>
      <c r="Q1498" s="45"/>
      <c r="R1498" s="45"/>
      <c r="S1498" s="45"/>
      <c r="T1498" s="45"/>
      <c r="U1498" s="45"/>
      <c r="V1498" s="45"/>
      <c r="W1498" s="45"/>
      <c r="X1498" s="45"/>
      <c r="Y1498" s="45"/>
      <c r="Z1498" s="45"/>
      <c r="AA1498" s="45"/>
      <c r="AB1498" s="45"/>
      <c r="AC1498" s="45"/>
      <c r="AD1498" s="45"/>
      <c r="AE1498" s="45"/>
      <c r="AF1498" s="45"/>
      <c r="AG1498" s="448">
        <v>21072156068</v>
      </c>
      <c r="AH1498" s="45"/>
      <c r="AI1498" s="442">
        <f t="shared" si="1"/>
        <v>21072156068</v>
      </c>
    </row>
    <row r="1499" spans="1:35" ht="12.75" customHeight="1">
      <c r="A1499" s="446" t="s">
        <v>3280</v>
      </c>
      <c r="B1499" s="446" t="s">
        <v>2654</v>
      </c>
      <c r="C1499" s="45"/>
      <c r="D1499" s="45"/>
      <c r="E1499" s="448">
        <v>1034862</v>
      </c>
      <c r="F1499" s="45"/>
      <c r="G1499" s="45"/>
      <c r="H1499" s="45"/>
      <c r="I1499" s="45"/>
      <c r="J1499" s="45"/>
      <c r="K1499" s="45"/>
      <c r="L1499" s="45"/>
      <c r="M1499" s="45"/>
      <c r="N1499" s="45"/>
      <c r="O1499" s="45"/>
      <c r="P1499" s="45"/>
      <c r="Q1499" s="45"/>
      <c r="R1499" s="45"/>
      <c r="S1499" s="45"/>
      <c r="T1499" s="45"/>
      <c r="U1499" s="45"/>
      <c r="V1499" s="45"/>
      <c r="W1499" s="45"/>
      <c r="X1499" s="45"/>
      <c r="Y1499" s="45"/>
      <c r="Z1499" s="45"/>
      <c r="AA1499" s="45"/>
      <c r="AB1499" s="45"/>
      <c r="AC1499" s="45"/>
      <c r="AD1499" s="45"/>
      <c r="AE1499" s="45"/>
      <c r="AF1499" s="45"/>
      <c r="AG1499" s="448">
        <v>1034862</v>
      </c>
      <c r="AH1499" s="45"/>
      <c r="AI1499" s="442">
        <f t="shared" si="1"/>
        <v>1034862</v>
      </c>
    </row>
    <row r="1500" spans="1:35" ht="12.75" customHeight="1">
      <c r="A1500" s="440" t="s">
        <v>3281</v>
      </c>
      <c r="B1500" s="440" t="s">
        <v>2589</v>
      </c>
      <c r="C1500" s="45"/>
      <c r="D1500" s="45"/>
      <c r="E1500" s="441">
        <v>1565879926</v>
      </c>
      <c r="F1500" s="45"/>
      <c r="G1500" s="45"/>
      <c r="H1500" s="45"/>
      <c r="I1500" s="45"/>
      <c r="J1500" s="45"/>
      <c r="K1500" s="45"/>
      <c r="L1500" s="45"/>
      <c r="M1500" s="45"/>
      <c r="N1500" s="45"/>
      <c r="O1500" s="45"/>
      <c r="P1500" s="45"/>
      <c r="Q1500" s="45"/>
      <c r="R1500" s="45"/>
      <c r="S1500" s="45"/>
      <c r="T1500" s="45"/>
      <c r="U1500" s="45"/>
      <c r="V1500" s="45"/>
      <c r="W1500" s="45"/>
      <c r="X1500" s="45"/>
      <c r="Y1500" s="45"/>
      <c r="Z1500" s="45"/>
      <c r="AA1500" s="45"/>
      <c r="AB1500" s="45"/>
      <c r="AC1500" s="45"/>
      <c r="AD1500" s="45"/>
      <c r="AE1500" s="45"/>
      <c r="AF1500" s="45"/>
      <c r="AG1500" s="441">
        <v>1565879926</v>
      </c>
      <c r="AH1500" s="45"/>
      <c r="AI1500" s="442">
        <f t="shared" si="1"/>
        <v>1565879926</v>
      </c>
    </row>
    <row r="1501" spans="1:35" ht="12.75" customHeight="1">
      <c r="A1501" s="446" t="s">
        <v>3284</v>
      </c>
      <c r="B1501" s="446" t="s">
        <v>3285</v>
      </c>
      <c r="C1501" s="45"/>
      <c r="D1501" s="45"/>
      <c r="E1501" s="448">
        <v>138684043</v>
      </c>
      <c r="F1501" s="45"/>
      <c r="G1501" s="45"/>
      <c r="H1501" s="45"/>
      <c r="I1501" s="45"/>
      <c r="J1501" s="45"/>
      <c r="K1501" s="45"/>
      <c r="L1501" s="45"/>
      <c r="M1501" s="45"/>
      <c r="N1501" s="45"/>
      <c r="O1501" s="45"/>
      <c r="P1501" s="45"/>
      <c r="Q1501" s="45"/>
      <c r="R1501" s="45"/>
      <c r="S1501" s="45"/>
      <c r="T1501" s="45"/>
      <c r="U1501" s="45"/>
      <c r="V1501" s="45"/>
      <c r="W1501" s="45"/>
      <c r="X1501" s="45"/>
      <c r="Y1501" s="45"/>
      <c r="Z1501" s="45"/>
      <c r="AA1501" s="45"/>
      <c r="AB1501" s="45"/>
      <c r="AC1501" s="45"/>
      <c r="AD1501" s="45"/>
      <c r="AE1501" s="45"/>
      <c r="AF1501" s="45"/>
      <c r="AG1501" s="448">
        <v>138684043</v>
      </c>
      <c r="AH1501" s="45"/>
      <c r="AI1501" s="442">
        <f t="shared" si="1"/>
        <v>138684043</v>
      </c>
    </row>
    <row r="1502" spans="1:35" ht="12.75" customHeight="1">
      <c r="A1502" s="446" t="s">
        <v>3288</v>
      </c>
      <c r="B1502" s="446" t="s">
        <v>3289</v>
      </c>
      <c r="C1502" s="45"/>
      <c r="D1502" s="45"/>
      <c r="E1502" s="448">
        <v>1224868102</v>
      </c>
      <c r="F1502" s="45"/>
      <c r="G1502" s="45"/>
      <c r="H1502" s="45"/>
      <c r="I1502" s="45"/>
      <c r="J1502" s="45"/>
      <c r="K1502" s="45"/>
      <c r="L1502" s="45"/>
      <c r="M1502" s="45"/>
      <c r="N1502" s="45"/>
      <c r="O1502" s="45"/>
      <c r="P1502" s="45"/>
      <c r="Q1502" s="45"/>
      <c r="R1502" s="45"/>
      <c r="S1502" s="45"/>
      <c r="T1502" s="45"/>
      <c r="U1502" s="45"/>
      <c r="V1502" s="45"/>
      <c r="W1502" s="45"/>
      <c r="X1502" s="45"/>
      <c r="Y1502" s="45"/>
      <c r="Z1502" s="45"/>
      <c r="AA1502" s="45"/>
      <c r="AB1502" s="45"/>
      <c r="AC1502" s="45"/>
      <c r="AD1502" s="45"/>
      <c r="AE1502" s="45"/>
      <c r="AF1502" s="45"/>
      <c r="AG1502" s="448">
        <v>1224868102</v>
      </c>
      <c r="AH1502" s="45"/>
      <c r="AI1502" s="442">
        <f t="shared" si="1"/>
        <v>1224868102</v>
      </c>
    </row>
    <row r="1503" spans="1:35" ht="12.75" customHeight="1">
      <c r="A1503" s="446" t="s">
        <v>3290</v>
      </c>
      <c r="B1503" s="446" t="s">
        <v>3291</v>
      </c>
      <c r="C1503" s="45"/>
      <c r="D1503" s="45"/>
      <c r="E1503" s="448">
        <v>52371252</v>
      </c>
      <c r="F1503" s="45"/>
      <c r="G1503" s="45"/>
      <c r="H1503" s="45"/>
      <c r="I1503" s="45"/>
      <c r="J1503" s="45"/>
      <c r="K1503" s="45"/>
      <c r="L1503" s="45"/>
      <c r="M1503" s="45"/>
      <c r="N1503" s="45"/>
      <c r="O1503" s="45"/>
      <c r="P1503" s="45"/>
      <c r="Q1503" s="45"/>
      <c r="R1503" s="45"/>
      <c r="S1503" s="45"/>
      <c r="T1503" s="45"/>
      <c r="U1503" s="45"/>
      <c r="V1503" s="45"/>
      <c r="W1503" s="45"/>
      <c r="X1503" s="45"/>
      <c r="Y1503" s="45"/>
      <c r="Z1503" s="45"/>
      <c r="AA1503" s="45"/>
      <c r="AB1503" s="45"/>
      <c r="AC1503" s="45"/>
      <c r="AD1503" s="45"/>
      <c r="AE1503" s="45"/>
      <c r="AF1503" s="45"/>
      <c r="AG1503" s="448">
        <v>52371252</v>
      </c>
      <c r="AH1503" s="45"/>
      <c r="AI1503" s="442">
        <f t="shared" si="1"/>
        <v>52371252</v>
      </c>
    </row>
    <row r="1504" spans="1:35" ht="12.75" customHeight="1">
      <c r="A1504" s="446" t="s">
        <v>3292</v>
      </c>
      <c r="B1504" s="446" t="s">
        <v>3293</v>
      </c>
      <c r="C1504" s="45"/>
      <c r="D1504" s="45"/>
      <c r="E1504" s="448">
        <v>74651192</v>
      </c>
      <c r="F1504" s="45"/>
      <c r="G1504" s="45"/>
      <c r="H1504" s="45"/>
      <c r="I1504" s="45"/>
      <c r="J1504" s="45"/>
      <c r="K1504" s="45"/>
      <c r="L1504" s="45"/>
      <c r="M1504" s="45"/>
      <c r="N1504" s="45"/>
      <c r="O1504" s="45"/>
      <c r="P1504" s="45"/>
      <c r="Q1504" s="45"/>
      <c r="R1504" s="45"/>
      <c r="S1504" s="45"/>
      <c r="T1504" s="45"/>
      <c r="U1504" s="45"/>
      <c r="V1504" s="45"/>
      <c r="W1504" s="45"/>
      <c r="X1504" s="45"/>
      <c r="Y1504" s="45"/>
      <c r="Z1504" s="45"/>
      <c r="AA1504" s="45"/>
      <c r="AB1504" s="45"/>
      <c r="AC1504" s="45"/>
      <c r="AD1504" s="45"/>
      <c r="AE1504" s="45"/>
      <c r="AF1504" s="45"/>
      <c r="AG1504" s="448">
        <v>74651192</v>
      </c>
      <c r="AH1504" s="45"/>
      <c r="AI1504" s="442">
        <f t="shared" si="1"/>
        <v>74651192</v>
      </c>
    </row>
    <row r="1505" spans="1:35" ht="12.75" customHeight="1">
      <c r="A1505" s="446" t="s">
        <v>3294</v>
      </c>
      <c r="B1505" s="446" t="s">
        <v>3295</v>
      </c>
      <c r="C1505" s="45"/>
      <c r="D1505" s="45"/>
      <c r="E1505" s="448">
        <v>686654</v>
      </c>
      <c r="F1505" s="45"/>
      <c r="G1505" s="45"/>
      <c r="H1505" s="45"/>
      <c r="I1505" s="45"/>
      <c r="J1505" s="45"/>
      <c r="K1505" s="45"/>
      <c r="L1505" s="45"/>
      <c r="M1505" s="45"/>
      <c r="N1505" s="45"/>
      <c r="O1505" s="45"/>
      <c r="P1505" s="45"/>
      <c r="Q1505" s="45"/>
      <c r="R1505" s="45"/>
      <c r="S1505" s="45"/>
      <c r="T1505" s="45"/>
      <c r="U1505" s="45"/>
      <c r="V1505" s="45"/>
      <c r="W1505" s="45"/>
      <c r="X1505" s="45"/>
      <c r="Y1505" s="45"/>
      <c r="Z1505" s="45"/>
      <c r="AA1505" s="45"/>
      <c r="AB1505" s="45"/>
      <c r="AC1505" s="45"/>
      <c r="AD1505" s="45"/>
      <c r="AE1505" s="45"/>
      <c r="AF1505" s="45"/>
      <c r="AG1505" s="448">
        <v>686654</v>
      </c>
      <c r="AH1505" s="45"/>
      <c r="AI1505" s="442">
        <f t="shared" si="1"/>
        <v>686654</v>
      </c>
    </row>
    <row r="1506" spans="1:35" ht="12.75" customHeight="1">
      <c r="A1506" s="446" t="s">
        <v>3968</v>
      </c>
      <c r="B1506" s="446" t="s">
        <v>3969</v>
      </c>
      <c r="C1506" s="45"/>
      <c r="D1506" s="45"/>
      <c r="E1506" s="448">
        <v>27072</v>
      </c>
      <c r="F1506" s="45"/>
      <c r="G1506" s="45"/>
      <c r="H1506" s="45"/>
      <c r="I1506" s="45"/>
      <c r="J1506" s="45"/>
      <c r="K1506" s="45"/>
      <c r="L1506" s="45"/>
      <c r="M1506" s="45"/>
      <c r="N1506" s="45"/>
      <c r="O1506" s="45"/>
      <c r="P1506" s="45"/>
      <c r="Q1506" s="45"/>
      <c r="R1506" s="45"/>
      <c r="S1506" s="45"/>
      <c r="T1506" s="45"/>
      <c r="U1506" s="45"/>
      <c r="V1506" s="45"/>
      <c r="W1506" s="45"/>
      <c r="X1506" s="45"/>
      <c r="Y1506" s="45"/>
      <c r="Z1506" s="45"/>
      <c r="AA1506" s="45"/>
      <c r="AB1506" s="45"/>
      <c r="AC1506" s="45"/>
      <c r="AD1506" s="45"/>
      <c r="AE1506" s="45"/>
      <c r="AF1506" s="45"/>
      <c r="AG1506" s="448">
        <v>27072</v>
      </c>
      <c r="AH1506" s="45"/>
      <c r="AI1506" s="442">
        <f t="shared" si="1"/>
        <v>27072</v>
      </c>
    </row>
    <row r="1507" spans="1:35" ht="12.75" customHeight="1">
      <c r="A1507" s="446" t="s">
        <v>3970</v>
      </c>
      <c r="B1507" s="446" t="s">
        <v>3971</v>
      </c>
      <c r="C1507" s="45"/>
      <c r="D1507" s="45"/>
      <c r="E1507" s="448">
        <v>8544370</v>
      </c>
      <c r="F1507" s="45"/>
      <c r="G1507" s="45"/>
      <c r="H1507" s="45"/>
      <c r="I1507" s="45"/>
      <c r="J1507" s="45"/>
      <c r="K1507" s="45"/>
      <c r="L1507" s="45"/>
      <c r="M1507" s="45"/>
      <c r="N1507" s="45"/>
      <c r="O1507" s="45"/>
      <c r="P1507" s="45"/>
      <c r="Q1507" s="45"/>
      <c r="R1507" s="45"/>
      <c r="S1507" s="45"/>
      <c r="T1507" s="45"/>
      <c r="U1507" s="45"/>
      <c r="V1507" s="45"/>
      <c r="W1507" s="45"/>
      <c r="X1507" s="45"/>
      <c r="Y1507" s="45"/>
      <c r="Z1507" s="45"/>
      <c r="AA1507" s="45"/>
      <c r="AB1507" s="45"/>
      <c r="AC1507" s="45"/>
      <c r="AD1507" s="45"/>
      <c r="AE1507" s="45"/>
      <c r="AF1507" s="45"/>
      <c r="AG1507" s="448">
        <v>8544370</v>
      </c>
      <c r="AH1507" s="45"/>
      <c r="AI1507" s="442">
        <f t="shared" si="1"/>
        <v>8544370</v>
      </c>
    </row>
    <row r="1508" spans="1:35" ht="12.75" customHeight="1">
      <c r="A1508" s="446" t="s">
        <v>3297</v>
      </c>
      <c r="B1508" s="446" t="s">
        <v>3298</v>
      </c>
      <c r="C1508" s="45"/>
      <c r="D1508" s="45"/>
      <c r="E1508" s="448">
        <v>44637369</v>
      </c>
      <c r="F1508" s="45"/>
      <c r="G1508" s="45"/>
      <c r="H1508" s="45"/>
      <c r="I1508" s="45"/>
      <c r="J1508" s="45"/>
      <c r="K1508" s="45"/>
      <c r="L1508" s="45"/>
      <c r="M1508" s="45"/>
      <c r="N1508" s="45"/>
      <c r="O1508" s="45"/>
      <c r="P1508" s="45"/>
      <c r="Q1508" s="45"/>
      <c r="R1508" s="45"/>
      <c r="S1508" s="45"/>
      <c r="T1508" s="45"/>
      <c r="U1508" s="45"/>
      <c r="V1508" s="45"/>
      <c r="W1508" s="45"/>
      <c r="X1508" s="45"/>
      <c r="Y1508" s="45"/>
      <c r="Z1508" s="45"/>
      <c r="AA1508" s="45"/>
      <c r="AB1508" s="45"/>
      <c r="AC1508" s="45"/>
      <c r="AD1508" s="45"/>
      <c r="AE1508" s="45"/>
      <c r="AF1508" s="45"/>
      <c r="AG1508" s="448">
        <v>44637369</v>
      </c>
      <c r="AH1508" s="45"/>
      <c r="AI1508" s="442">
        <f t="shared" si="1"/>
        <v>44637369</v>
      </c>
    </row>
    <row r="1509" spans="1:35" ht="12.75" customHeight="1">
      <c r="A1509" s="446" t="s">
        <v>3299</v>
      </c>
      <c r="B1509" s="446" t="s">
        <v>3300</v>
      </c>
      <c r="C1509" s="45"/>
      <c r="D1509" s="45"/>
      <c r="E1509" s="448">
        <v>2974</v>
      </c>
      <c r="F1509" s="45"/>
      <c r="G1509" s="45"/>
      <c r="H1509" s="45"/>
      <c r="I1509" s="45"/>
      <c r="J1509" s="45"/>
      <c r="K1509" s="45"/>
      <c r="L1509" s="45"/>
      <c r="M1509" s="45"/>
      <c r="N1509" s="45"/>
      <c r="O1509" s="45"/>
      <c r="P1509" s="45"/>
      <c r="Q1509" s="45"/>
      <c r="R1509" s="45"/>
      <c r="S1509" s="45"/>
      <c r="T1509" s="45"/>
      <c r="U1509" s="45"/>
      <c r="V1509" s="45"/>
      <c r="W1509" s="45"/>
      <c r="X1509" s="45"/>
      <c r="Y1509" s="45"/>
      <c r="Z1509" s="45"/>
      <c r="AA1509" s="45"/>
      <c r="AB1509" s="45"/>
      <c r="AC1509" s="45"/>
      <c r="AD1509" s="45"/>
      <c r="AE1509" s="45"/>
      <c r="AF1509" s="45"/>
      <c r="AG1509" s="448">
        <v>2974</v>
      </c>
      <c r="AH1509" s="45"/>
      <c r="AI1509" s="442">
        <f t="shared" si="1"/>
        <v>2974</v>
      </c>
    </row>
    <row r="1510" spans="1:35" ht="12.75" customHeight="1">
      <c r="A1510" s="446" t="s">
        <v>3301</v>
      </c>
      <c r="B1510" s="446" t="s">
        <v>3302</v>
      </c>
      <c r="C1510" s="45"/>
      <c r="D1510" s="45"/>
      <c r="E1510" s="448">
        <v>19270834</v>
      </c>
      <c r="F1510" s="45"/>
      <c r="G1510" s="45"/>
      <c r="H1510" s="45"/>
      <c r="I1510" s="45"/>
      <c r="J1510" s="45"/>
      <c r="K1510" s="45"/>
      <c r="L1510" s="45"/>
      <c r="M1510" s="45"/>
      <c r="N1510" s="45"/>
      <c r="O1510" s="45"/>
      <c r="P1510" s="45"/>
      <c r="Q1510" s="45"/>
      <c r="R1510" s="45"/>
      <c r="S1510" s="45"/>
      <c r="T1510" s="45"/>
      <c r="U1510" s="45"/>
      <c r="V1510" s="45"/>
      <c r="W1510" s="45"/>
      <c r="X1510" s="45"/>
      <c r="Y1510" s="45"/>
      <c r="Z1510" s="45"/>
      <c r="AA1510" s="45"/>
      <c r="AB1510" s="45"/>
      <c r="AC1510" s="45"/>
      <c r="AD1510" s="45"/>
      <c r="AE1510" s="45"/>
      <c r="AF1510" s="45"/>
      <c r="AG1510" s="448">
        <v>19270834</v>
      </c>
      <c r="AH1510" s="45"/>
      <c r="AI1510" s="442">
        <f t="shared" si="1"/>
        <v>19270834</v>
      </c>
    </row>
    <row r="1511" spans="1:35" ht="12.75" customHeight="1">
      <c r="A1511" s="446" t="s">
        <v>3303</v>
      </c>
      <c r="B1511" s="446" t="s">
        <v>3304</v>
      </c>
      <c r="C1511" s="45"/>
      <c r="D1511" s="45"/>
      <c r="E1511" s="448">
        <v>304250</v>
      </c>
      <c r="F1511" s="45"/>
      <c r="G1511" s="45"/>
      <c r="H1511" s="45"/>
      <c r="I1511" s="45"/>
      <c r="J1511" s="45"/>
      <c r="K1511" s="45"/>
      <c r="L1511" s="45"/>
      <c r="M1511" s="45"/>
      <c r="N1511" s="45"/>
      <c r="O1511" s="45"/>
      <c r="P1511" s="45"/>
      <c r="Q1511" s="45"/>
      <c r="R1511" s="45"/>
      <c r="S1511" s="45"/>
      <c r="T1511" s="45"/>
      <c r="U1511" s="45"/>
      <c r="V1511" s="45"/>
      <c r="W1511" s="45"/>
      <c r="X1511" s="45"/>
      <c r="Y1511" s="45"/>
      <c r="Z1511" s="45"/>
      <c r="AA1511" s="45"/>
      <c r="AB1511" s="45"/>
      <c r="AC1511" s="45"/>
      <c r="AD1511" s="45"/>
      <c r="AE1511" s="45"/>
      <c r="AF1511" s="45"/>
      <c r="AG1511" s="448">
        <v>304250</v>
      </c>
      <c r="AH1511" s="45"/>
      <c r="AI1511" s="442">
        <f t="shared" si="1"/>
        <v>304250</v>
      </c>
    </row>
    <row r="1512" spans="1:35" ht="12.75" customHeight="1">
      <c r="A1512" s="446" t="s">
        <v>3307</v>
      </c>
      <c r="B1512" s="446" t="s">
        <v>3308</v>
      </c>
      <c r="C1512" s="45"/>
      <c r="D1512" s="45"/>
      <c r="E1512" s="448">
        <v>1831814</v>
      </c>
      <c r="F1512" s="45"/>
      <c r="G1512" s="45"/>
      <c r="H1512" s="45"/>
      <c r="I1512" s="45"/>
      <c r="J1512" s="45"/>
      <c r="K1512" s="45"/>
      <c r="L1512" s="45"/>
      <c r="M1512" s="45"/>
      <c r="N1512" s="45"/>
      <c r="O1512" s="45"/>
      <c r="P1512" s="45"/>
      <c r="Q1512" s="45"/>
      <c r="R1512" s="45"/>
      <c r="S1512" s="45"/>
      <c r="T1512" s="45"/>
      <c r="U1512" s="45"/>
      <c r="V1512" s="45"/>
      <c r="W1512" s="45"/>
      <c r="X1512" s="45"/>
      <c r="Y1512" s="45"/>
      <c r="Z1512" s="45"/>
      <c r="AA1512" s="45"/>
      <c r="AB1512" s="45"/>
      <c r="AC1512" s="45"/>
      <c r="AD1512" s="45"/>
      <c r="AE1512" s="45"/>
      <c r="AF1512" s="45"/>
      <c r="AG1512" s="448">
        <v>1831814</v>
      </c>
      <c r="AH1512" s="45"/>
      <c r="AI1512" s="442">
        <f t="shared" si="1"/>
        <v>1831814</v>
      </c>
    </row>
    <row r="1513" spans="1:35" ht="12.75" customHeight="1">
      <c r="A1513" s="440" t="s">
        <v>3309</v>
      </c>
      <c r="B1513" s="440" t="s">
        <v>3310</v>
      </c>
      <c r="C1513" s="45"/>
      <c r="D1513" s="45"/>
      <c r="E1513" s="441">
        <v>240162550</v>
      </c>
      <c r="F1513" s="45"/>
      <c r="G1513" s="45"/>
      <c r="H1513" s="45"/>
      <c r="I1513" s="45"/>
      <c r="J1513" s="441">
        <v>237791148</v>
      </c>
      <c r="K1513" s="45"/>
      <c r="L1513" s="45"/>
      <c r="M1513" s="45"/>
      <c r="N1513" s="45"/>
      <c r="O1513" s="45"/>
      <c r="P1513" s="45"/>
      <c r="Q1513" s="45"/>
      <c r="R1513" s="45"/>
      <c r="S1513" s="45"/>
      <c r="T1513" s="45"/>
      <c r="U1513" s="45"/>
      <c r="V1513" s="45"/>
      <c r="W1513" s="45"/>
      <c r="X1513" s="45"/>
      <c r="Y1513" s="45"/>
      <c r="Z1513" s="45"/>
      <c r="AA1513" s="45"/>
      <c r="AB1513" s="45"/>
      <c r="AC1513" s="45"/>
      <c r="AD1513" s="45"/>
      <c r="AE1513" s="45"/>
      <c r="AF1513" s="45"/>
      <c r="AG1513" s="441">
        <v>2371402</v>
      </c>
      <c r="AH1513" s="45"/>
      <c r="AI1513" s="442">
        <f t="shared" si="1"/>
        <v>2371402</v>
      </c>
    </row>
    <row r="1514" spans="1:35" ht="12.75" customHeight="1">
      <c r="A1514" s="446" t="s">
        <v>3311</v>
      </c>
      <c r="B1514" s="446" t="s">
        <v>1828</v>
      </c>
      <c r="C1514" s="45"/>
      <c r="D1514" s="45"/>
      <c r="E1514" s="448">
        <v>4317612</v>
      </c>
      <c r="F1514" s="45"/>
      <c r="G1514" s="45"/>
      <c r="H1514" s="45"/>
      <c r="I1514" s="45"/>
      <c r="J1514" s="448">
        <v>4317612</v>
      </c>
      <c r="K1514" s="45"/>
      <c r="L1514" s="45"/>
      <c r="M1514" s="45"/>
      <c r="N1514" s="45"/>
      <c r="O1514" s="45"/>
      <c r="P1514" s="45"/>
      <c r="Q1514" s="45"/>
      <c r="R1514" s="45"/>
      <c r="S1514" s="45"/>
      <c r="T1514" s="45"/>
      <c r="U1514" s="45"/>
      <c r="V1514" s="45"/>
      <c r="W1514" s="45"/>
      <c r="X1514" s="45"/>
      <c r="Y1514" s="45"/>
      <c r="Z1514" s="45"/>
      <c r="AA1514" s="45"/>
      <c r="AB1514" s="45"/>
      <c r="AC1514" s="45"/>
      <c r="AD1514" s="45"/>
      <c r="AE1514" s="45"/>
      <c r="AF1514" s="45"/>
      <c r="AG1514" s="45"/>
      <c r="AH1514" s="45"/>
      <c r="AI1514" s="442">
        <f t="shared" si="1"/>
        <v>0</v>
      </c>
    </row>
    <row r="1515" spans="1:35" ht="12.75" customHeight="1">
      <c r="A1515" s="446" t="s">
        <v>3312</v>
      </c>
      <c r="B1515" s="446" t="s">
        <v>1830</v>
      </c>
      <c r="C1515" s="45"/>
      <c r="D1515" s="45"/>
      <c r="E1515" s="448">
        <v>233473536</v>
      </c>
      <c r="F1515" s="45"/>
      <c r="G1515" s="45"/>
      <c r="H1515" s="45"/>
      <c r="I1515" s="45"/>
      <c r="J1515" s="448">
        <v>233473536</v>
      </c>
      <c r="K1515" s="45"/>
      <c r="L1515" s="45"/>
      <c r="M1515" s="45"/>
      <c r="N1515" s="45"/>
      <c r="O1515" s="45"/>
      <c r="P1515" s="45"/>
      <c r="Q1515" s="45"/>
      <c r="R1515" s="45"/>
      <c r="S1515" s="45"/>
      <c r="T1515" s="45"/>
      <c r="U1515" s="45"/>
      <c r="V1515" s="45"/>
      <c r="W1515" s="45"/>
      <c r="X1515" s="45"/>
      <c r="Y1515" s="45"/>
      <c r="Z1515" s="45"/>
      <c r="AA1515" s="45"/>
      <c r="AB1515" s="45"/>
      <c r="AC1515" s="45"/>
      <c r="AD1515" s="45"/>
      <c r="AE1515" s="45"/>
      <c r="AF1515" s="45"/>
      <c r="AG1515" s="45"/>
      <c r="AH1515" s="45"/>
      <c r="AI1515" s="442">
        <f t="shared" si="1"/>
        <v>0</v>
      </c>
    </row>
    <row r="1516" spans="1:35" ht="12.75" customHeight="1">
      <c r="A1516" s="446" t="s">
        <v>3313</v>
      </c>
      <c r="B1516" s="446" t="s">
        <v>1834</v>
      </c>
      <c r="C1516" s="45"/>
      <c r="D1516" s="45"/>
      <c r="E1516" s="448">
        <v>2371402</v>
      </c>
      <c r="F1516" s="45"/>
      <c r="G1516" s="45"/>
      <c r="H1516" s="45"/>
      <c r="I1516" s="45"/>
      <c r="J1516" s="45"/>
      <c r="K1516" s="45"/>
      <c r="L1516" s="45"/>
      <c r="M1516" s="45"/>
      <c r="N1516" s="45"/>
      <c r="O1516" s="45"/>
      <c r="P1516" s="45"/>
      <c r="Q1516" s="45"/>
      <c r="R1516" s="45"/>
      <c r="S1516" s="45"/>
      <c r="T1516" s="45"/>
      <c r="U1516" s="45"/>
      <c r="V1516" s="45"/>
      <c r="W1516" s="45"/>
      <c r="X1516" s="45"/>
      <c r="Y1516" s="45"/>
      <c r="Z1516" s="45"/>
      <c r="AA1516" s="45"/>
      <c r="AB1516" s="45"/>
      <c r="AC1516" s="45"/>
      <c r="AD1516" s="45"/>
      <c r="AE1516" s="45"/>
      <c r="AF1516" s="45"/>
      <c r="AG1516" s="448">
        <v>2371402</v>
      </c>
      <c r="AH1516" s="45"/>
      <c r="AI1516" s="442">
        <f t="shared" si="1"/>
        <v>2371402</v>
      </c>
    </row>
    <row r="1517" spans="1:35" ht="12.75" customHeight="1">
      <c r="A1517" s="440" t="s">
        <v>3314</v>
      </c>
      <c r="B1517" s="440" t="s">
        <v>3315</v>
      </c>
      <c r="C1517" s="45"/>
      <c r="D1517" s="45"/>
      <c r="E1517" s="441">
        <v>2088848238</v>
      </c>
      <c r="F1517" s="45"/>
      <c r="G1517" s="45"/>
      <c r="H1517" s="45"/>
      <c r="I1517" s="45"/>
      <c r="J1517" s="45"/>
      <c r="K1517" s="45"/>
      <c r="L1517" s="45"/>
      <c r="M1517" s="45"/>
      <c r="N1517" s="45"/>
      <c r="O1517" s="45"/>
      <c r="P1517" s="45"/>
      <c r="Q1517" s="45"/>
      <c r="R1517" s="45"/>
      <c r="S1517" s="45"/>
      <c r="T1517" s="45"/>
      <c r="U1517" s="45"/>
      <c r="V1517" s="45"/>
      <c r="W1517" s="45"/>
      <c r="X1517" s="45"/>
      <c r="Y1517" s="45"/>
      <c r="Z1517" s="45"/>
      <c r="AA1517" s="45"/>
      <c r="AB1517" s="45"/>
      <c r="AC1517" s="45"/>
      <c r="AD1517" s="45"/>
      <c r="AE1517" s="45"/>
      <c r="AF1517" s="45"/>
      <c r="AG1517" s="441">
        <v>2088848238</v>
      </c>
      <c r="AH1517" s="45"/>
      <c r="AI1517" s="442">
        <f t="shared" si="1"/>
        <v>2088848238</v>
      </c>
    </row>
    <row r="1518" spans="1:35" ht="12.75" customHeight="1">
      <c r="A1518" s="446" t="s">
        <v>3316</v>
      </c>
      <c r="B1518" s="446" t="s">
        <v>3317</v>
      </c>
      <c r="C1518" s="45"/>
      <c r="D1518" s="45"/>
      <c r="E1518" s="448">
        <v>10717001</v>
      </c>
      <c r="F1518" s="45"/>
      <c r="G1518" s="45"/>
      <c r="H1518" s="45"/>
      <c r="I1518" s="45"/>
      <c r="J1518" s="45"/>
      <c r="K1518" s="45"/>
      <c r="L1518" s="45"/>
      <c r="M1518" s="45"/>
      <c r="N1518" s="45"/>
      <c r="O1518" s="45"/>
      <c r="P1518" s="45"/>
      <c r="Q1518" s="45"/>
      <c r="R1518" s="45"/>
      <c r="S1518" s="45"/>
      <c r="T1518" s="45"/>
      <c r="U1518" s="45"/>
      <c r="V1518" s="45"/>
      <c r="W1518" s="45"/>
      <c r="X1518" s="45"/>
      <c r="Y1518" s="45"/>
      <c r="Z1518" s="45"/>
      <c r="AA1518" s="45"/>
      <c r="AB1518" s="45"/>
      <c r="AC1518" s="45"/>
      <c r="AD1518" s="45"/>
      <c r="AE1518" s="45"/>
      <c r="AF1518" s="45"/>
      <c r="AG1518" s="448">
        <v>10717001</v>
      </c>
      <c r="AH1518" s="45"/>
      <c r="AI1518" s="442">
        <f t="shared" si="1"/>
        <v>10717001</v>
      </c>
    </row>
    <row r="1519" spans="1:35" ht="12.75" customHeight="1">
      <c r="A1519" s="446" t="s">
        <v>3318</v>
      </c>
      <c r="B1519" s="446" t="s">
        <v>3319</v>
      </c>
      <c r="C1519" s="45"/>
      <c r="D1519" s="45"/>
      <c r="E1519" s="448">
        <v>713702744</v>
      </c>
      <c r="F1519" s="45"/>
      <c r="G1519" s="45"/>
      <c r="H1519" s="45"/>
      <c r="I1519" s="45"/>
      <c r="J1519" s="45"/>
      <c r="K1519" s="45"/>
      <c r="L1519" s="45"/>
      <c r="M1519" s="45"/>
      <c r="N1519" s="45"/>
      <c r="O1519" s="45"/>
      <c r="P1519" s="45"/>
      <c r="Q1519" s="45"/>
      <c r="R1519" s="45"/>
      <c r="S1519" s="45"/>
      <c r="T1519" s="45"/>
      <c r="U1519" s="45"/>
      <c r="V1519" s="45"/>
      <c r="W1519" s="45"/>
      <c r="X1519" s="45"/>
      <c r="Y1519" s="45"/>
      <c r="Z1519" s="45"/>
      <c r="AA1519" s="45"/>
      <c r="AB1519" s="45"/>
      <c r="AC1519" s="45"/>
      <c r="AD1519" s="45"/>
      <c r="AE1519" s="45"/>
      <c r="AF1519" s="45"/>
      <c r="AG1519" s="448">
        <v>713702744</v>
      </c>
      <c r="AH1519" s="45"/>
      <c r="AI1519" s="442">
        <f t="shared" si="1"/>
        <v>713702744</v>
      </c>
    </row>
    <row r="1520" spans="1:35" ht="12.75" customHeight="1">
      <c r="A1520" s="446" t="s">
        <v>3320</v>
      </c>
      <c r="B1520" s="446" t="s">
        <v>3321</v>
      </c>
      <c r="C1520" s="45"/>
      <c r="D1520" s="45"/>
      <c r="E1520" s="448">
        <v>517</v>
      </c>
      <c r="F1520" s="45"/>
      <c r="G1520" s="45"/>
      <c r="H1520" s="45"/>
      <c r="I1520" s="45"/>
      <c r="J1520" s="45"/>
      <c r="K1520" s="45"/>
      <c r="L1520" s="45"/>
      <c r="M1520" s="45"/>
      <c r="N1520" s="45"/>
      <c r="O1520" s="45"/>
      <c r="P1520" s="45"/>
      <c r="Q1520" s="45"/>
      <c r="R1520" s="45"/>
      <c r="S1520" s="45"/>
      <c r="T1520" s="45"/>
      <c r="U1520" s="45"/>
      <c r="V1520" s="45"/>
      <c r="W1520" s="45"/>
      <c r="X1520" s="45"/>
      <c r="Y1520" s="45"/>
      <c r="Z1520" s="45"/>
      <c r="AA1520" s="45"/>
      <c r="AB1520" s="45"/>
      <c r="AC1520" s="45"/>
      <c r="AD1520" s="45"/>
      <c r="AE1520" s="45"/>
      <c r="AF1520" s="45"/>
      <c r="AG1520" s="448">
        <v>517</v>
      </c>
      <c r="AH1520" s="45"/>
      <c r="AI1520" s="442">
        <f t="shared" si="1"/>
        <v>517</v>
      </c>
    </row>
    <row r="1521" spans="1:35" ht="12.75" customHeight="1">
      <c r="A1521" s="446" t="s">
        <v>3322</v>
      </c>
      <c r="B1521" s="446" t="s">
        <v>3323</v>
      </c>
      <c r="C1521" s="45"/>
      <c r="D1521" s="45"/>
      <c r="E1521" s="448">
        <v>908696652</v>
      </c>
      <c r="F1521" s="45"/>
      <c r="G1521" s="45"/>
      <c r="H1521" s="45"/>
      <c r="I1521" s="45"/>
      <c r="J1521" s="45"/>
      <c r="K1521" s="45"/>
      <c r="L1521" s="45"/>
      <c r="M1521" s="45"/>
      <c r="N1521" s="45"/>
      <c r="O1521" s="45"/>
      <c r="P1521" s="45"/>
      <c r="Q1521" s="45"/>
      <c r="R1521" s="45"/>
      <c r="S1521" s="45"/>
      <c r="T1521" s="45"/>
      <c r="U1521" s="45"/>
      <c r="V1521" s="45"/>
      <c r="W1521" s="45"/>
      <c r="X1521" s="45"/>
      <c r="Y1521" s="45"/>
      <c r="Z1521" s="45"/>
      <c r="AA1521" s="45"/>
      <c r="AB1521" s="45"/>
      <c r="AC1521" s="45"/>
      <c r="AD1521" s="45"/>
      <c r="AE1521" s="45"/>
      <c r="AF1521" s="45"/>
      <c r="AG1521" s="448">
        <v>908696652</v>
      </c>
      <c r="AH1521" s="45"/>
      <c r="AI1521" s="442">
        <f t="shared" si="1"/>
        <v>908696652</v>
      </c>
    </row>
    <row r="1522" spans="1:35" ht="12.75" customHeight="1">
      <c r="A1522" s="446" t="s">
        <v>3324</v>
      </c>
      <c r="B1522" s="446" t="s">
        <v>3325</v>
      </c>
      <c r="C1522" s="45"/>
      <c r="D1522" s="45"/>
      <c r="E1522" s="448">
        <v>140368612</v>
      </c>
      <c r="F1522" s="45"/>
      <c r="G1522" s="45"/>
      <c r="H1522" s="45"/>
      <c r="I1522" s="45"/>
      <c r="J1522" s="45"/>
      <c r="K1522" s="45"/>
      <c r="L1522" s="45"/>
      <c r="M1522" s="45"/>
      <c r="N1522" s="45"/>
      <c r="O1522" s="45"/>
      <c r="P1522" s="45"/>
      <c r="Q1522" s="45"/>
      <c r="R1522" s="45"/>
      <c r="S1522" s="45"/>
      <c r="T1522" s="45"/>
      <c r="U1522" s="45"/>
      <c r="V1522" s="45"/>
      <c r="W1522" s="45"/>
      <c r="X1522" s="45"/>
      <c r="Y1522" s="45"/>
      <c r="Z1522" s="45"/>
      <c r="AA1522" s="45"/>
      <c r="AB1522" s="45"/>
      <c r="AC1522" s="45"/>
      <c r="AD1522" s="45"/>
      <c r="AE1522" s="45"/>
      <c r="AF1522" s="45"/>
      <c r="AG1522" s="448">
        <v>140368612</v>
      </c>
      <c r="AH1522" s="45"/>
      <c r="AI1522" s="442">
        <f t="shared" si="1"/>
        <v>140368612</v>
      </c>
    </row>
    <row r="1523" spans="1:35" ht="12.75" customHeight="1">
      <c r="A1523" s="446" t="s">
        <v>3326</v>
      </c>
      <c r="B1523" s="446" t="s">
        <v>3327</v>
      </c>
      <c r="C1523" s="45"/>
      <c r="D1523" s="45"/>
      <c r="E1523" s="448">
        <v>17333140</v>
      </c>
      <c r="F1523" s="45"/>
      <c r="G1523" s="45"/>
      <c r="H1523" s="45"/>
      <c r="I1523" s="45"/>
      <c r="J1523" s="45"/>
      <c r="K1523" s="45"/>
      <c r="L1523" s="45"/>
      <c r="M1523" s="45"/>
      <c r="N1523" s="45"/>
      <c r="O1523" s="45"/>
      <c r="P1523" s="45"/>
      <c r="Q1523" s="45"/>
      <c r="R1523" s="45"/>
      <c r="S1523" s="45"/>
      <c r="T1523" s="45"/>
      <c r="U1523" s="45"/>
      <c r="V1523" s="45"/>
      <c r="W1523" s="45"/>
      <c r="X1523" s="45"/>
      <c r="Y1523" s="45"/>
      <c r="Z1523" s="45"/>
      <c r="AA1523" s="45"/>
      <c r="AB1523" s="45"/>
      <c r="AC1523" s="45"/>
      <c r="AD1523" s="45"/>
      <c r="AE1523" s="45"/>
      <c r="AF1523" s="45"/>
      <c r="AG1523" s="448">
        <v>17333140</v>
      </c>
      <c r="AH1523" s="45"/>
      <c r="AI1523" s="442">
        <f t="shared" si="1"/>
        <v>17333140</v>
      </c>
    </row>
    <row r="1524" spans="1:35" ht="12.75" customHeight="1">
      <c r="A1524" s="446" t="s">
        <v>3328</v>
      </c>
      <c r="B1524" s="446" t="s">
        <v>3329</v>
      </c>
      <c r="C1524" s="45"/>
      <c r="D1524" s="45"/>
      <c r="E1524" s="448">
        <v>13640436</v>
      </c>
      <c r="F1524" s="45"/>
      <c r="G1524" s="45"/>
      <c r="H1524" s="45"/>
      <c r="I1524" s="45"/>
      <c r="J1524" s="45"/>
      <c r="K1524" s="45"/>
      <c r="L1524" s="45"/>
      <c r="M1524" s="45"/>
      <c r="N1524" s="45"/>
      <c r="O1524" s="45"/>
      <c r="P1524" s="45"/>
      <c r="Q1524" s="45"/>
      <c r="R1524" s="45"/>
      <c r="S1524" s="45"/>
      <c r="T1524" s="45"/>
      <c r="U1524" s="45"/>
      <c r="V1524" s="45"/>
      <c r="W1524" s="45"/>
      <c r="X1524" s="45"/>
      <c r="Y1524" s="45"/>
      <c r="Z1524" s="45"/>
      <c r="AA1524" s="45"/>
      <c r="AB1524" s="45"/>
      <c r="AC1524" s="45"/>
      <c r="AD1524" s="45"/>
      <c r="AE1524" s="45"/>
      <c r="AF1524" s="45"/>
      <c r="AG1524" s="448">
        <v>13640436</v>
      </c>
      <c r="AH1524" s="45"/>
      <c r="AI1524" s="442">
        <f t="shared" si="1"/>
        <v>13640436</v>
      </c>
    </row>
    <row r="1525" spans="1:35" ht="12.75" customHeight="1">
      <c r="A1525" s="446" t="s">
        <v>3330</v>
      </c>
      <c r="B1525" s="446" t="s">
        <v>2691</v>
      </c>
      <c r="C1525" s="45"/>
      <c r="D1525" s="45"/>
      <c r="E1525" s="448">
        <v>1540365</v>
      </c>
      <c r="F1525" s="45"/>
      <c r="G1525" s="45"/>
      <c r="H1525" s="45"/>
      <c r="I1525" s="45"/>
      <c r="J1525" s="45"/>
      <c r="K1525" s="45"/>
      <c r="L1525" s="45"/>
      <c r="M1525" s="45"/>
      <c r="N1525" s="45"/>
      <c r="O1525" s="45"/>
      <c r="P1525" s="45"/>
      <c r="Q1525" s="45"/>
      <c r="R1525" s="45"/>
      <c r="S1525" s="45"/>
      <c r="T1525" s="45"/>
      <c r="U1525" s="45"/>
      <c r="V1525" s="45"/>
      <c r="W1525" s="45"/>
      <c r="X1525" s="45"/>
      <c r="Y1525" s="45"/>
      <c r="Z1525" s="45"/>
      <c r="AA1525" s="45"/>
      <c r="AB1525" s="45"/>
      <c r="AC1525" s="45"/>
      <c r="AD1525" s="45"/>
      <c r="AE1525" s="45"/>
      <c r="AF1525" s="45"/>
      <c r="AG1525" s="448">
        <v>1540365</v>
      </c>
      <c r="AH1525" s="45"/>
      <c r="AI1525" s="442">
        <f t="shared" si="1"/>
        <v>1540365</v>
      </c>
    </row>
    <row r="1526" spans="1:35" ht="12.75" customHeight="1">
      <c r="A1526" s="446" t="s">
        <v>3331</v>
      </c>
      <c r="B1526" s="446" t="s">
        <v>2085</v>
      </c>
      <c r="C1526" s="45"/>
      <c r="D1526" s="45"/>
      <c r="E1526" s="448">
        <v>177675807</v>
      </c>
      <c r="F1526" s="45"/>
      <c r="G1526" s="45"/>
      <c r="H1526" s="45"/>
      <c r="I1526" s="45"/>
      <c r="J1526" s="45"/>
      <c r="K1526" s="45"/>
      <c r="L1526" s="45"/>
      <c r="M1526" s="45"/>
      <c r="N1526" s="45"/>
      <c r="O1526" s="45"/>
      <c r="P1526" s="45"/>
      <c r="Q1526" s="45"/>
      <c r="R1526" s="45"/>
      <c r="S1526" s="45"/>
      <c r="T1526" s="45"/>
      <c r="U1526" s="45"/>
      <c r="V1526" s="45"/>
      <c r="W1526" s="45"/>
      <c r="X1526" s="45"/>
      <c r="Y1526" s="45"/>
      <c r="Z1526" s="45"/>
      <c r="AA1526" s="45"/>
      <c r="AB1526" s="45"/>
      <c r="AC1526" s="45"/>
      <c r="AD1526" s="45"/>
      <c r="AE1526" s="45"/>
      <c r="AF1526" s="45"/>
      <c r="AG1526" s="448">
        <v>177675807</v>
      </c>
      <c r="AH1526" s="45"/>
      <c r="AI1526" s="442">
        <f t="shared" si="1"/>
        <v>177675807</v>
      </c>
    </row>
    <row r="1527" spans="1:35" ht="12.75" customHeight="1">
      <c r="A1527" s="446" t="s">
        <v>3332</v>
      </c>
      <c r="B1527" s="446" t="s">
        <v>2087</v>
      </c>
      <c r="C1527" s="45"/>
      <c r="D1527" s="45"/>
      <c r="E1527" s="448">
        <v>766386</v>
      </c>
      <c r="F1527" s="45"/>
      <c r="G1527" s="45"/>
      <c r="H1527" s="45"/>
      <c r="I1527" s="45"/>
      <c r="J1527" s="45"/>
      <c r="K1527" s="45"/>
      <c r="L1527" s="45"/>
      <c r="M1527" s="45"/>
      <c r="N1527" s="45"/>
      <c r="O1527" s="45"/>
      <c r="P1527" s="45"/>
      <c r="Q1527" s="45"/>
      <c r="R1527" s="45"/>
      <c r="S1527" s="45"/>
      <c r="T1527" s="45"/>
      <c r="U1527" s="45"/>
      <c r="V1527" s="45"/>
      <c r="W1527" s="45"/>
      <c r="X1527" s="45"/>
      <c r="Y1527" s="45"/>
      <c r="Z1527" s="45"/>
      <c r="AA1527" s="45"/>
      <c r="AB1527" s="45"/>
      <c r="AC1527" s="45"/>
      <c r="AD1527" s="45"/>
      <c r="AE1527" s="45"/>
      <c r="AF1527" s="45"/>
      <c r="AG1527" s="448">
        <v>766386</v>
      </c>
      <c r="AH1527" s="45"/>
      <c r="AI1527" s="442">
        <f t="shared" si="1"/>
        <v>766386</v>
      </c>
    </row>
    <row r="1528" spans="1:35" ht="12.75" customHeight="1">
      <c r="A1528" s="446" t="s">
        <v>3333</v>
      </c>
      <c r="B1528" s="446" t="s">
        <v>3315</v>
      </c>
      <c r="C1528" s="45"/>
      <c r="D1528" s="45"/>
      <c r="E1528" s="448">
        <v>104406578</v>
      </c>
      <c r="F1528" s="45"/>
      <c r="G1528" s="45"/>
      <c r="H1528" s="45"/>
      <c r="I1528" s="45"/>
      <c r="J1528" s="45"/>
      <c r="K1528" s="45"/>
      <c r="L1528" s="45"/>
      <c r="M1528" s="45"/>
      <c r="N1528" s="45"/>
      <c r="O1528" s="45"/>
      <c r="P1528" s="45"/>
      <c r="Q1528" s="45"/>
      <c r="R1528" s="45"/>
      <c r="S1528" s="45"/>
      <c r="T1528" s="45"/>
      <c r="U1528" s="45"/>
      <c r="V1528" s="45"/>
      <c r="W1528" s="45"/>
      <c r="X1528" s="45"/>
      <c r="Y1528" s="45"/>
      <c r="Z1528" s="45"/>
      <c r="AA1528" s="45"/>
      <c r="AB1528" s="45"/>
      <c r="AC1528" s="45"/>
      <c r="AD1528" s="45"/>
      <c r="AE1528" s="45"/>
      <c r="AF1528" s="45"/>
      <c r="AG1528" s="448">
        <v>104406578</v>
      </c>
      <c r="AH1528" s="45"/>
      <c r="AI1528" s="442">
        <f t="shared" si="1"/>
        <v>104406578</v>
      </c>
    </row>
    <row r="1529" spans="1:35" ht="12.75" customHeight="1">
      <c r="A1529" s="440" t="s">
        <v>3334</v>
      </c>
      <c r="B1529" s="440" t="s">
        <v>2695</v>
      </c>
      <c r="C1529" s="45"/>
      <c r="D1529" s="45"/>
      <c r="E1529" s="441">
        <v>4408060172</v>
      </c>
      <c r="F1529" s="45"/>
      <c r="G1529" s="45"/>
      <c r="H1529" s="45"/>
      <c r="I1529" s="45"/>
      <c r="J1529" s="441">
        <v>1095</v>
      </c>
      <c r="K1529" s="45"/>
      <c r="L1529" s="45"/>
      <c r="M1529" s="45"/>
      <c r="N1529" s="45"/>
      <c r="O1529" s="45"/>
      <c r="P1529" s="45"/>
      <c r="Q1529" s="45"/>
      <c r="R1529" s="45"/>
      <c r="S1529" s="45"/>
      <c r="T1529" s="45"/>
      <c r="U1529" s="45"/>
      <c r="V1529" s="45"/>
      <c r="W1529" s="45"/>
      <c r="X1529" s="45"/>
      <c r="Y1529" s="45"/>
      <c r="Z1529" s="45"/>
      <c r="AA1529" s="45"/>
      <c r="AB1529" s="45"/>
      <c r="AC1529" s="45"/>
      <c r="AD1529" s="45"/>
      <c r="AE1529" s="45"/>
      <c r="AF1529" s="45"/>
      <c r="AG1529" s="441">
        <v>4408059077</v>
      </c>
      <c r="AH1529" s="45"/>
      <c r="AI1529" s="442">
        <f t="shared" si="1"/>
        <v>4408059077</v>
      </c>
    </row>
    <row r="1530" spans="1:35" ht="12.75" customHeight="1">
      <c r="A1530" s="446" t="s">
        <v>3335</v>
      </c>
      <c r="B1530" s="446" t="s">
        <v>3336</v>
      </c>
      <c r="C1530" s="45"/>
      <c r="D1530" s="45"/>
      <c r="E1530" s="448">
        <v>10563252</v>
      </c>
      <c r="F1530" s="45"/>
      <c r="G1530" s="45"/>
      <c r="H1530" s="45"/>
      <c r="I1530" s="45"/>
      <c r="J1530" s="45"/>
      <c r="K1530" s="45"/>
      <c r="L1530" s="45"/>
      <c r="M1530" s="45"/>
      <c r="N1530" s="45"/>
      <c r="O1530" s="45"/>
      <c r="P1530" s="45"/>
      <c r="Q1530" s="45"/>
      <c r="R1530" s="45"/>
      <c r="S1530" s="45"/>
      <c r="T1530" s="45"/>
      <c r="U1530" s="45"/>
      <c r="V1530" s="45"/>
      <c r="W1530" s="45"/>
      <c r="X1530" s="45"/>
      <c r="Y1530" s="45"/>
      <c r="Z1530" s="45"/>
      <c r="AA1530" s="45"/>
      <c r="AB1530" s="45"/>
      <c r="AC1530" s="45"/>
      <c r="AD1530" s="45"/>
      <c r="AE1530" s="45"/>
      <c r="AF1530" s="45"/>
      <c r="AG1530" s="448">
        <v>10563252</v>
      </c>
      <c r="AH1530" s="45"/>
      <c r="AI1530" s="442">
        <f t="shared" si="1"/>
        <v>10563252</v>
      </c>
    </row>
    <row r="1531" spans="1:35" ht="12.75" customHeight="1">
      <c r="A1531" s="446" t="s">
        <v>3337</v>
      </c>
      <c r="B1531" s="446" t="s">
        <v>3338</v>
      </c>
      <c r="C1531" s="45"/>
      <c r="D1531" s="45"/>
      <c r="E1531" s="448">
        <v>699609</v>
      </c>
      <c r="F1531" s="45"/>
      <c r="G1531" s="45"/>
      <c r="H1531" s="45"/>
      <c r="I1531" s="45"/>
      <c r="J1531" s="45"/>
      <c r="K1531" s="45"/>
      <c r="L1531" s="45"/>
      <c r="M1531" s="45"/>
      <c r="N1531" s="45"/>
      <c r="O1531" s="45"/>
      <c r="P1531" s="45"/>
      <c r="Q1531" s="45"/>
      <c r="R1531" s="45"/>
      <c r="S1531" s="45"/>
      <c r="T1531" s="45"/>
      <c r="U1531" s="45"/>
      <c r="V1531" s="45"/>
      <c r="W1531" s="45"/>
      <c r="X1531" s="45"/>
      <c r="Y1531" s="45"/>
      <c r="Z1531" s="45"/>
      <c r="AA1531" s="45"/>
      <c r="AB1531" s="45"/>
      <c r="AC1531" s="45"/>
      <c r="AD1531" s="45"/>
      <c r="AE1531" s="45"/>
      <c r="AF1531" s="45"/>
      <c r="AG1531" s="448">
        <v>699609</v>
      </c>
      <c r="AH1531" s="45"/>
      <c r="AI1531" s="442">
        <f t="shared" si="1"/>
        <v>699609</v>
      </c>
    </row>
    <row r="1532" spans="1:35" ht="12.75" customHeight="1">
      <c r="A1532" s="446" t="s">
        <v>1277</v>
      </c>
      <c r="B1532" s="446" t="s">
        <v>1278</v>
      </c>
      <c r="C1532" s="45"/>
      <c r="D1532" s="45"/>
      <c r="E1532" s="448">
        <v>4396797311</v>
      </c>
      <c r="F1532" s="45"/>
      <c r="G1532" s="45"/>
      <c r="H1532" s="45"/>
      <c r="I1532" s="45"/>
      <c r="J1532" s="448">
        <v>1095</v>
      </c>
      <c r="K1532" s="45"/>
      <c r="L1532" s="45"/>
      <c r="M1532" s="45"/>
      <c r="N1532" s="45"/>
      <c r="O1532" s="45"/>
      <c r="P1532" s="45"/>
      <c r="Q1532" s="45"/>
      <c r="R1532" s="45"/>
      <c r="S1532" s="45"/>
      <c r="T1532" s="45"/>
      <c r="U1532" s="45"/>
      <c r="V1532" s="45"/>
      <c r="W1532" s="45"/>
      <c r="X1532" s="45"/>
      <c r="Y1532" s="45"/>
      <c r="Z1532" s="45"/>
      <c r="AA1532" s="45"/>
      <c r="AB1532" s="45"/>
      <c r="AC1532" s="45"/>
      <c r="AD1532" s="45"/>
      <c r="AE1532" s="45"/>
      <c r="AF1532" s="45"/>
      <c r="AG1532" s="448">
        <v>4396796216</v>
      </c>
      <c r="AH1532" s="45"/>
      <c r="AI1532" s="442">
        <f t="shared" si="1"/>
        <v>4396796216</v>
      </c>
    </row>
    <row r="1533" spans="1:35" ht="12.75" customHeight="1">
      <c r="A1533" s="440" t="s">
        <v>3339</v>
      </c>
      <c r="B1533" s="440" t="s">
        <v>2708</v>
      </c>
      <c r="C1533" s="45"/>
      <c r="D1533" s="45"/>
      <c r="E1533" s="441">
        <v>291340718</v>
      </c>
      <c r="F1533" s="45"/>
      <c r="G1533" s="45"/>
      <c r="H1533" s="45"/>
      <c r="I1533" s="45"/>
      <c r="J1533" s="45"/>
      <c r="K1533" s="45"/>
      <c r="L1533" s="45"/>
      <c r="M1533" s="45"/>
      <c r="N1533" s="45"/>
      <c r="O1533" s="45"/>
      <c r="P1533" s="45"/>
      <c r="Q1533" s="45"/>
      <c r="R1533" s="45"/>
      <c r="S1533" s="45"/>
      <c r="T1533" s="45"/>
      <c r="U1533" s="45"/>
      <c r="V1533" s="45"/>
      <c r="W1533" s="45"/>
      <c r="X1533" s="45"/>
      <c r="Y1533" s="45"/>
      <c r="Z1533" s="45"/>
      <c r="AA1533" s="45"/>
      <c r="AB1533" s="45"/>
      <c r="AC1533" s="45"/>
      <c r="AD1533" s="45"/>
      <c r="AE1533" s="45"/>
      <c r="AF1533" s="45"/>
      <c r="AG1533" s="441">
        <v>291340718</v>
      </c>
      <c r="AH1533" s="45"/>
      <c r="AI1533" s="442">
        <f t="shared" si="1"/>
        <v>291340718</v>
      </c>
    </row>
    <row r="1534" spans="1:35" ht="12.75" customHeight="1">
      <c r="A1534" s="446" t="s">
        <v>3340</v>
      </c>
      <c r="B1534" s="446" t="s">
        <v>3341</v>
      </c>
      <c r="C1534" s="45"/>
      <c r="D1534" s="45"/>
      <c r="E1534" s="448">
        <v>-81962465</v>
      </c>
      <c r="F1534" s="45"/>
      <c r="G1534" s="45"/>
      <c r="H1534" s="45"/>
      <c r="I1534" s="45"/>
      <c r="J1534" s="45"/>
      <c r="K1534" s="45"/>
      <c r="L1534" s="45"/>
      <c r="M1534" s="45"/>
      <c r="N1534" s="45"/>
      <c r="O1534" s="45"/>
      <c r="P1534" s="45"/>
      <c r="Q1534" s="45"/>
      <c r="R1534" s="45"/>
      <c r="S1534" s="45"/>
      <c r="T1534" s="45"/>
      <c r="U1534" s="45"/>
      <c r="V1534" s="45"/>
      <c r="W1534" s="45"/>
      <c r="X1534" s="45"/>
      <c r="Y1534" s="45"/>
      <c r="Z1534" s="45"/>
      <c r="AA1534" s="45"/>
      <c r="AB1534" s="45"/>
      <c r="AC1534" s="45"/>
      <c r="AD1534" s="45"/>
      <c r="AE1534" s="45"/>
      <c r="AF1534" s="45"/>
      <c r="AG1534" s="448">
        <v>-81962465</v>
      </c>
      <c r="AH1534" s="45"/>
      <c r="AI1534" s="442">
        <f t="shared" si="1"/>
        <v>-81962465</v>
      </c>
    </row>
    <row r="1535" spans="1:35" ht="12.75" customHeight="1">
      <c r="A1535" s="446" t="s">
        <v>3342</v>
      </c>
      <c r="B1535" s="446" t="s">
        <v>3343</v>
      </c>
      <c r="C1535" s="45"/>
      <c r="D1535" s="45"/>
      <c r="E1535" s="448">
        <v>-229524889</v>
      </c>
      <c r="F1535" s="45"/>
      <c r="G1535" s="45"/>
      <c r="H1535" s="45"/>
      <c r="I1535" s="45"/>
      <c r="J1535" s="45"/>
      <c r="K1535" s="45"/>
      <c r="L1535" s="45"/>
      <c r="M1535" s="45"/>
      <c r="N1535" s="45"/>
      <c r="O1535" s="45"/>
      <c r="P1535" s="45"/>
      <c r="Q1535" s="45"/>
      <c r="R1535" s="45"/>
      <c r="S1535" s="45"/>
      <c r="T1535" s="45"/>
      <c r="U1535" s="45"/>
      <c r="V1535" s="45"/>
      <c r="W1535" s="45"/>
      <c r="X1535" s="45"/>
      <c r="Y1535" s="45"/>
      <c r="Z1535" s="45"/>
      <c r="AA1535" s="45"/>
      <c r="AB1535" s="45"/>
      <c r="AC1535" s="45"/>
      <c r="AD1535" s="45"/>
      <c r="AE1535" s="45"/>
      <c r="AF1535" s="45"/>
      <c r="AG1535" s="448">
        <v>-229524889</v>
      </c>
      <c r="AH1535" s="45"/>
      <c r="AI1535" s="442">
        <f t="shared" si="1"/>
        <v>-229524889</v>
      </c>
    </row>
    <row r="1536" spans="1:35" ht="12.75" customHeight="1">
      <c r="A1536" s="446" t="s">
        <v>3344</v>
      </c>
      <c r="B1536" s="446" t="s">
        <v>3051</v>
      </c>
      <c r="C1536" s="45"/>
      <c r="D1536" s="45"/>
      <c r="E1536" s="448">
        <v>-288379409</v>
      </c>
      <c r="F1536" s="45"/>
      <c r="G1536" s="45"/>
      <c r="H1536" s="45"/>
      <c r="I1536" s="45"/>
      <c r="J1536" s="45"/>
      <c r="K1536" s="45"/>
      <c r="L1536" s="45"/>
      <c r="M1536" s="45"/>
      <c r="N1536" s="45"/>
      <c r="O1536" s="45"/>
      <c r="P1536" s="45"/>
      <c r="Q1536" s="45"/>
      <c r="R1536" s="45"/>
      <c r="S1536" s="45"/>
      <c r="T1536" s="45"/>
      <c r="U1536" s="45"/>
      <c r="V1536" s="45"/>
      <c r="W1536" s="45"/>
      <c r="X1536" s="45"/>
      <c r="Y1536" s="45"/>
      <c r="Z1536" s="45"/>
      <c r="AA1536" s="45"/>
      <c r="AB1536" s="45"/>
      <c r="AC1536" s="45"/>
      <c r="AD1536" s="45"/>
      <c r="AE1536" s="45"/>
      <c r="AF1536" s="45"/>
      <c r="AG1536" s="448">
        <v>-288379409</v>
      </c>
      <c r="AH1536" s="45"/>
      <c r="AI1536" s="442">
        <f t="shared" si="1"/>
        <v>-288379409</v>
      </c>
    </row>
    <row r="1537" spans="1:35" ht="12.75" customHeight="1">
      <c r="A1537" s="446" t="s">
        <v>3345</v>
      </c>
      <c r="B1537" s="446" t="s">
        <v>2510</v>
      </c>
      <c r="C1537" s="45"/>
      <c r="D1537" s="45"/>
      <c r="E1537" s="448">
        <v>-61491954</v>
      </c>
      <c r="F1537" s="45"/>
      <c r="G1537" s="45"/>
      <c r="H1537" s="45"/>
      <c r="I1537" s="45"/>
      <c r="J1537" s="45"/>
      <c r="K1537" s="45"/>
      <c r="L1537" s="45"/>
      <c r="M1537" s="45"/>
      <c r="N1537" s="45"/>
      <c r="O1537" s="45"/>
      <c r="P1537" s="45"/>
      <c r="Q1537" s="45"/>
      <c r="R1537" s="45"/>
      <c r="S1537" s="45"/>
      <c r="T1537" s="45"/>
      <c r="U1537" s="45"/>
      <c r="V1537" s="45"/>
      <c r="W1537" s="45"/>
      <c r="X1537" s="45"/>
      <c r="Y1537" s="45"/>
      <c r="Z1537" s="45"/>
      <c r="AA1537" s="45"/>
      <c r="AB1537" s="45"/>
      <c r="AC1537" s="45"/>
      <c r="AD1537" s="45"/>
      <c r="AE1537" s="45"/>
      <c r="AF1537" s="45"/>
      <c r="AG1537" s="448">
        <v>-61491954</v>
      </c>
      <c r="AH1537" s="45"/>
      <c r="AI1537" s="442">
        <f t="shared" si="1"/>
        <v>-61491954</v>
      </c>
    </row>
    <row r="1538" spans="1:35" ht="12.75" customHeight="1">
      <c r="A1538" s="446" t="s">
        <v>3346</v>
      </c>
      <c r="B1538" s="446" t="s">
        <v>3141</v>
      </c>
      <c r="C1538" s="45"/>
      <c r="D1538" s="45"/>
      <c r="E1538" s="448">
        <v>317351467</v>
      </c>
      <c r="F1538" s="45"/>
      <c r="G1538" s="45"/>
      <c r="H1538" s="45"/>
      <c r="I1538" s="45"/>
      <c r="J1538" s="45"/>
      <c r="K1538" s="45"/>
      <c r="L1538" s="45"/>
      <c r="M1538" s="45"/>
      <c r="N1538" s="45"/>
      <c r="O1538" s="45"/>
      <c r="P1538" s="45"/>
      <c r="Q1538" s="45"/>
      <c r="R1538" s="45"/>
      <c r="S1538" s="45"/>
      <c r="T1538" s="45"/>
      <c r="U1538" s="45"/>
      <c r="V1538" s="45"/>
      <c r="W1538" s="45"/>
      <c r="X1538" s="45"/>
      <c r="Y1538" s="45"/>
      <c r="Z1538" s="45"/>
      <c r="AA1538" s="45"/>
      <c r="AB1538" s="45"/>
      <c r="AC1538" s="45"/>
      <c r="AD1538" s="45"/>
      <c r="AE1538" s="45"/>
      <c r="AF1538" s="45"/>
      <c r="AG1538" s="448">
        <v>317351467</v>
      </c>
      <c r="AH1538" s="45"/>
      <c r="AI1538" s="442">
        <f t="shared" si="1"/>
        <v>317351467</v>
      </c>
    </row>
    <row r="1539" spans="1:35" ht="12.75" customHeight="1">
      <c r="A1539" s="446" t="s">
        <v>3347</v>
      </c>
      <c r="B1539" s="446" t="s">
        <v>3231</v>
      </c>
      <c r="C1539" s="45"/>
      <c r="D1539" s="45"/>
      <c r="E1539" s="448">
        <v>635347968</v>
      </c>
      <c r="F1539" s="45"/>
      <c r="G1539" s="45"/>
      <c r="H1539" s="45"/>
      <c r="I1539" s="45"/>
      <c r="J1539" s="45"/>
      <c r="K1539" s="45"/>
      <c r="L1539" s="45"/>
      <c r="M1539" s="45"/>
      <c r="N1539" s="45"/>
      <c r="O1539" s="45"/>
      <c r="P1539" s="45"/>
      <c r="Q1539" s="45"/>
      <c r="R1539" s="45"/>
      <c r="S1539" s="45"/>
      <c r="T1539" s="45"/>
      <c r="U1539" s="45"/>
      <c r="V1539" s="45"/>
      <c r="W1539" s="45"/>
      <c r="X1539" s="45"/>
      <c r="Y1539" s="45"/>
      <c r="Z1539" s="45"/>
      <c r="AA1539" s="45"/>
      <c r="AB1539" s="45"/>
      <c r="AC1539" s="45"/>
      <c r="AD1539" s="45"/>
      <c r="AE1539" s="45"/>
      <c r="AF1539" s="45"/>
      <c r="AG1539" s="448">
        <v>635347968</v>
      </c>
      <c r="AH1539" s="45"/>
      <c r="AI1539" s="442">
        <f t="shared" si="1"/>
        <v>635347968</v>
      </c>
    </row>
    <row r="1540" spans="1:35" ht="12.75" customHeight="1">
      <c r="A1540" s="440" t="s">
        <v>3348</v>
      </c>
      <c r="B1540" s="440" t="s">
        <v>3349</v>
      </c>
      <c r="C1540" s="45"/>
      <c r="D1540" s="45"/>
      <c r="E1540" s="45"/>
      <c r="F1540" s="45"/>
      <c r="G1540" s="45"/>
      <c r="H1540" s="45"/>
      <c r="I1540" s="45"/>
      <c r="J1540" s="45"/>
      <c r="K1540" s="45"/>
      <c r="L1540" s="45"/>
      <c r="M1540" s="45"/>
      <c r="N1540" s="45"/>
      <c r="O1540" s="45"/>
      <c r="P1540" s="45"/>
      <c r="Q1540" s="45"/>
      <c r="R1540" s="45"/>
      <c r="S1540" s="45"/>
      <c r="T1540" s="45"/>
      <c r="U1540" s="441">
        <v>1048062205</v>
      </c>
      <c r="V1540" s="441">
        <v>60889975682</v>
      </c>
      <c r="W1540" s="45"/>
      <c r="X1540" s="45"/>
      <c r="Y1540" s="45"/>
      <c r="Z1540" s="45"/>
      <c r="AA1540" s="45"/>
      <c r="AB1540" s="45"/>
      <c r="AC1540" s="45"/>
      <c r="AD1540" s="45"/>
      <c r="AE1540" s="45"/>
      <c r="AF1540" s="45"/>
      <c r="AG1540" s="441">
        <v>-59841913477</v>
      </c>
      <c r="AH1540" s="45"/>
      <c r="AI1540" s="442">
        <f t="shared" si="1"/>
        <v>-59841913477</v>
      </c>
    </row>
    <row r="1541" spans="1:35" ht="12.75" customHeight="1">
      <c r="A1541" s="440" t="s">
        <v>3350</v>
      </c>
      <c r="B1541" s="440" t="s">
        <v>3349</v>
      </c>
      <c r="C1541" s="45"/>
      <c r="D1541" s="45"/>
      <c r="E1541" s="45"/>
      <c r="F1541" s="45"/>
      <c r="G1541" s="45"/>
      <c r="H1541" s="45"/>
      <c r="I1541" s="45"/>
      <c r="J1541" s="45"/>
      <c r="K1541" s="45"/>
      <c r="L1541" s="45"/>
      <c r="M1541" s="45"/>
      <c r="N1541" s="45"/>
      <c r="O1541" s="45"/>
      <c r="P1541" s="45"/>
      <c r="Q1541" s="45"/>
      <c r="R1541" s="45"/>
      <c r="S1541" s="45"/>
      <c r="T1541" s="45"/>
      <c r="U1541" s="45"/>
      <c r="V1541" s="45"/>
      <c r="W1541" s="45"/>
      <c r="X1541" s="45"/>
      <c r="Y1541" s="45"/>
      <c r="Z1541" s="45"/>
      <c r="AA1541" s="45"/>
      <c r="AB1541" s="45"/>
      <c r="AC1541" s="45"/>
      <c r="AD1541" s="45"/>
      <c r="AE1541" s="45"/>
      <c r="AF1541" s="45"/>
      <c r="AG1541" s="45"/>
      <c r="AH1541" s="45"/>
      <c r="AI1541" s="442">
        <f t="shared" si="1"/>
        <v>0</v>
      </c>
    </row>
    <row r="1542" spans="1:35" ht="12.75" customHeight="1">
      <c r="A1542" s="446" t="s">
        <v>3351</v>
      </c>
      <c r="B1542" s="446" t="s">
        <v>3349</v>
      </c>
      <c r="C1542" s="45"/>
      <c r="D1542" s="45"/>
      <c r="E1542" s="45"/>
      <c r="F1542" s="45"/>
      <c r="G1542" s="45"/>
      <c r="H1542" s="45"/>
      <c r="I1542" s="45"/>
      <c r="J1542" s="45"/>
      <c r="K1542" s="45"/>
      <c r="L1542" s="45"/>
      <c r="M1542" s="45"/>
      <c r="N1542" s="45"/>
      <c r="O1542" s="45"/>
      <c r="P1542" s="45"/>
      <c r="Q1542" s="45"/>
      <c r="R1542" s="45"/>
      <c r="S1542" s="45"/>
      <c r="T1542" s="45"/>
      <c r="U1542" s="45"/>
      <c r="V1542" s="45"/>
      <c r="W1542" s="45"/>
      <c r="X1542" s="45"/>
      <c r="Y1542" s="45"/>
      <c r="Z1542" s="45"/>
      <c r="AA1542" s="45"/>
      <c r="AB1542" s="45"/>
      <c r="AC1542" s="45"/>
      <c r="AD1542" s="45"/>
      <c r="AE1542" s="45"/>
      <c r="AF1542" s="45"/>
      <c r="AG1542" s="45"/>
      <c r="AH1542" s="45"/>
      <c r="AI1542" s="442">
        <f t="shared" si="1"/>
        <v>0</v>
      </c>
    </row>
    <row r="1543" spans="1:35" ht="12.75" customHeight="1">
      <c r="A1543" s="440" t="s">
        <v>3352</v>
      </c>
      <c r="B1543" s="440" t="s">
        <v>3353</v>
      </c>
      <c r="C1543" s="45"/>
      <c r="D1543" s="45"/>
      <c r="E1543" s="45"/>
      <c r="F1543" s="45"/>
      <c r="G1543" s="45"/>
      <c r="H1543" s="45"/>
      <c r="I1543" s="45"/>
      <c r="J1543" s="45"/>
      <c r="K1543" s="45"/>
      <c r="L1543" s="45"/>
      <c r="M1543" s="45"/>
      <c r="N1543" s="45"/>
      <c r="O1543" s="45"/>
      <c r="P1543" s="45"/>
      <c r="Q1543" s="45"/>
      <c r="R1543" s="45"/>
      <c r="S1543" s="45"/>
      <c r="T1543" s="45"/>
      <c r="U1543" s="441">
        <v>1048062205</v>
      </c>
      <c r="V1543" s="441">
        <v>60889975682</v>
      </c>
      <c r="W1543" s="45"/>
      <c r="X1543" s="45"/>
      <c r="Y1543" s="45"/>
      <c r="Z1543" s="45"/>
      <c r="AA1543" s="45"/>
      <c r="AB1543" s="45"/>
      <c r="AC1543" s="45"/>
      <c r="AD1543" s="45"/>
      <c r="AE1543" s="45"/>
      <c r="AF1543" s="45"/>
      <c r="AG1543" s="441">
        <v>-59841913477</v>
      </c>
      <c r="AH1543" s="45"/>
      <c r="AI1543" s="442">
        <f t="shared" si="1"/>
        <v>-59841913477</v>
      </c>
    </row>
    <row r="1544" spans="1:35" ht="12.75" customHeight="1">
      <c r="A1544" s="446" t="s">
        <v>3354</v>
      </c>
      <c r="B1544" s="446" t="s">
        <v>3355</v>
      </c>
      <c r="C1544" s="45"/>
      <c r="D1544" s="45"/>
      <c r="E1544" s="45"/>
      <c r="F1544" s="45"/>
      <c r="G1544" s="45"/>
      <c r="H1544" s="45"/>
      <c r="I1544" s="45"/>
      <c r="J1544" s="45"/>
      <c r="K1544" s="45"/>
      <c r="L1544" s="45"/>
      <c r="M1544" s="45"/>
      <c r="N1544" s="45"/>
      <c r="O1544" s="45"/>
      <c r="P1544" s="45"/>
      <c r="Q1544" s="45"/>
      <c r="R1544" s="45"/>
      <c r="S1544" s="45"/>
      <c r="T1544" s="45"/>
      <c r="U1544" s="45"/>
      <c r="V1544" s="448">
        <v>60889975682</v>
      </c>
      <c r="W1544" s="45"/>
      <c r="X1544" s="45"/>
      <c r="Y1544" s="45"/>
      <c r="Z1544" s="45"/>
      <c r="AA1544" s="45"/>
      <c r="AB1544" s="45"/>
      <c r="AC1544" s="45"/>
      <c r="AD1544" s="45"/>
      <c r="AE1544" s="45"/>
      <c r="AF1544" s="45"/>
      <c r="AG1544" s="448">
        <v>-60889975682</v>
      </c>
      <c r="AH1544" s="45"/>
      <c r="AI1544" s="442">
        <f t="shared" si="1"/>
        <v>-60889975682</v>
      </c>
    </row>
    <row r="1545" spans="1:35" ht="12.75" customHeight="1">
      <c r="A1545" s="446" t="s">
        <v>3356</v>
      </c>
      <c r="B1545" s="446" t="s">
        <v>3357</v>
      </c>
      <c r="C1545" s="45"/>
      <c r="D1545" s="45"/>
      <c r="E1545" s="45"/>
      <c r="F1545" s="45"/>
      <c r="G1545" s="45"/>
      <c r="H1545" s="45"/>
      <c r="I1545" s="45"/>
      <c r="J1545" s="45"/>
      <c r="K1545" s="45"/>
      <c r="L1545" s="45"/>
      <c r="M1545" s="45"/>
      <c r="N1545" s="45"/>
      <c r="O1545" s="45"/>
      <c r="P1545" s="45"/>
      <c r="Q1545" s="45"/>
      <c r="R1545" s="45"/>
      <c r="S1545" s="45"/>
      <c r="T1545" s="45"/>
      <c r="U1545" s="448">
        <v>1048062205</v>
      </c>
      <c r="V1545" s="45"/>
      <c r="W1545" s="45"/>
      <c r="X1545" s="45"/>
      <c r="Y1545" s="45"/>
      <c r="Z1545" s="45"/>
      <c r="AA1545" s="45"/>
      <c r="AB1545" s="45"/>
      <c r="AC1545" s="45"/>
      <c r="AD1545" s="45"/>
      <c r="AE1545" s="45"/>
      <c r="AF1545" s="45"/>
      <c r="AG1545" s="448">
        <v>1048062205</v>
      </c>
      <c r="AH1545" s="45"/>
      <c r="AI1545" s="442">
        <f t="shared" si="1"/>
        <v>1048062205</v>
      </c>
    </row>
    <row r="1546" spans="1:35" ht="12.75" customHeight="1">
      <c r="A1546" s="440" t="s">
        <v>3358</v>
      </c>
      <c r="B1546" s="440" t="s">
        <v>3359</v>
      </c>
      <c r="C1546" s="45"/>
      <c r="D1546" s="45"/>
      <c r="E1546" s="441">
        <v>1201392857</v>
      </c>
      <c r="F1546" s="45"/>
      <c r="G1546" s="45"/>
      <c r="H1546" s="45"/>
      <c r="I1546" s="45"/>
      <c r="J1546" s="45"/>
      <c r="K1546" s="45"/>
      <c r="L1546" s="45"/>
      <c r="M1546" s="45"/>
      <c r="N1546" s="45"/>
      <c r="O1546" s="45"/>
      <c r="P1546" s="45"/>
      <c r="Q1546" s="45"/>
      <c r="R1546" s="45"/>
      <c r="S1546" s="45"/>
      <c r="T1546" s="45"/>
      <c r="U1546" s="45"/>
      <c r="V1546" s="45"/>
      <c r="W1546" s="45"/>
      <c r="X1546" s="45"/>
      <c r="Y1546" s="45"/>
      <c r="Z1546" s="45"/>
      <c r="AA1546" s="45"/>
      <c r="AB1546" s="45"/>
      <c r="AC1546" s="45"/>
      <c r="AD1546" s="45"/>
      <c r="AE1546" s="45"/>
      <c r="AF1546" s="45"/>
      <c r="AG1546" s="441">
        <v>1201392857</v>
      </c>
      <c r="AH1546" s="45"/>
      <c r="AI1546" s="442">
        <f t="shared" si="1"/>
        <v>1201392857</v>
      </c>
    </row>
    <row r="1547" spans="1:35" ht="12.75" customHeight="1">
      <c r="A1547" s="440" t="s">
        <v>3360</v>
      </c>
      <c r="B1547" s="440" t="s">
        <v>3361</v>
      </c>
      <c r="C1547" s="45"/>
      <c r="D1547" s="45"/>
      <c r="E1547" s="441">
        <v>16999411</v>
      </c>
      <c r="F1547" s="45"/>
      <c r="G1547" s="45"/>
      <c r="H1547" s="45"/>
      <c r="I1547" s="45"/>
      <c r="J1547" s="45"/>
      <c r="K1547" s="45"/>
      <c r="L1547" s="45"/>
      <c r="M1547" s="45"/>
      <c r="N1547" s="45"/>
      <c r="O1547" s="45"/>
      <c r="P1547" s="45"/>
      <c r="Q1547" s="45"/>
      <c r="R1547" s="45"/>
      <c r="S1547" s="45"/>
      <c r="T1547" s="45"/>
      <c r="U1547" s="45"/>
      <c r="V1547" s="45"/>
      <c r="W1547" s="45"/>
      <c r="X1547" s="45"/>
      <c r="Y1547" s="45"/>
      <c r="Z1547" s="45"/>
      <c r="AA1547" s="45"/>
      <c r="AB1547" s="45"/>
      <c r="AC1547" s="45"/>
      <c r="AD1547" s="45"/>
      <c r="AE1547" s="45"/>
      <c r="AF1547" s="45"/>
      <c r="AG1547" s="441">
        <v>16999411</v>
      </c>
      <c r="AH1547" s="45"/>
      <c r="AI1547" s="442">
        <f t="shared" si="1"/>
        <v>16999411</v>
      </c>
    </row>
    <row r="1548" spans="1:35" ht="12.75" customHeight="1">
      <c r="A1548" s="440" t="s">
        <v>3362</v>
      </c>
      <c r="B1548" s="440" t="s">
        <v>1197</v>
      </c>
      <c r="C1548" s="45"/>
      <c r="D1548" s="45"/>
      <c r="E1548" s="441">
        <v>4280837</v>
      </c>
      <c r="F1548" s="45"/>
      <c r="G1548" s="45"/>
      <c r="H1548" s="45"/>
      <c r="I1548" s="45"/>
      <c r="J1548" s="45"/>
      <c r="K1548" s="45"/>
      <c r="L1548" s="45"/>
      <c r="M1548" s="45"/>
      <c r="N1548" s="45"/>
      <c r="O1548" s="45"/>
      <c r="P1548" s="45"/>
      <c r="Q1548" s="45"/>
      <c r="R1548" s="45"/>
      <c r="S1548" s="45"/>
      <c r="T1548" s="45"/>
      <c r="U1548" s="45"/>
      <c r="V1548" s="45"/>
      <c r="W1548" s="45"/>
      <c r="X1548" s="45"/>
      <c r="Y1548" s="45"/>
      <c r="Z1548" s="45"/>
      <c r="AA1548" s="45"/>
      <c r="AB1548" s="45"/>
      <c r="AC1548" s="45"/>
      <c r="AD1548" s="45"/>
      <c r="AE1548" s="45"/>
      <c r="AF1548" s="45"/>
      <c r="AG1548" s="441">
        <v>4280837</v>
      </c>
      <c r="AH1548" s="45"/>
      <c r="AI1548" s="442">
        <f t="shared" si="1"/>
        <v>4280837</v>
      </c>
    </row>
    <row r="1549" spans="1:35" ht="12.75" customHeight="1">
      <c r="A1549" s="446" t="s">
        <v>3363</v>
      </c>
      <c r="B1549" s="446" t="s">
        <v>1200</v>
      </c>
      <c r="C1549" s="45"/>
      <c r="D1549" s="45"/>
      <c r="E1549" s="448">
        <v>689666</v>
      </c>
      <c r="F1549" s="45"/>
      <c r="G1549" s="45"/>
      <c r="H1549" s="45"/>
      <c r="I1549" s="45"/>
      <c r="J1549" s="45"/>
      <c r="K1549" s="45"/>
      <c r="L1549" s="45"/>
      <c r="M1549" s="45"/>
      <c r="N1549" s="45"/>
      <c r="O1549" s="45"/>
      <c r="P1549" s="45"/>
      <c r="Q1549" s="45"/>
      <c r="R1549" s="45"/>
      <c r="S1549" s="45"/>
      <c r="T1549" s="45"/>
      <c r="U1549" s="45"/>
      <c r="V1549" s="45"/>
      <c r="W1549" s="45"/>
      <c r="X1549" s="45"/>
      <c r="Y1549" s="45"/>
      <c r="Z1549" s="45"/>
      <c r="AA1549" s="45"/>
      <c r="AB1549" s="45"/>
      <c r="AC1549" s="45"/>
      <c r="AD1549" s="45"/>
      <c r="AE1549" s="45"/>
      <c r="AF1549" s="45"/>
      <c r="AG1549" s="448">
        <v>689666</v>
      </c>
      <c r="AH1549" s="45"/>
      <c r="AI1549" s="442">
        <f t="shared" si="1"/>
        <v>689666</v>
      </c>
    </row>
    <row r="1550" spans="1:35" ht="12.75" customHeight="1">
      <c r="A1550" s="446" t="s">
        <v>3364</v>
      </c>
      <c r="B1550" s="446" t="s">
        <v>1203</v>
      </c>
      <c r="C1550" s="45"/>
      <c r="D1550" s="45"/>
      <c r="E1550" s="448">
        <v>3591171</v>
      </c>
      <c r="F1550" s="45"/>
      <c r="G1550" s="45"/>
      <c r="H1550" s="45"/>
      <c r="I1550" s="45"/>
      <c r="J1550" s="45"/>
      <c r="K1550" s="45"/>
      <c r="L1550" s="45"/>
      <c r="M1550" s="45"/>
      <c r="N1550" s="45"/>
      <c r="O1550" s="45"/>
      <c r="P1550" s="45"/>
      <c r="Q1550" s="45"/>
      <c r="R1550" s="45"/>
      <c r="S1550" s="45"/>
      <c r="T1550" s="45"/>
      <c r="U1550" s="45"/>
      <c r="V1550" s="45"/>
      <c r="W1550" s="45"/>
      <c r="X1550" s="45"/>
      <c r="Y1550" s="45"/>
      <c r="Z1550" s="45"/>
      <c r="AA1550" s="45"/>
      <c r="AB1550" s="45"/>
      <c r="AC1550" s="45"/>
      <c r="AD1550" s="45"/>
      <c r="AE1550" s="45"/>
      <c r="AF1550" s="45"/>
      <c r="AG1550" s="448">
        <v>3591171</v>
      </c>
      <c r="AH1550" s="45"/>
      <c r="AI1550" s="442">
        <f t="shared" si="1"/>
        <v>3591171</v>
      </c>
    </row>
    <row r="1551" spans="1:35" ht="12.75" customHeight="1">
      <c r="A1551" s="440" t="s">
        <v>3365</v>
      </c>
      <c r="B1551" s="440" t="s">
        <v>1058</v>
      </c>
      <c r="C1551" s="45"/>
      <c r="D1551" s="45"/>
      <c r="E1551" s="441">
        <v>12718574</v>
      </c>
      <c r="F1551" s="45"/>
      <c r="G1551" s="45"/>
      <c r="H1551" s="45"/>
      <c r="I1551" s="45"/>
      <c r="J1551" s="45"/>
      <c r="K1551" s="45"/>
      <c r="L1551" s="45"/>
      <c r="M1551" s="45"/>
      <c r="N1551" s="45"/>
      <c r="O1551" s="45"/>
      <c r="P1551" s="45"/>
      <c r="Q1551" s="45"/>
      <c r="R1551" s="45"/>
      <c r="S1551" s="45"/>
      <c r="T1551" s="45"/>
      <c r="U1551" s="45"/>
      <c r="V1551" s="45"/>
      <c r="W1551" s="45"/>
      <c r="X1551" s="45"/>
      <c r="Y1551" s="45"/>
      <c r="Z1551" s="45"/>
      <c r="AA1551" s="45"/>
      <c r="AB1551" s="45"/>
      <c r="AC1551" s="45"/>
      <c r="AD1551" s="45"/>
      <c r="AE1551" s="45"/>
      <c r="AF1551" s="45"/>
      <c r="AG1551" s="441">
        <v>12718574</v>
      </c>
      <c r="AH1551" s="45"/>
      <c r="AI1551" s="442">
        <f t="shared" si="1"/>
        <v>12718574</v>
      </c>
    </row>
    <row r="1552" spans="1:35" ht="12.75" customHeight="1">
      <c r="A1552" s="446" t="s">
        <v>3367</v>
      </c>
      <c r="B1552" s="446" t="s">
        <v>1203</v>
      </c>
      <c r="C1552" s="45"/>
      <c r="D1552" s="45"/>
      <c r="E1552" s="448">
        <v>6824267</v>
      </c>
      <c r="F1552" s="45"/>
      <c r="G1552" s="45"/>
      <c r="H1552" s="45"/>
      <c r="I1552" s="45"/>
      <c r="J1552" s="45"/>
      <c r="K1552" s="45"/>
      <c r="L1552" s="45"/>
      <c r="M1552" s="45"/>
      <c r="N1552" s="45"/>
      <c r="O1552" s="45"/>
      <c r="P1552" s="45"/>
      <c r="Q1552" s="45"/>
      <c r="R1552" s="45"/>
      <c r="S1552" s="45"/>
      <c r="T1552" s="45"/>
      <c r="U1552" s="45"/>
      <c r="V1552" s="45"/>
      <c r="W1552" s="45"/>
      <c r="X1552" s="45"/>
      <c r="Y1552" s="45"/>
      <c r="Z1552" s="45"/>
      <c r="AA1552" s="45"/>
      <c r="AB1552" s="45"/>
      <c r="AC1552" s="45"/>
      <c r="AD1552" s="45"/>
      <c r="AE1552" s="45"/>
      <c r="AF1552" s="45"/>
      <c r="AG1552" s="448">
        <v>6824267</v>
      </c>
      <c r="AH1552" s="45"/>
      <c r="AI1552" s="442">
        <f t="shared" si="1"/>
        <v>6824267</v>
      </c>
    </row>
    <row r="1553" spans="1:35" ht="12.75" customHeight="1">
      <c r="A1553" s="446" t="s">
        <v>3368</v>
      </c>
      <c r="B1553" s="446" t="s">
        <v>1219</v>
      </c>
      <c r="C1553" s="45"/>
      <c r="D1553" s="45"/>
      <c r="E1553" s="448">
        <v>5894307</v>
      </c>
      <c r="F1553" s="45"/>
      <c r="G1553" s="45"/>
      <c r="H1553" s="45"/>
      <c r="I1553" s="45"/>
      <c r="J1553" s="45"/>
      <c r="K1553" s="45"/>
      <c r="L1553" s="45"/>
      <c r="M1553" s="45"/>
      <c r="N1553" s="45"/>
      <c r="O1553" s="45"/>
      <c r="P1553" s="45"/>
      <c r="Q1553" s="45"/>
      <c r="R1553" s="45"/>
      <c r="S1553" s="45"/>
      <c r="T1553" s="45"/>
      <c r="U1553" s="45"/>
      <c r="V1553" s="45"/>
      <c r="W1553" s="45"/>
      <c r="X1553" s="45"/>
      <c r="Y1553" s="45"/>
      <c r="Z1553" s="45"/>
      <c r="AA1553" s="45"/>
      <c r="AB1553" s="45"/>
      <c r="AC1553" s="45"/>
      <c r="AD1553" s="45"/>
      <c r="AE1553" s="45"/>
      <c r="AF1553" s="45"/>
      <c r="AG1553" s="448">
        <v>5894307</v>
      </c>
      <c r="AH1553" s="45"/>
      <c r="AI1553" s="442">
        <f t="shared" si="1"/>
        <v>5894307</v>
      </c>
    </row>
    <row r="1554" spans="1:35" ht="12.75" customHeight="1">
      <c r="A1554" s="440" t="s">
        <v>3369</v>
      </c>
      <c r="B1554" s="440" t="s">
        <v>3370</v>
      </c>
      <c r="C1554" s="45"/>
      <c r="D1554" s="45"/>
      <c r="E1554" s="441">
        <v>731848047</v>
      </c>
      <c r="F1554" s="45"/>
      <c r="G1554" s="45"/>
      <c r="H1554" s="45"/>
      <c r="I1554" s="45"/>
      <c r="J1554" s="45"/>
      <c r="K1554" s="45"/>
      <c r="L1554" s="45"/>
      <c r="M1554" s="45"/>
      <c r="N1554" s="45"/>
      <c r="O1554" s="45"/>
      <c r="P1554" s="45"/>
      <c r="Q1554" s="45"/>
      <c r="R1554" s="45"/>
      <c r="S1554" s="45"/>
      <c r="T1554" s="45"/>
      <c r="U1554" s="45"/>
      <c r="V1554" s="45"/>
      <c r="W1554" s="45"/>
      <c r="X1554" s="45"/>
      <c r="Y1554" s="45"/>
      <c r="Z1554" s="45"/>
      <c r="AA1554" s="45"/>
      <c r="AB1554" s="45"/>
      <c r="AC1554" s="45"/>
      <c r="AD1554" s="45"/>
      <c r="AE1554" s="45"/>
      <c r="AF1554" s="45"/>
      <c r="AG1554" s="441">
        <v>731848047</v>
      </c>
      <c r="AH1554" s="45"/>
      <c r="AI1554" s="442">
        <f t="shared" si="1"/>
        <v>731848047</v>
      </c>
    </row>
    <row r="1555" spans="1:35" ht="12.75" customHeight="1">
      <c r="A1555" s="440" t="s">
        <v>3371</v>
      </c>
      <c r="B1555" s="440" t="s">
        <v>1070</v>
      </c>
      <c r="C1555" s="45"/>
      <c r="D1555" s="45"/>
      <c r="E1555" s="441">
        <v>731607263</v>
      </c>
      <c r="F1555" s="45"/>
      <c r="G1555" s="45"/>
      <c r="H1555" s="45"/>
      <c r="I1555" s="45"/>
      <c r="J1555" s="45"/>
      <c r="K1555" s="45"/>
      <c r="L1555" s="45"/>
      <c r="M1555" s="45"/>
      <c r="N1555" s="45"/>
      <c r="O1555" s="45"/>
      <c r="P1555" s="45"/>
      <c r="Q1555" s="45"/>
      <c r="R1555" s="45"/>
      <c r="S1555" s="45"/>
      <c r="T1555" s="45"/>
      <c r="U1555" s="45"/>
      <c r="V1555" s="45"/>
      <c r="W1555" s="45"/>
      <c r="X1555" s="45"/>
      <c r="Y1555" s="45"/>
      <c r="Z1555" s="45"/>
      <c r="AA1555" s="45"/>
      <c r="AB1555" s="45"/>
      <c r="AC1555" s="45"/>
      <c r="AD1555" s="45"/>
      <c r="AE1555" s="45"/>
      <c r="AF1555" s="45"/>
      <c r="AG1555" s="441">
        <v>731607263</v>
      </c>
      <c r="AH1555" s="45"/>
      <c r="AI1555" s="442">
        <f t="shared" si="1"/>
        <v>731607263</v>
      </c>
    </row>
    <row r="1556" spans="1:35" ht="12.75" customHeight="1">
      <c r="A1556" s="446" t="s">
        <v>3372</v>
      </c>
      <c r="B1556" s="446" t="s">
        <v>2456</v>
      </c>
      <c r="C1556" s="45"/>
      <c r="D1556" s="45"/>
      <c r="E1556" s="448">
        <v>60427832</v>
      </c>
      <c r="F1556" s="45"/>
      <c r="G1556" s="45"/>
      <c r="H1556" s="45"/>
      <c r="I1556" s="45"/>
      <c r="J1556" s="45"/>
      <c r="K1556" s="45"/>
      <c r="L1556" s="45"/>
      <c r="M1556" s="45"/>
      <c r="N1556" s="45"/>
      <c r="O1556" s="45"/>
      <c r="P1556" s="45"/>
      <c r="Q1556" s="45"/>
      <c r="R1556" s="45"/>
      <c r="S1556" s="45"/>
      <c r="T1556" s="45"/>
      <c r="U1556" s="45"/>
      <c r="V1556" s="45"/>
      <c r="W1556" s="45"/>
      <c r="X1556" s="45"/>
      <c r="Y1556" s="45"/>
      <c r="Z1556" s="45"/>
      <c r="AA1556" s="45"/>
      <c r="AB1556" s="45"/>
      <c r="AC1556" s="45"/>
      <c r="AD1556" s="45"/>
      <c r="AE1556" s="45"/>
      <c r="AF1556" s="45"/>
      <c r="AG1556" s="448">
        <v>60427832</v>
      </c>
      <c r="AH1556" s="45"/>
      <c r="AI1556" s="442">
        <f t="shared" si="1"/>
        <v>60427832</v>
      </c>
    </row>
    <row r="1557" spans="1:35" ht="12.75" customHeight="1">
      <c r="A1557" s="446" t="s">
        <v>3373</v>
      </c>
      <c r="B1557" s="446" t="s">
        <v>3374</v>
      </c>
      <c r="C1557" s="45"/>
      <c r="D1557" s="45"/>
      <c r="E1557" s="448">
        <v>11778166</v>
      </c>
      <c r="F1557" s="45"/>
      <c r="G1557" s="45"/>
      <c r="H1557" s="45"/>
      <c r="I1557" s="45"/>
      <c r="J1557" s="45"/>
      <c r="K1557" s="45"/>
      <c r="L1557" s="45"/>
      <c r="M1557" s="45"/>
      <c r="N1557" s="45"/>
      <c r="O1557" s="45"/>
      <c r="P1557" s="45"/>
      <c r="Q1557" s="45"/>
      <c r="R1557" s="45"/>
      <c r="S1557" s="45"/>
      <c r="T1557" s="45"/>
      <c r="U1557" s="45"/>
      <c r="V1557" s="45"/>
      <c r="W1557" s="45"/>
      <c r="X1557" s="45"/>
      <c r="Y1557" s="45"/>
      <c r="Z1557" s="45"/>
      <c r="AA1557" s="45"/>
      <c r="AB1557" s="45"/>
      <c r="AC1557" s="45"/>
      <c r="AD1557" s="45"/>
      <c r="AE1557" s="45"/>
      <c r="AF1557" s="45"/>
      <c r="AG1557" s="448">
        <v>11778166</v>
      </c>
      <c r="AH1557" s="45"/>
      <c r="AI1557" s="442">
        <f t="shared" si="1"/>
        <v>11778166</v>
      </c>
    </row>
    <row r="1558" spans="1:35" ht="12.75" customHeight="1">
      <c r="A1558" s="446" t="s">
        <v>3375</v>
      </c>
      <c r="B1558" s="446" t="s">
        <v>3376</v>
      </c>
      <c r="C1558" s="45"/>
      <c r="D1558" s="45"/>
      <c r="E1558" s="448">
        <v>189760940</v>
      </c>
      <c r="F1558" s="45"/>
      <c r="G1558" s="45"/>
      <c r="H1558" s="45"/>
      <c r="I1558" s="45"/>
      <c r="J1558" s="45"/>
      <c r="K1558" s="45"/>
      <c r="L1558" s="45"/>
      <c r="M1558" s="45"/>
      <c r="N1558" s="45"/>
      <c r="O1558" s="45"/>
      <c r="P1558" s="45"/>
      <c r="Q1558" s="45"/>
      <c r="R1558" s="45"/>
      <c r="S1558" s="45"/>
      <c r="T1558" s="45"/>
      <c r="U1558" s="45"/>
      <c r="V1558" s="45"/>
      <c r="W1558" s="45"/>
      <c r="X1558" s="45"/>
      <c r="Y1558" s="45"/>
      <c r="Z1558" s="45"/>
      <c r="AA1558" s="45"/>
      <c r="AB1558" s="45"/>
      <c r="AC1558" s="45"/>
      <c r="AD1558" s="45"/>
      <c r="AE1558" s="45"/>
      <c r="AF1558" s="45"/>
      <c r="AG1558" s="448">
        <v>189760940</v>
      </c>
      <c r="AH1558" s="45"/>
      <c r="AI1558" s="442">
        <f t="shared" si="1"/>
        <v>189760940</v>
      </c>
    </row>
    <row r="1559" spans="1:35" ht="12.75" customHeight="1">
      <c r="A1559" s="446" t="s">
        <v>3377</v>
      </c>
      <c r="B1559" s="446" t="s">
        <v>3378</v>
      </c>
      <c r="C1559" s="45"/>
      <c r="D1559" s="45"/>
      <c r="E1559" s="448">
        <v>73667660</v>
      </c>
      <c r="F1559" s="45"/>
      <c r="G1559" s="45"/>
      <c r="H1559" s="45"/>
      <c r="I1559" s="45"/>
      <c r="J1559" s="45"/>
      <c r="K1559" s="45"/>
      <c r="L1559" s="45"/>
      <c r="M1559" s="45"/>
      <c r="N1559" s="45"/>
      <c r="O1559" s="45"/>
      <c r="P1559" s="45"/>
      <c r="Q1559" s="45"/>
      <c r="R1559" s="45"/>
      <c r="S1559" s="45"/>
      <c r="T1559" s="45"/>
      <c r="U1559" s="45"/>
      <c r="V1559" s="45"/>
      <c r="W1559" s="45"/>
      <c r="X1559" s="45"/>
      <c r="Y1559" s="45"/>
      <c r="Z1559" s="45"/>
      <c r="AA1559" s="45"/>
      <c r="AB1559" s="45"/>
      <c r="AC1559" s="45"/>
      <c r="AD1559" s="45"/>
      <c r="AE1559" s="45"/>
      <c r="AF1559" s="45"/>
      <c r="AG1559" s="448">
        <v>73667660</v>
      </c>
      <c r="AH1559" s="45"/>
      <c r="AI1559" s="442">
        <f t="shared" si="1"/>
        <v>73667660</v>
      </c>
    </row>
    <row r="1560" spans="1:35" ht="12.75" customHeight="1">
      <c r="A1560" s="446" t="s">
        <v>3379</v>
      </c>
      <c r="B1560" s="446" t="s">
        <v>3380</v>
      </c>
      <c r="C1560" s="45"/>
      <c r="D1560" s="45"/>
      <c r="E1560" s="448">
        <v>18623493</v>
      </c>
      <c r="F1560" s="45"/>
      <c r="G1560" s="45"/>
      <c r="H1560" s="45"/>
      <c r="I1560" s="45"/>
      <c r="J1560" s="45"/>
      <c r="K1560" s="45"/>
      <c r="L1560" s="45"/>
      <c r="M1560" s="45"/>
      <c r="N1560" s="45"/>
      <c r="O1560" s="45"/>
      <c r="P1560" s="45"/>
      <c r="Q1560" s="45"/>
      <c r="R1560" s="45"/>
      <c r="S1560" s="45"/>
      <c r="T1560" s="45"/>
      <c r="U1560" s="45"/>
      <c r="V1560" s="45"/>
      <c r="W1560" s="45"/>
      <c r="X1560" s="45"/>
      <c r="Y1560" s="45"/>
      <c r="Z1560" s="45"/>
      <c r="AA1560" s="45"/>
      <c r="AB1560" s="45"/>
      <c r="AC1560" s="45"/>
      <c r="AD1560" s="45"/>
      <c r="AE1560" s="45"/>
      <c r="AF1560" s="45"/>
      <c r="AG1560" s="448">
        <v>18623493</v>
      </c>
      <c r="AH1560" s="45"/>
      <c r="AI1560" s="442">
        <f t="shared" si="1"/>
        <v>18623493</v>
      </c>
    </row>
    <row r="1561" spans="1:35" ht="12.75" customHeight="1">
      <c r="A1561" s="446" t="s">
        <v>3381</v>
      </c>
      <c r="B1561" s="446" t="s">
        <v>3382</v>
      </c>
      <c r="C1561" s="45"/>
      <c r="D1561" s="45"/>
      <c r="E1561" s="448">
        <v>6734554</v>
      </c>
      <c r="F1561" s="45"/>
      <c r="G1561" s="45"/>
      <c r="H1561" s="45"/>
      <c r="I1561" s="45"/>
      <c r="J1561" s="45"/>
      <c r="K1561" s="45"/>
      <c r="L1561" s="45"/>
      <c r="M1561" s="45"/>
      <c r="N1561" s="45"/>
      <c r="O1561" s="45"/>
      <c r="P1561" s="45"/>
      <c r="Q1561" s="45"/>
      <c r="R1561" s="45"/>
      <c r="S1561" s="45"/>
      <c r="T1561" s="45"/>
      <c r="U1561" s="45"/>
      <c r="V1561" s="45"/>
      <c r="W1561" s="45"/>
      <c r="X1561" s="45"/>
      <c r="Y1561" s="45"/>
      <c r="Z1561" s="45"/>
      <c r="AA1561" s="45"/>
      <c r="AB1561" s="45"/>
      <c r="AC1561" s="45"/>
      <c r="AD1561" s="45"/>
      <c r="AE1561" s="45"/>
      <c r="AF1561" s="45"/>
      <c r="AG1561" s="448">
        <v>6734554</v>
      </c>
      <c r="AH1561" s="45"/>
      <c r="AI1561" s="442">
        <f t="shared" si="1"/>
        <v>6734554</v>
      </c>
    </row>
    <row r="1562" spans="1:35" ht="12.75" customHeight="1">
      <c r="A1562" s="446" t="s">
        <v>3383</v>
      </c>
      <c r="B1562" s="446" t="s">
        <v>3384</v>
      </c>
      <c r="C1562" s="45"/>
      <c r="D1562" s="45"/>
      <c r="E1562" s="448">
        <v>3293960</v>
      </c>
      <c r="F1562" s="45"/>
      <c r="G1562" s="45"/>
      <c r="H1562" s="45"/>
      <c r="I1562" s="45"/>
      <c r="J1562" s="45"/>
      <c r="K1562" s="45"/>
      <c r="L1562" s="45"/>
      <c r="M1562" s="45"/>
      <c r="N1562" s="45"/>
      <c r="O1562" s="45"/>
      <c r="P1562" s="45"/>
      <c r="Q1562" s="45"/>
      <c r="R1562" s="45"/>
      <c r="S1562" s="45"/>
      <c r="T1562" s="45"/>
      <c r="U1562" s="45"/>
      <c r="V1562" s="45"/>
      <c r="W1562" s="45"/>
      <c r="X1562" s="45"/>
      <c r="Y1562" s="45"/>
      <c r="Z1562" s="45"/>
      <c r="AA1562" s="45"/>
      <c r="AB1562" s="45"/>
      <c r="AC1562" s="45"/>
      <c r="AD1562" s="45"/>
      <c r="AE1562" s="45"/>
      <c r="AF1562" s="45"/>
      <c r="AG1562" s="448">
        <v>3293960</v>
      </c>
      <c r="AH1562" s="45"/>
      <c r="AI1562" s="442">
        <f t="shared" si="1"/>
        <v>3293960</v>
      </c>
    </row>
    <row r="1563" spans="1:35" ht="12.75" customHeight="1">
      <c r="A1563" s="446" t="s">
        <v>3385</v>
      </c>
      <c r="B1563" s="446" t="s">
        <v>3386</v>
      </c>
      <c r="C1563" s="45"/>
      <c r="D1563" s="45"/>
      <c r="E1563" s="448">
        <v>43767467</v>
      </c>
      <c r="F1563" s="45"/>
      <c r="G1563" s="45"/>
      <c r="H1563" s="45"/>
      <c r="I1563" s="45"/>
      <c r="J1563" s="45"/>
      <c r="K1563" s="45"/>
      <c r="L1563" s="45"/>
      <c r="M1563" s="45"/>
      <c r="N1563" s="45"/>
      <c r="O1563" s="45"/>
      <c r="P1563" s="45"/>
      <c r="Q1563" s="45"/>
      <c r="R1563" s="45"/>
      <c r="S1563" s="45"/>
      <c r="T1563" s="45"/>
      <c r="U1563" s="45"/>
      <c r="V1563" s="45"/>
      <c r="W1563" s="45"/>
      <c r="X1563" s="45"/>
      <c r="Y1563" s="45"/>
      <c r="Z1563" s="45"/>
      <c r="AA1563" s="45"/>
      <c r="AB1563" s="45"/>
      <c r="AC1563" s="45"/>
      <c r="AD1563" s="45"/>
      <c r="AE1563" s="45"/>
      <c r="AF1563" s="45"/>
      <c r="AG1563" s="448">
        <v>43767467</v>
      </c>
      <c r="AH1563" s="45"/>
      <c r="AI1563" s="442">
        <f t="shared" si="1"/>
        <v>43767467</v>
      </c>
    </row>
    <row r="1564" spans="1:35" ht="12.75" customHeight="1">
      <c r="A1564" s="446" t="s">
        <v>3387</v>
      </c>
      <c r="B1564" s="446" t="s">
        <v>3388</v>
      </c>
      <c r="C1564" s="45"/>
      <c r="D1564" s="45"/>
      <c r="E1564" s="448">
        <v>5016466</v>
      </c>
      <c r="F1564" s="45"/>
      <c r="G1564" s="45"/>
      <c r="H1564" s="45"/>
      <c r="I1564" s="45"/>
      <c r="J1564" s="45"/>
      <c r="K1564" s="45"/>
      <c r="L1564" s="45"/>
      <c r="M1564" s="45"/>
      <c r="N1564" s="45"/>
      <c r="O1564" s="45"/>
      <c r="P1564" s="45"/>
      <c r="Q1564" s="45"/>
      <c r="R1564" s="45"/>
      <c r="S1564" s="45"/>
      <c r="T1564" s="45"/>
      <c r="U1564" s="45"/>
      <c r="V1564" s="45"/>
      <c r="W1564" s="45"/>
      <c r="X1564" s="45"/>
      <c r="Y1564" s="45"/>
      <c r="Z1564" s="45"/>
      <c r="AA1564" s="45"/>
      <c r="AB1564" s="45"/>
      <c r="AC1564" s="45"/>
      <c r="AD1564" s="45"/>
      <c r="AE1564" s="45"/>
      <c r="AF1564" s="45"/>
      <c r="AG1564" s="448">
        <v>5016466</v>
      </c>
      <c r="AH1564" s="45"/>
      <c r="AI1564" s="442">
        <f t="shared" si="1"/>
        <v>5016466</v>
      </c>
    </row>
    <row r="1565" spans="1:35" ht="12.75" customHeight="1">
      <c r="A1565" s="446" t="s">
        <v>3389</v>
      </c>
      <c r="B1565" s="446" t="s">
        <v>3390</v>
      </c>
      <c r="C1565" s="45"/>
      <c r="D1565" s="45"/>
      <c r="E1565" s="448">
        <v>539112</v>
      </c>
      <c r="F1565" s="45"/>
      <c r="G1565" s="45"/>
      <c r="H1565" s="45"/>
      <c r="I1565" s="45"/>
      <c r="J1565" s="45"/>
      <c r="K1565" s="45"/>
      <c r="L1565" s="45"/>
      <c r="M1565" s="45"/>
      <c r="N1565" s="45"/>
      <c r="O1565" s="45"/>
      <c r="P1565" s="45"/>
      <c r="Q1565" s="45"/>
      <c r="R1565" s="45"/>
      <c r="S1565" s="45"/>
      <c r="T1565" s="45"/>
      <c r="U1565" s="45"/>
      <c r="V1565" s="45"/>
      <c r="W1565" s="45"/>
      <c r="X1565" s="45"/>
      <c r="Y1565" s="45"/>
      <c r="Z1565" s="45"/>
      <c r="AA1565" s="45"/>
      <c r="AB1565" s="45"/>
      <c r="AC1565" s="45"/>
      <c r="AD1565" s="45"/>
      <c r="AE1565" s="45"/>
      <c r="AF1565" s="45"/>
      <c r="AG1565" s="448">
        <v>539112</v>
      </c>
      <c r="AH1565" s="45"/>
      <c r="AI1565" s="442">
        <f t="shared" si="1"/>
        <v>539112</v>
      </c>
    </row>
    <row r="1566" spans="1:35" ht="12.75" customHeight="1">
      <c r="A1566" s="446" t="s">
        <v>3391</v>
      </c>
      <c r="B1566" s="446" t="s">
        <v>3392</v>
      </c>
      <c r="C1566" s="45"/>
      <c r="D1566" s="45"/>
      <c r="E1566" s="448">
        <v>1958165</v>
      </c>
      <c r="F1566" s="45"/>
      <c r="G1566" s="45"/>
      <c r="H1566" s="45"/>
      <c r="I1566" s="45"/>
      <c r="J1566" s="45"/>
      <c r="K1566" s="45"/>
      <c r="L1566" s="45"/>
      <c r="M1566" s="45"/>
      <c r="N1566" s="45"/>
      <c r="O1566" s="45"/>
      <c r="P1566" s="45"/>
      <c r="Q1566" s="45"/>
      <c r="R1566" s="45"/>
      <c r="S1566" s="45"/>
      <c r="T1566" s="45"/>
      <c r="U1566" s="45"/>
      <c r="V1566" s="45"/>
      <c r="W1566" s="45"/>
      <c r="X1566" s="45"/>
      <c r="Y1566" s="45"/>
      <c r="Z1566" s="45"/>
      <c r="AA1566" s="45"/>
      <c r="AB1566" s="45"/>
      <c r="AC1566" s="45"/>
      <c r="AD1566" s="45"/>
      <c r="AE1566" s="45"/>
      <c r="AF1566" s="45"/>
      <c r="AG1566" s="448">
        <v>1958165</v>
      </c>
      <c r="AH1566" s="45"/>
      <c r="AI1566" s="442">
        <f t="shared" si="1"/>
        <v>1958165</v>
      </c>
    </row>
    <row r="1567" spans="1:35" ht="12.75" customHeight="1">
      <c r="A1567" s="446" t="s">
        <v>3393</v>
      </c>
      <c r="B1567" s="446" t="s">
        <v>3394</v>
      </c>
      <c r="C1567" s="45"/>
      <c r="D1567" s="45"/>
      <c r="E1567" s="448">
        <v>375931</v>
      </c>
      <c r="F1567" s="45"/>
      <c r="G1567" s="45"/>
      <c r="H1567" s="45"/>
      <c r="I1567" s="45"/>
      <c r="J1567" s="45"/>
      <c r="K1567" s="45"/>
      <c r="L1567" s="45"/>
      <c r="M1567" s="45"/>
      <c r="N1567" s="45"/>
      <c r="O1567" s="45"/>
      <c r="P1567" s="45"/>
      <c r="Q1567" s="45"/>
      <c r="R1567" s="45"/>
      <c r="S1567" s="45"/>
      <c r="T1567" s="45"/>
      <c r="U1567" s="45"/>
      <c r="V1567" s="45"/>
      <c r="W1567" s="45"/>
      <c r="X1567" s="45"/>
      <c r="Y1567" s="45"/>
      <c r="Z1567" s="45"/>
      <c r="AA1567" s="45"/>
      <c r="AB1567" s="45"/>
      <c r="AC1567" s="45"/>
      <c r="AD1567" s="45"/>
      <c r="AE1567" s="45"/>
      <c r="AF1567" s="45"/>
      <c r="AG1567" s="448">
        <v>375931</v>
      </c>
      <c r="AH1567" s="45"/>
      <c r="AI1567" s="442">
        <f t="shared" si="1"/>
        <v>375931</v>
      </c>
    </row>
    <row r="1568" spans="1:35" ht="12.75" customHeight="1">
      <c r="A1568" s="446" t="s">
        <v>3395</v>
      </c>
      <c r="B1568" s="446" t="s">
        <v>3396</v>
      </c>
      <c r="C1568" s="45"/>
      <c r="D1568" s="45"/>
      <c r="E1568" s="448">
        <v>4406</v>
      </c>
      <c r="F1568" s="45"/>
      <c r="G1568" s="45"/>
      <c r="H1568" s="45"/>
      <c r="I1568" s="45"/>
      <c r="J1568" s="45"/>
      <c r="K1568" s="45"/>
      <c r="L1568" s="45"/>
      <c r="M1568" s="45"/>
      <c r="N1568" s="45"/>
      <c r="O1568" s="45"/>
      <c r="P1568" s="45"/>
      <c r="Q1568" s="45"/>
      <c r="R1568" s="45"/>
      <c r="S1568" s="45"/>
      <c r="T1568" s="45"/>
      <c r="U1568" s="45"/>
      <c r="V1568" s="45"/>
      <c r="W1568" s="45"/>
      <c r="X1568" s="45"/>
      <c r="Y1568" s="45"/>
      <c r="Z1568" s="45"/>
      <c r="AA1568" s="45"/>
      <c r="AB1568" s="45"/>
      <c r="AC1568" s="45"/>
      <c r="AD1568" s="45"/>
      <c r="AE1568" s="45"/>
      <c r="AF1568" s="45"/>
      <c r="AG1568" s="448">
        <v>4406</v>
      </c>
      <c r="AH1568" s="45"/>
      <c r="AI1568" s="442">
        <f t="shared" si="1"/>
        <v>4406</v>
      </c>
    </row>
    <row r="1569" spans="1:35" ht="12.75" customHeight="1">
      <c r="A1569" s="446" t="s">
        <v>3397</v>
      </c>
      <c r="B1569" s="446" t="s">
        <v>3398</v>
      </c>
      <c r="C1569" s="45"/>
      <c r="D1569" s="45"/>
      <c r="E1569" s="448">
        <v>696400</v>
      </c>
      <c r="F1569" s="45"/>
      <c r="G1569" s="45"/>
      <c r="H1569" s="45"/>
      <c r="I1569" s="45"/>
      <c r="J1569" s="45"/>
      <c r="K1569" s="45"/>
      <c r="L1569" s="45"/>
      <c r="M1569" s="45"/>
      <c r="N1569" s="45"/>
      <c r="O1569" s="45"/>
      <c r="P1569" s="45"/>
      <c r="Q1569" s="45"/>
      <c r="R1569" s="45"/>
      <c r="S1569" s="45"/>
      <c r="T1569" s="45"/>
      <c r="U1569" s="45"/>
      <c r="V1569" s="45"/>
      <c r="W1569" s="45"/>
      <c r="X1569" s="45"/>
      <c r="Y1569" s="45"/>
      <c r="Z1569" s="45"/>
      <c r="AA1569" s="45"/>
      <c r="AB1569" s="45"/>
      <c r="AC1569" s="45"/>
      <c r="AD1569" s="45"/>
      <c r="AE1569" s="45"/>
      <c r="AF1569" s="45"/>
      <c r="AG1569" s="448">
        <v>696400</v>
      </c>
      <c r="AH1569" s="45"/>
      <c r="AI1569" s="442">
        <f t="shared" si="1"/>
        <v>696400</v>
      </c>
    </row>
    <row r="1570" spans="1:35" ht="12.75" customHeight="1">
      <c r="A1570" s="446" t="s">
        <v>3399</v>
      </c>
      <c r="B1570" s="446" t="s">
        <v>3400</v>
      </c>
      <c r="C1570" s="45"/>
      <c r="D1570" s="45"/>
      <c r="E1570" s="448">
        <v>30323127</v>
      </c>
      <c r="F1570" s="45"/>
      <c r="G1570" s="45"/>
      <c r="H1570" s="45"/>
      <c r="I1570" s="45"/>
      <c r="J1570" s="45"/>
      <c r="K1570" s="45"/>
      <c r="L1570" s="45"/>
      <c r="M1570" s="45"/>
      <c r="N1570" s="45"/>
      <c r="O1570" s="45"/>
      <c r="P1570" s="45"/>
      <c r="Q1570" s="45"/>
      <c r="R1570" s="45"/>
      <c r="S1570" s="45"/>
      <c r="T1570" s="45"/>
      <c r="U1570" s="45"/>
      <c r="V1570" s="45"/>
      <c r="W1570" s="45"/>
      <c r="X1570" s="45"/>
      <c r="Y1570" s="45"/>
      <c r="Z1570" s="45"/>
      <c r="AA1570" s="45"/>
      <c r="AB1570" s="45"/>
      <c r="AC1570" s="45"/>
      <c r="AD1570" s="45"/>
      <c r="AE1570" s="45"/>
      <c r="AF1570" s="45"/>
      <c r="AG1570" s="448">
        <v>30323127</v>
      </c>
      <c r="AH1570" s="45"/>
      <c r="AI1570" s="442">
        <f t="shared" si="1"/>
        <v>30323127</v>
      </c>
    </row>
    <row r="1571" spans="1:35" ht="12.75" customHeight="1">
      <c r="A1571" s="446" t="s">
        <v>3401</v>
      </c>
      <c r="B1571" s="446" t="s">
        <v>3402</v>
      </c>
      <c r="C1571" s="45"/>
      <c r="D1571" s="45"/>
      <c r="E1571" s="448">
        <v>2859726</v>
      </c>
      <c r="F1571" s="45"/>
      <c r="G1571" s="45"/>
      <c r="H1571" s="45"/>
      <c r="I1571" s="45"/>
      <c r="J1571" s="45"/>
      <c r="K1571" s="45"/>
      <c r="L1571" s="45"/>
      <c r="M1571" s="45"/>
      <c r="N1571" s="45"/>
      <c r="O1571" s="45"/>
      <c r="P1571" s="45"/>
      <c r="Q1571" s="45"/>
      <c r="R1571" s="45"/>
      <c r="S1571" s="45"/>
      <c r="T1571" s="45"/>
      <c r="U1571" s="45"/>
      <c r="V1571" s="45"/>
      <c r="W1571" s="45"/>
      <c r="X1571" s="45"/>
      <c r="Y1571" s="45"/>
      <c r="Z1571" s="45"/>
      <c r="AA1571" s="45"/>
      <c r="AB1571" s="45"/>
      <c r="AC1571" s="45"/>
      <c r="AD1571" s="45"/>
      <c r="AE1571" s="45"/>
      <c r="AF1571" s="45"/>
      <c r="AG1571" s="448">
        <v>2859726</v>
      </c>
      <c r="AH1571" s="45"/>
      <c r="AI1571" s="442">
        <f t="shared" si="1"/>
        <v>2859726</v>
      </c>
    </row>
    <row r="1572" spans="1:35" ht="12.75" customHeight="1">
      <c r="A1572" s="446" t="s">
        <v>3403</v>
      </c>
      <c r="B1572" s="446" t="s">
        <v>3404</v>
      </c>
      <c r="C1572" s="45"/>
      <c r="D1572" s="45"/>
      <c r="E1572" s="448">
        <v>54982328</v>
      </c>
      <c r="F1572" s="45"/>
      <c r="G1572" s="45"/>
      <c r="H1572" s="45"/>
      <c r="I1572" s="45"/>
      <c r="J1572" s="45"/>
      <c r="K1572" s="45"/>
      <c r="L1572" s="45"/>
      <c r="M1572" s="45"/>
      <c r="N1572" s="45"/>
      <c r="O1572" s="45"/>
      <c r="P1572" s="45"/>
      <c r="Q1572" s="45"/>
      <c r="R1572" s="45"/>
      <c r="S1572" s="45"/>
      <c r="T1572" s="45"/>
      <c r="U1572" s="45"/>
      <c r="V1572" s="45"/>
      <c r="W1572" s="45"/>
      <c r="X1572" s="45"/>
      <c r="Y1572" s="45"/>
      <c r="Z1572" s="45"/>
      <c r="AA1572" s="45"/>
      <c r="AB1572" s="45"/>
      <c r="AC1572" s="45"/>
      <c r="AD1572" s="45"/>
      <c r="AE1572" s="45"/>
      <c r="AF1572" s="45"/>
      <c r="AG1572" s="448">
        <v>54982328</v>
      </c>
      <c r="AH1572" s="45"/>
      <c r="AI1572" s="442">
        <f t="shared" si="1"/>
        <v>54982328</v>
      </c>
    </row>
    <row r="1573" spans="1:35" ht="12.75" customHeight="1">
      <c r="A1573" s="446" t="s">
        <v>3405</v>
      </c>
      <c r="B1573" s="446" t="s">
        <v>3406</v>
      </c>
      <c r="C1573" s="45"/>
      <c r="D1573" s="45"/>
      <c r="E1573" s="448">
        <v>42101792</v>
      </c>
      <c r="F1573" s="45"/>
      <c r="G1573" s="45"/>
      <c r="H1573" s="45"/>
      <c r="I1573" s="45"/>
      <c r="J1573" s="45"/>
      <c r="K1573" s="45"/>
      <c r="L1573" s="45"/>
      <c r="M1573" s="45"/>
      <c r="N1573" s="45"/>
      <c r="O1573" s="45"/>
      <c r="P1573" s="45"/>
      <c r="Q1573" s="45"/>
      <c r="R1573" s="45"/>
      <c r="S1573" s="45"/>
      <c r="T1573" s="45"/>
      <c r="U1573" s="45"/>
      <c r="V1573" s="45"/>
      <c r="W1573" s="45"/>
      <c r="X1573" s="45"/>
      <c r="Y1573" s="45"/>
      <c r="Z1573" s="45"/>
      <c r="AA1573" s="45"/>
      <c r="AB1573" s="45"/>
      <c r="AC1573" s="45"/>
      <c r="AD1573" s="45"/>
      <c r="AE1573" s="45"/>
      <c r="AF1573" s="45"/>
      <c r="AG1573" s="448">
        <v>42101792</v>
      </c>
      <c r="AH1573" s="45"/>
      <c r="AI1573" s="442">
        <f t="shared" si="1"/>
        <v>42101792</v>
      </c>
    </row>
    <row r="1574" spans="1:35" ht="12.75" customHeight="1">
      <c r="A1574" s="446" t="s">
        <v>3407</v>
      </c>
      <c r="B1574" s="446" t="s">
        <v>3408</v>
      </c>
      <c r="C1574" s="45"/>
      <c r="D1574" s="45"/>
      <c r="E1574" s="448">
        <v>2629273</v>
      </c>
      <c r="F1574" s="45"/>
      <c r="G1574" s="45"/>
      <c r="H1574" s="45"/>
      <c r="I1574" s="45"/>
      <c r="J1574" s="45"/>
      <c r="K1574" s="45"/>
      <c r="L1574" s="45"/>
      <c r="M1574" s="45"/>
      <c r="N1574" s="45"/>
      <c r="O1574" s="45"/>
      <c r="P1574" s="45"/>
      <c r="Q1574" s="45"/>
      <c r="R1574" s="45"/>
      <c r="S1574" s="45"/>
      <c r="T1574" s="45"/>
      <c r="U1574" s="45"/>
      <c r="V1574" s="45"/>
      <c r="W1574" s="45"/>
      <c r="X1574" s="45"/>
      <c r="Y1574" s="45"/>
      <c r="Z1574" s="45"/>
      <c r="AA1574" s="45"/>
      <c r="AB1574" s="45"/>
      <c r="AC1574" s="45"/>
      <c r="AD1574" s="45"/>
      <c r="AE1574" s="45"/>
      <c r="AF1574" s="45"/>
      <c r="AG1574" s="448">
        <v>2629273</v>
      </c>
      <c r="AH1574" s="45"/>
      <c r="AI1574" s="442">
        <f t="shared" si="1"/>
        <v>2629273</v>
      </c>
    </row>
    <row r="1575" spans="1:35" ht="12.75" customHeight="1">
      <c r="A1575" s="446" t="s">
        <v>3409</v>
      </c>
      <c r="B1575" s="446" t="s">
        <v>3410</v>
      </c>
      <c r="C1575" s="45"/>
      <c r="D1575" s="45"/>
      <c r="E1575" s="448">
        <v>7818671</v>
      </c>
      <c r="F1575" s="45"/>
      <c r="G1575" s="45"/>
      <c r="H1575" s="45"/>
      <c r="I1575" s="45"/>
      <c r="J1575" s="45"/>
      <c r="K1575" s="45"/>
      <c r="L1575" s="45"/>
      <c r="M1575" s="45"/>
      <c r="N1575" s="45"/>
      <c r="O1575" s="45"/>
      <c r="P1575" s="45"/>
      <c r="Q1575" s="45"/>
      <c r="R1575" s="45"/>
      <c r="S1575" s="45"/>
      <c r="T1575" s="45"/>
      <c r="U1575" s="45"/>
      <c r="V1575" s="45"/>
      <c r="W1575" s="45"/>
      <c r="X1575" s="45"/>
      <c r="Y1575" s="45"/>
      <c r="Z1575" s="45"/>
      <c r="AA1575" s="45"/>
      <c r="AB1575" s="45"/>
      <c r="AC1575" s="45"/>
      <c r="AD1575" s="45"/>
      <c r="AE1575" s="45"/>
      <c r="AF1575" s="45"/>
      <c r="AG1575" s="448">
        <v>7818671</v>
      </c>
      <c r="AH1575" s="45"/>
      <c r="AI1575" s="442">
        <f t="shared" si="1"/>
        <v>7818671</v>
      </c>
    </row>
    <row r="1576" spans="1:35" ht="12.75" customHeight="1">
      <c r="A1576" s="446" t="s">
        <v>3411</v>
      </c>
      <c r="B1576" s="446" t="s">
        <v>3412</v>
      </c>
      <c r="C1576" s="45"/>
      <c r="D1576" s="45"/>
      <c r="E1576" s="448">
        <v>11051688</v>
      </c>
      <c r="F1576" s="45"/>
      <c r="G1576" s="45"/>
      <c r="H1576" s="45"/>
      <c r="I1576" s="45"/>
      <c r="J1576" s="45"/>
      <c r="K1576" s="45"/>
      <c r="L1576" s="45"/>
      <c r="M1576" s="45"/>
      <c r="N1576" s="45"/>
      <c r="O1576" s="45"/>
      <c r="P1576" s="45"/>
      <c r="Q1576" s="45"/>
      <c r="R1576" s="45"/>
      <c r="S1576" s="45"/>
      <c r="T1576" s="45"/>
      <c r="U1576" s="45"/>
      <c r="V1576" s="45"/>
      <c r="W1576" s="45"/>
      <c r="X1576" s="45"/>
      <c r="Y1576" s="45"/>
      <c r="Z1576" s="45"/>
      <c r="AA1576" s="45"/>
      <c r="AB1576" s="45"/>
      <c r="AC1576" s="45"/>
      <c r="AD1576" s="45"/>
      <c r="AE1576" s="45"/>
      <c r="AF1576" s="45"/>
      <c r="AG1576" s="448">
        <v>11051688</v>
      </c>
      <c r="AH1576" s="45"/>
      <c r="AI1576" s="442">
        <f t="shared" si="1"/>
        <v>11051688</v>
      </c>
    </row>
    <row r="1577" spans="1:35" ht="12.75" customHeight="1">
      <c r="A1577" s="446" t="s">
        <v>3413</v>
      </c>
      <c r="B1577" s="446" t="s">
        <v>3414</v>
      </c>
      <c r="C1577" s="45"/>
      <c r="D1577" s="45"/>
      <c r="E1577" s="448">
        <v>86874</v>
      </c>
      <c r="F1577" s="45"/>
      <c r="G1577" s="45"/>
      <c r="H1577" s="45"/>
      <c r="I1577" s="45"/>
      <c r="J1577" s="45"/>
      <c r="K1577" s="45"/>
      <c r="L1577" s="45"/>
      <c r="M1577" s="45"/>
      <c r="N1577" s="45"/>
      <c r="O1577" s="45"/>
      <c r="P1577" s="45"/>
      <c r="Q1577" s="45"/>
      <c r="R1577" s="45"/>
      <c r="S1577" s="45"/>
      <c r="T1577" s="45"/>
      <c r="U1577" s="45"/>
      <c r="V1577" s="45"/>
      <c r="W1577" s="45"/>
      <c r="X1577" s="45"/>
      <c r="Y1577" s="45"/>
      <c r="Z1577" s="45"/>
      <c r="AA1577" s="45"/>
      <c r="AB1577" s="45"/>
      <c r="AC1577" s="45"/>
      <c r="AD1577" s="45"/>
      <c r="AE1577" s="45"/>
      <c r="AF1577" s="45"/>
      <c r="AG1577" s="448">
        <v>86874</v>
      </c>
      <c r="AH1577" s="45"/>
      <c r="AI1577" s="442">
        <f t="shared" si="1"/>
        <v>86874</v>
      </c>
    </row>
    <row r="1578" spans="1:35" ht="12.75" customHeight="1">
      <c r="A1578" s="446" t="s">
        <v>3415</v>
      </c>
      <c r="B1578" s="446" t="s">
        <v>3416</v>
      </c>
      <c r="C1578" s="45"/>
      <c r="D1578" s="45"/>
      <c r="E1578" s="448">
        <v>1996341</v>
      </c>
      <c r="F1578" s="45"/>
      <c r="G1578" s="45"/>
      <c r="H1578" s="45"/>
      <c r="I1578" s="45"/>
      <c r="J1578" s="45"/>
      <c r="K1578" s="45"/>
      <c r="L1578" s="45"/>
      <c r="M1578" s="45"/>
      <c r="N1578" s="45"/>
      <c r="O1578" s="45"/>
      <c r="P1578" s="45"/>
      <c r="Q1578" s="45"/>
      <c r="R1578" s="45"/>
      <c r="S1578" s="45"/>
      <c r="T1578" s="45"/>
      <c r="U1578" s="45"/>
      <c r="V1578" s="45"/>
      <c r="W1578" s="45"/>
      <c r="X1578" s="45"/>
      <c r="Y1578" s="45"/>
      <c r="Z1578" s="45"/>
      <c r="AA1578" s="45"/>
      <c r="AB1578" s="45"/>
      <c r="AC1578" s="45"/>
      <c r="AD1578" s="45"/>
      <c r="AE1578" s="45"/>
      <c r="AF1578" s="45"/>
      <c r="AG1578" s="448">
        <v>1996341</v>
      </c>
      <c r="AH1578" s="45"/>
      <c r="AI1578" s="442">
        <f t="shared" si="1"/>
        <v>1996341</v>
      </c>
    </row>
    <row r="1579" spans="1:35" ht="12.75" customHeight="1">
      <c r="A1579" s="446" t="s">
        <v>3417</v>
      </c>
      <c r="B1579" s="446" t="s">
        <v>3418</v>
      </c>
      <c r="C1579" s="45"/>
      <c r="D1579" s="45"/>
      <c r="E1579" s="448">
        <v>25</v>
      </c>
      <c r="F1579" s="45"/>
      <c r="G1579" s="45"/>
      <c r="H1579" s="45"/>
      <c r="I1579" s="45"/>
      <c r="J1579" s="45"/>
      <c r="K1579" s="45"/>
      <c r="L1579" s="45"/>
      <c r="M1579" s="45"/>
      <c r="N1579" s="45"/>
      <c r="O1579" s="45"/>
      <c r="P1579" s="45"/>
      <c r="Q1579" s="45"/>
      <c r="R1579" s="45"/>
      <c r="S1579" s="45"/>
      <c r="T1579" s="45"/>
      <c r="U1579" s="45"/>
      <c r="V1579" s="45"/>
      <c r="W1579" s="45"/>
      <c r="X1579" s="45"/>
      <c r="Y1579" s="45"/>
      <c r="Z1579" s="45"/>
      <c r="AA1579" s="45"/>
      <c r="AB1579" s="45"/>
      <c r="AC1579" s="45"/>
      <c r="AD1579" s="45"/>
      <c r="AE1579" s="45"/>
      <c r="AF1579" s="45"/>
      <c r="AG1579" s="448">
        <v>25</v>
      </c>
      <c r="AH1579" s="45"/>
      <c r="AI1579" s="442">
        <f t="shared" si="1"/>
        <v>25</v>
      </c>
    </row>
    <row r="1580" spans="1:35" ht="12.75" customHeight="1">
      <c r="A1580" s="446" t="s">
        <v>3419</v>
      </c>
      <c r="B1580" s="446" t="s">
        <v>3420</v>
      </c>
      <c r="C1580" s="45"/>
      <c r="D1580" s="45"/>
      <c r="E1580" s="448">
        <v>102629</v>
      </c>
      <c r="F1580" s="45"/>
      <c r="G1580" s="45"/>
      <c r="H1580" s="45"/>
      <c r="I1580" s="45"/>
      <c r="J1580" s="45"/>
      <c r="K1580" s="45"/>
      <c r="L1580" s="45"/>
      <c r="M1580" s="45"/>
      <c r="N1580" s="45"/>
      <c r="O1580" s="45"/>
      <c r="P1580" s="45"/>
      <c r="Q1580" s="45"/>
      <c r="R1580" s="45"/>
      <c r="S1580" s="45"/>
      <c r="T1580" s="45"/>
      <c r="U1580" s="45"/>
      <c r="V1580" s="45"/>
      <c r="W1580" s="45"/>
      <c r="X1580" s="45"/>
      <c r="Y1580" s="45"/>
      <c r="Z1580" s="45"/>
      <c r="AA1580" s="45"/>
      <c r="AB1580" s="45"/>
      <c r="AC1580" s="45"/>
      <c r="AD1580" s="45"/>
      <c r="AE1580" s="45"/>
      <c r="AF1580" s="45"/>
      <c r="AG1580" s="448">
        <v>102629</v>
      </c>
      <c r="AH1580" s="45"/>
      <c r="AI1580" s="442">
        <f t="shared" si="1"/>
        <v>102629</v>
      </c>
    </row>
    <row r="1581" spans="1:35" ht="12.75" customHeight="1">
      <c r="A1581" s="446" t="s">
        <v>3421</v>
      </c>
      <c r="B1581" s="446" t="s">
        <v>3422</v>
      </c>
      <c r="C1581" s="45"/>
      <c r="D1581" s="45"/>
      <c r="E1581" s="448">
        <v>1853779</v>
      </c>
      <c r="F1581" s="45"/>
      <c r="G1581" s="45"/>
      <c r="H1581" s="45"/>
      <c r="I1581" s="45"/>
      <c r="J1581" s="45"/>
      <c r="K1581" s="45"/>
      <c r="L1581" s="45"/>
      <c r="M1581" s="45"/>
      <c r="N1581" s="45"/>
      <c r="O1581" s="45"/>
      <c r="P1581" s="45"/>
      <c r="Q1581" s="45"/>
      <c r="R1581" s="45"/>
      <c r="S1581" s="45"/>
      <c r="T1581" s="45"/>
      <c r="U1581" s="45"/>
      <c r="V1581" s="45"/>
      <c r="W1581" s="45"/>
      <c r="X1581" s="45"/>
      <c r="Y1581" s="45"/>
      <c r="Z1581" s="45"/>
      <c r="AA1581" s="45"/>
      <c r="AB1581" s="45"/>
      <c r="AC1581" s="45"/>
      <c r="AD1581" s="45"/>
      <c r="AE1581" s="45"/>
      <c r="AF1581" s="45"/>
      <c r="AG1581" s="448">
        <v>1853779</v>
      </c>
      <c r="AH1581" s="45"/>
      <c r="AI1581" s="442">
        <f t="shared" si="1"/>
        <v>1853779</v>
      </c>
    </row>
    <row r="1582" spans="1:35" ht="12.75" customHeight="1">
      <c r="A1582" s="446" t="s">
        <v>3423</v>
      </c>
      <c r="B1582" s="446" t="s">
        <v>3424</v>
      </c>
      <c r="C1582" s="45"/>
      <c r="D1582" s="45"/>
      <c r="E1582" s="448">
        <v>1199230</v>
      </c>
      <c r="F1582" s="45"/>
      <c r="G1582" s="45"/>
      <c r="H1582" s="45"/>
      <c r="I1582" s="45"/>
      <c r="J1582" s="45"/>
      <c r="K1582" s="45"/>
      <c r="L1582" s="45"/>
      <c r="M1582" s="45"/>
      <c r="N1582" s="45"/>
      <c r="O1582" s="45"/>
      <c r="P1582" s="45"/>
      <c r="Q1582" s="45"/>
      <c r="R1582" s="45"/>
      <c r="S1582" s="45"/>
      <c r="T1582" s="45"/>
      <c r="U1582" s="45"/>
      <c r="V1582" s="45"/>
      <c r="W1582" s="45"/>
      <c r="X1582" s="45"/>
      <c r="Y1582" s="45"/>
      <c r="Z1582" s="45"/>
      <c r="AA1582" s="45"/>
      <c r="AB1582" s="45"/>
      <c r="AC1582" s="45"/>
      <c r="AD1582" s="45"/>
      <c r="AE1582" s="45"/>
      <c r="AF1582" s="45"/>
      <c r="AG1582" s="448">
        <v>1199230</v>
      </c>
      <c r="AH1582" s="45"/>
      <c r="AI1582" s="442">
        <f t="shared" si="1"/>
        <v>1199230</v>
      </c>
    </row>
    <row r="1583" spans="1:35" ht="12.75" customHeight="1">
      <c r="A1583" s="446" t="s">
        <v>3425</v>
      </c>
      <c r="B1583" s="446" t="s">
        <v>3426</v>
      </c>
      <c r="C1583" s="45"/>
      <c r="D1583" s="45"/>
      <c r="E1583" s="448">
        <v>394297</v>
      </c>
      <c r="F1583" s="45"/>
      <c r="G1583" s="45"/>
      <c r="H1583" s="45"/>
      <c r="I1583" s="45"/>
      <c r="J1583" s="45"/>
      <c r="K1583" s="45"/>
      <c r="L1583" s="45"/>
      <c r="M1583" s="45"/>
      <c r="N1583" s="45"/>
      <c r="O1583" s="45"/>
      <c r="P1583" s="45"/>
      <c r="Q1583" s="45"/>
      <c r="R1583" s="45"/>
      <c r="S1583" s="45"/>
      <c r="T1583" s="45"/>
      <c r="U1583" s="45"/>
      <c r="V1583" s="45"/>
      <c r="W1583" s="45"/>
      <c r="X1583" s="45"/>
      <c r="Y1583" s="45"/>
      <c r="Z1583" s="45"/>
      <c r="AA1583" s="45"/>
      <c r="AB1583" s="45"/>
      <c r="AC1583" s="45"/>
      <c r="AD1583" s="45"/>
      <c r="AE1583" s="45"/>
      <c r="AF1583" s="45"/>
      <c r="AG1583" s="448">
        <v>394297</v>
      </c>
      <c r="AH1583" s="45"/>
      <c r="AI1583" s="442">
        <f t="shared" si="1"/>
        <v>394297</v>
      </c>
    </row>
    <row r="1584" spans="1:35" ht="12.75" customHeight="1">
      <c r="A1584" s="446" t="s">
        <v>3427</v>
      </c>
      <c r="B1584" s="446" t="s">
        <v>3428</v>
      </c>
      <c r="C1584" s="45"/>
      <c r="D1584" s="45"/>
      <c r="E1584" s="448">
        <v>105844</v>
      </c>
      <c r="F1584" s="45"/>
      <c r="G1584" s="45"/>
      <c r="H1584" s="45"/>
      <c r="I1584" s="45"/>
      <c r="J1584" s="45"/>
      <c r="K1584" s="45"/>
      <c r="L1584" s="45"/>
      <c r="M1584" s="45"/>
      <c r="N1584" s="45"/>
      <c r="O1584" s="45"/>
      <c r="P1584" s="45"/>
      <c r="Q1584" s="45"/>
      <c r="R1584" s="45"/>
      <c r="S1584" s="45"/>
      <c r="T1584" s="45"/>
      <c r="U1584" s="45"/>
      <c r="V1584" s="45"/>
      <c r="W1584" s="45"/>
      <c r="X1584" s="45"/>
      <c r="Y1584" s="45"/>
      <c r="Z1584" s="45"/>
      <c r="AA1584" s="45"/>
      <c r="AB1584" s="45"/>
      <c r="AC1584" s="45"/>
      <c r="AD1584" s="45"/>
      <c r="AE1584" s="45"/>
      <c r="AF1584" s="45"/>
      <c r="AG1584" s="448">
        <v>105844</v>
      </c>
      <c r="AH1584" s="45"/>
      <c r="AI1584" s="442">
        <f t="shared" si="1"/>
        <v>105844</v>
      </c>
    </row>
    <row r="1585" spans="1:35" ht="12.75" customHeight="1">
      <c r="A1585" s="446" t="s">
        <v>3429</v>
      </c>
      <c r="B1585" s="446" t="s">
        <v>3430</v>
      </c>
      <c r="C1585" s="45"/>
      <c r="D1585" s="45"/>
      <c r="E1585" s="448">
        <v>939820</v>
      </c>
      <c r="F1585" s="45"/>
      <c r="G1585" s="45"/>
      <c r="H1585" s="45"/>
      <c r="I1585" s="45"/>
      <c r="J1585" s="45"/>
      <c r="K1585" s="45"/>
      <c r="L1585" s="45"/>
      <c r="M1585" s="45"/>
      <c r="N1585" s="45"/>
      <c r="O1585" s="45"/>
      <c r="P1585" s="45"/>
      <c r="Q1585" s="45"/>
      <c r="R1585" s="45"/>
      <c r="S1585" s="45"/>
      <c r="T1585" s="45"/>
      <c r="U1585" s="45"/>
      <c r="V1585" s="45"/>
      <c r="W1585" s="45"/>
      <c r="X1585" s="45"/>
      <c r="Y1585" s="45"/>
      <c r="Z1585" s="45"/>
      <c r="AA1585" s="45"/>
      <c r="AB1585" s="45"/>
      <c r="AC1585" s="45"/>
      <c r="AD1585" s="45"/>
      <c r="AE1585" s="45"/>
      <c r="AF1585" s="45"/>
      <c r="AG1585" s="448">
        <v>939820</v>
      </c>
      <c r="AH1585" s="45"/>
      <c r="AI1585" s="442">
        <f t="shared" si="1"/>
        <v>939820</v>
      </c>
    </row>
    <row r="1586" spans="1:35" ht="12.75" customHeight="1">
      <c r="A1586" s="446" t="s">
        <v>3431</v>
      </c>
      <c r="B1586" s="446" t="s">
        <v>3432</v>
      </c>
      <c r="C1586" s="45"/>
      <c r="D1586" s="45"/>
      <c r="E1586" s="448">
        <v>156517267</v>
      </c>
      <c r="F1586" s="45"/>
      <c r="G1586" s="45"/>
      <c r="H1586" s="45"/>
      <c r="I1586" s="45"/>
      <c r="J1586" s="45"/>
      <c r="K1586" s="45"/>
      <c r="L1586" s="45"/>
      <c r="M1586" s="45"/>
      <c r="N1586" s="45"/>
      <c r="O1586" s="45"/>
      <c r="P1586" s="45"/>
      <c r="Q1586" s="45"/>
      <c r="R1586" s="45"/>
      <c r="S1586" s="45"/>
      <c r="T1586" s="45"/>
      <c r="U1586" s="45"/>
      <c r="V1586" s="45"/>
      <c r="W1586" s="45"/>
      <c r="X1586" s="45"/>
      <c r="Y1586" s="45"/>
      <c r="Z1586" s="45"/>
      <c r="AA1586" s="45"/>
      <c r="AB1586" s="45"/>
      <c r="AC1586" s="45"/>
      <c r="AD1586" s="45"/>
      <c r="AE1586" s="45"/>
      <c r="AF1586" s="45"/>
      <c r="AG1586" s="448">
        <v>156517267</v>
      </c>
      <c r="AH1586" s="45"/>
      <c r="AI1586" s="442">
        <f t="shared" si="1"/>
        <v>156517267</v>
      </c>
    </row>
    <row r="1587" spans="1:35" ht="12.75" customHeight="1">
      <c r="A1587" s="440" t="s">
        <v>3972</v>
      </c>
      <c r="B1587" s="440" t="s">
        <v>2485</v>
      </c>
      <c r="C1587" s="45"/>
      <c r="D1587" s="45"/>
      <c r="E1587" s="441">
        <v>240784</v>
      </c>
      <c r="F1587" s="45"/>
      <c r="G1587" s="45"/>
      <c r="H1587" s="45"/>
      <c r="I1587" s="45"/>
      <c r="J1587" s="45"/>
      <c r="K1587" s="45"/>
      <c r="L1587" s="45"/>
      <c r="M1587" s="45"/>
      <c r="N1587" s="45"/>
      <c r="O1587" s="45"/>
      <c r="P1587" s="45"/>
      <c r="Q1587" s="45"/>
      <c r="R1587" s="45"/>
      <c r="S1587" s="45"/>
      <c r="T1587" s="45"/>
      <c r="U1587" s="45"/>
      <c r="V1587" s="45"/>
      <c r="W1587" s="45"/>
      <c r="X1587" s="45"/>
      <c r="Y1587" s="45"/>
      <c r="Z1587" s="45"/>
      <c r="AA1587" s="45"/>
      <c r="AB1587" s="45"/>
      <c r="AC1587" s="45"/>
      <c r="AD1587" s="45"/>
      <c r="AE1587" s="45"/>
      <c r="AF1587" s="45"/>
      <c r="AG1587" s="441">
        <v>240784</v>
      </c>
      <c r="AH1587" s="45"/>
      <c r="AI1587" s="442">
        <f t="shared" si="1"/>
        <v>240784</v>
      </c>
    </row>
    <row r="1588" spans="1:35" ht="12.75" customHeight="1">
      <c r="A1588" s="446" t="s">
        <v>3973</v>
      </c>
      <c r="B1588" s="446" t="s">
        <v>2471</v>
      </c>
      <c r="C1588" s="45"/>
      <c r="D1588" s="45"/>
      <c r="E1588" s="448">
        <v>240784</v>
      </c>
      <c r="F1588" s="45"/>
      <c r="G1588" s="45"/>
      <c r="H1588" s="45"/>
      <c r="I1588" s="45"/>
      <c r="J1588" s="45"/>
      <c r="K1588" s="45"/>
      <c r="L1588" s="45"/>
      <c r="M1588" s="45"/>
      <c r="N1588" s="45"/>
      <c r="O1588" s="45"/>
      <c r="P1588" s="45"/>
      <c r="Q1588" s="45"/>
      <c r="R1588" s="45"/>
      <c r="S1588" s="45"/>
      <c r="T1588" s="45"/>
      <c r="U1588" s="45"/>
      <c r="V1588" s="45"/>
      <c r="W1588" s="45"/>
      <c r="X1588" s="45"/>
      <c r="Y1588" s="45"/>
      <c r="Z1588" s="45"/>
      <c r="AA1588" s="45"/>
      <c r="AB1588" s="45"/>
      <c r="AC1588" s="45"/>
      <c r="AD1588" s="45"/>
      <c r="AE1588" s="45"/>
      <c r="AF1588" s="45"/>
      <c r="AG1588" s="448">
        <v>240784</v>
      </c>
      <c r="AH1588" s="45"/>
      <c r="AI1588" s="442">
        <f t="shared" si="1"/>
        <v>240784</v>
      </c>
    </row>
    <row r="1589" spans="1:35" ht="12.75" customHeight="1">
      <c r="A1589" s="440" t="s">
        <v>3433</v>
      </c>
      <c r="B1589" s="440" t="s">
        <v>3434</v>
      </c>
      <c r="C1589" s="45"/>
      <c r="D1589" s="45"/>
      <c r="E1589" s="441">
        <v>452545399</v>
      </c>
      <c r="F1589" s="45"/>
      <c r="G1589" s="45"/>
      <c r="H1589" s="45"/>
      <c r="I1589" s="45"/>
      <c r="J1589" s="45"/>
      <c r="K1589" s="45"/>
      <c r="L1589" s="45"/>
      <c r="M1589" s="45"/>
      <c r="N1589" s="45"/>
      <c r="O1589" s="45"/>
      <c r="P1589" s="45"/>
      <c r="Q1589" s="45"/>
      <c r="R1589" s="45"/>
      <c r="S1589" s="45"/>
      <c r="T1589" s="45"/>
      <c r="U1589" s="45"/>
      <c r="V1589" s="45"/>
      <c r="W1589" s="45"/>
      <c r="X1589" s="45"/>
      <c r="Y1589" s="45"/>
      <c r="Z1589" s="45"/>
      <c r="AA1589" s="45"/>
      <c r="AB1589" s="45"/>
      <c r="AC1589" s="45"/>
      <c r="AD1589" s="45"/>
      <c r="AE1589" s="45"/>
      <c r="AF1589" s="45"/>
      <c r="AG1589" s="441">
        <v>452545399</v>
      </c>
      <c r="AH1589" s="45"/>
      <c r="AI1589" s="442">
        <f t="shared" si="1"/>
        <v>452545399</v>
      </c>
    </row>
    <row r="1590" spans="1:35" ht="12.75" customHeight="1">
      <c r="A1590" s="440" t="s">
        <v>3435</v>
      </c>
      <c r="B1590" s="440" t="s">
        <v>3436</v>
      </c>
      <c r="C1590" s="45"/>
      <c r="D1590" s="45"/>
      <c r="E1590" s="441">
        <v>452545399</v>
      </c>
      <c r="F1590" s="45"/>
      <c r="G1590" s="45"/>
      <c r="H1590" s="45"/>
      <c r="I1590" s="45"/>
      <c r="J1590" s="45"/>
      <c r="K1590" s="45"/>
      <c r="L1590" s="45"/>
      <c r="M1590" s="45"/>
      <c r="N1590" s="45"/>
      <c r="O1590" s="45"/>
      <c r="P1590" s="45"/>
      <c r="Q1590" s="45"/>
      <c r="R1590" s="45"/>
      <c r="S1590" s="45"/>
      <c r="T1590" s="45"/>
      <c r="U1590" s="45"/>
      <c r="V1590" s="45"/>
      <c r="W1590" s="45"/>
      <c r="X1590" s="45"/>
      <c r="Y1590" s="45"/>
      <c r="Z1590" s="45"/>
      <c r="AA1590" s="45"/>
      <c r="AB1590" s="45"/>
      <c r="AC1590" s="45"/>
      <c r="AD1590" s="45"/>
      <c r="AE1590" s="45"/>
      <c r="AF1590" s="45"/>
      <c r="AG1590" s="441">
        <v>452545399</v>
      </c>
      <c r="AH1590" s="45"/>
      <c r="AI1590" s="442">
        <f t="shared" si="1"/>
        <v>452545399</v>
      </c>
    </row>
    <row r="1591" spans="1:35" ht="12.75" customHeight="1">
      <c r="A1591" s="446" t="s">
        <v>3437</v>
      </c>
      <c r="B1591" s="446" t="s">
        <v>3438</v>
      </c>
      <c r="C1591" s="45"/>
      <c r="D1591" s="45"/>
      <c r="E1591" s="448">
        <v>452545399</v>
      </c>
      <c r="F1591" s="45"/>
      <c r="G1591" s="45"/>
      <c r="H1591" s="45"/>
      <c r="I1591" s="45"/>
      <c r="J1591" s="45"/>
      <c r="K1591" s="45"/>
      <c r="L1591" s="45"/>
      <c r="M1591" s="45"/>
      <c r="N1591" s="45"/>
      <c r="O1591" s="45"/>
      <c r="P1591" s="45"/>
      <c r="Q1591" s="45"/>
      <c r="R1591" s="45"/>
      <c r="S1591" s="45"/>
      <c r="T1591" s="45"/>
      <c r="U1591" s="45"/>
      <c r="V1591" s="45"/>
      <c r="W1591" s="45"/>
      <c r="X1591" s="45"/>
      <c r="Y1591" s="45"/>
      <c r="Z1591" s="45"/>
      <c r="AA1591" s="45"/>
      <c r="AB1591" s="45"/>
      <c r="AC1591" s="45"/>
      <c r="AD1591" s="45"/>
      <c r="AE1591" s="45"/>
      <c r="AF1591" s="45"/>
      <c r="AG1591" s="448">
        <v>452545399</v>
      </c>
      <c r="AH1591" s="45"/>
      <c r="AI1591" s="442">
        <f t="shared" si="1"/>
        <v>452545399</v>
      </c>
    </row>
    <row r="1592" spans="1:35" ht="12.75" customHeight="1">
      <c r="A1592" s="440" t="s">
        <v>3440</v>
      </c>
      <c r="B1592" s="440" t="s">
        <v>3441</v>
      </c>
      <c r="C1592" s="45"/>
      <c r="D1592" s="45"/>
      <c r="E1592" s="45"/>
      <c r="F1592" s="45"/>
      <c r="G1592" s="45"/>
      <c r="H1592" s="45"/>
      <c r="I1592" s="45"/>
      <c r="J1592" s="45"/>
      <c r="K1592" s="45"/>
      <c r="L1592" s="45"/>
      <c r="M1592" s="45"/>
      <c r="N1592" s="45"/>
      <c r="O1592" s="45"/>
      <c r="P1592" s="45"/>
      <c r="Q1592" s="45"/>
      <c r="R1592" s="45"/>
      <c r="S1592" s="45"/>
      <c r="T1592" s="45"/>
      <c r="U1592" s="45"/>
      <c r="V1592" s="45"/>
      <c r="W1592" s="45"/>
      <c r="X1592" s="45"/>
      <c r="Y1592" s="45"/>
      <c r="Z1592" s="45"/>
      <c r="AA1592" s="45"/>
      <c r="AB1592" s="45"/>
      <c r="AC1592" s="45"/>
      <c r="AD1592" s="45"/>
      <c r="AE1592" s="45"/>
      <c r="AF1592" s="45"/>
      <c r="AG1592" s="45"/>
      <c r="AH1592" s="45"/>
      <c r="AI1592" s="442">
        <f t="shared" si="1"/>
        <v>0</v>
      </c>
    </row>
    <row r="1593" spans="1:35" ht="12.75" customHeight="1">
      <c r="A1593" s="440" t="s">
        <v>3442</v>
      </c>
      <c r="B1593" s="440" t="s">
        <v>1070</v>
      </c>
      <c r="C1593" s="45"/>
      <c r="D1593" s="45"/>
      <c r="E1593" s="45"/>
      <c r="F1593" s="45"/>
      <c r="G1593" s="45"/>
      <c r="H1593" s="45"/>
      <c r="I1593" s="45"/>
      <c r="J1593" s="45"/>
      <c r="K1593" s="45"/>
      <c r="L1593" s="45"/>
      <c r="M1593" s="45"/>
      <c r="N1593" s="45"/>
      <c r="O1593" s="45"/>
      <c r="P1593" s="45"/>
      <c r="Q1593" s="45"/>
      <c r="R1593" s="45"/>
      <c r="S1593" s="45"/>
      <c r="T1593" s="45"/>
      <c r="U1593" s="45"/>
      <c r="V1593" s="45"/>
      <c r="W1593" s="45"/>
      <c r="X1593" s="45"/>
      <c r="Y1593" s="45"/>
      <c r="Z1593" s="45"/>
      <c r="AA1593" s="45"/>
      <c r="AB1593" s="45"/>
      <c r="AC1593" s="45"/>
      <c r="AD1593" s="45"/>
      <c r="AE1593" s="45"/>
      <c r="AF1593" s="45"/>
      <c r="AG1593" s="45"/>
      <c r="AH1593" s="45"/>
      <c r="AI1593" s="442">
        <f t="shared" si="1"/>
        <v>0</v>
      </c>
    </row>
    <row r="1594" spans="1:35" ht="12.75" customHeight="1">
      <c r="A1594" s="440" t="s">
        <v>3443</v>
      </c>
      <c r="B1594" s="440" t="s">
        <v>2456</v>
      </c>
      <c r="C1594" s="45"/>
      <c r="D1594" s="45"/>
      <c r="E1594" s="45"/>
      <c r="F1594" s="45"/>
      <c r="G1594" s="45"/>
      <c r="H1594" s="45"/>
      <c r="I1594" s="45"/>
      <c r="J1594" s="45"/>
      <c r="K1594" s="45"/>
      <c r="L1594" s="45"/>
      <c r="M1594" s="45"/>
      <c r="N1594" s="45"/>
      <c r="O1594" s="45"/>
      <c r="P1594" s="45"/>
      <c r="Q1594" s="45"/>
      <c r="R1594" s="45"/>
      <c r="S1594" s="45"/>
      <c r="T1594" s="45"/>
      <c r="U1594" s="45"/>
      <c r="V1594" s="45"/>
      <c r="W1594" s="45"/>
      <c r="X1594" s="45"/>
      <c r="Y1594" s="45"/>
      <c r="Z1594" s="45"/>
      <c r="AA1594" s="45"/>
      <c r="AB1594" s="45"/>
      <c r="AC1594" s="45"/>
      <c r="AD1594" s="45"/>
      <c r="AE1594" s="45"/>
      <c r="AF1594" s="45"/>
      <c r="AG1594" s="45"/>
      <c r="AH1594" s="45"/>
      <c r="AI1594" s="442">
        <f t="shared" si="1"/>
        <v>0</v>
      </c>
    </row>
    <row r="1595" spans="1:35" ht="12.75" customHeight="1">
      <c r="A1595" s="446" t="s">
        <v>3444</v>
      </c>
      <c r="B1595" s="446" t="s">
        <v>1226</v>
      </c>
      <c r="C1595" s="45"/>
      <c r="D1595" s="45"/>
      <c r="E1595" s="448">
        <v>19259044</v>
      </c>
      <c r="F1595" s="45"/>
      <c r="G1595" s="45"/>
      <c r="H1595" s="45"/>
      <c r="I1595" s="45"/>
      <c r="J1595" s="45"/>
      <c r="K1595" s="45"/>
      <c r="L1595" s="45"/>
      <c r="M1595" s="45"/>
      <c r="N1595" s="45"/>
      <c r="O1595" s="45"/>
      <c r="P1595" s="45"/>
      <c r="Q1595" s="45"/>
      <c r="R1595" s="45"/>
      <c r="S1595" s="45"/>
      <c r="T1595" s="45"/>
      <c r="U1595" s="45"/>
      <c r="V1595" s="45"/>
      <c r="W1595" s="45"/>
      <c r="X1595" s="45"/>
      <c r="Y1595" s="45"/>
      <c r="Z1595" s="45"/>
      <c r="AA1595" s="45"/>
      <c r="AB1595" s="45"/>
      <c r="AC1595" s="45"/>
      <c r="AD1595" s="45"/>
      <c r="AE1595" s="45"/>
      <c r="AF1595" s="45"/>
      <c r="AG1595" s="448">
        <v>19259044</v>
      </c>
      <c r="AH1595" s="45"/>
      <c r="AI1595" s="442">
        <f t="shared" si="1"/>
        <v>19259044</v>
      </c>
    </row>
    <row r="1596" spans="1:35" ht="12.75" customHeight="1">
      <c r="A1596" s="446" t="s">
        <v>3445</v>
      </c>
      <c r="B1596" s="446" t="s">
        <v>2816</v>
      </c>
      <c r="C1596" s="45"/>
      <c r="D1596" s="45"/>
      <c r="E1596" s="448">
        <v>25332173</v>
      </c>
      <c r="F1596" s="45"/>
      <c r="G1596" s="45"/>
      <c r="H1596" s="45"/>
      <c r="I1596" s="45"/>
      <c r="J1596" s="45"/>
      <c r="K1596" s="45"/>
      <c r="L1596" s="45"/>
      <c r="M1596" s="45"/>
      <c r="N1596" s="45"/>
      <c r="O1596" s="45"/>
      <c r="P1596" s="45"/>
      <c r="Q1596" s="45"/>
      <c r="R1596" s="45"/>
      <c r="S1596" s="45"/>
      <c r="T1596" s="45"/>
      <c r="U1596" s="45"/>
      <c r="V1596" s="45"/>
      <c r="W1596" s="45"/>
      <c r="X1596" s="45"/>
      <c r="Y1596" s="45"/>
      <c r="Z1596" s="45"/>
      <c r="AA1596" s="45"/>
      <c r="AB1596" s="45"/>
      <c r="AC1596" s="45"/>
      <c r="AD1596" s="45"/>
      <c r="AE1596" s="45"/>
      <c r="AF1596" s="45"/>
      <c r="AG1596" s="448">
        <v>25332173</v>
      </c>
      <c r="AH1596" s="45"/>
      <c r="AI1596" s="442">
        <f t="shared" si="1"/>
        <v>25332173</v>
      </c>
    </row>
    <row r="1597" spans="1:35" ht="12.75" customHeight="1">
      <c r="A1597" s="446" t="s">
        <v>3446</v>
      </c>
      <c r="B1597" s="446" t="s">
        <v>2721</v>
      </c>
      <c r="C1597" s="45"/>
      <c r="D1597" s="45"/>
      <c r="E1597" s="448">
        <v>835346</v>
      </c>
      <c r="F1597" s="45"/>
      <c r="G1597" s="45"/>
      <c r="H1597" s="45"/>
      <c r="I1597" s="45"/>
      <c r="J1597" s="45"/>
      <c r="K1597" s="45"/>
      <c r="L1597" s="45"/>
      <c r="M1597" s="45"/>
      <c r="N1597" s="45"/>
      <c r="O1597" s="45"/>
      <c r="P1597" s="45"/>
      <c r="Q1597" s="45"/>
      <c r="R1597" s="45"/>
      <c r="S1597" s="45"/>
      <c r="T1597" s="45"/>
      <c r="U1597" s="45"/>
      <c r="V1597" s="45"/>
      <c r="W1597" s="45"/>
      <c r="X1597" s="45"/>
      <c r="Y1597" s="45"/>
      <c r="Z1597" s="45"/>
      <c r="AA1597" s="45"/>
      <c r="AB1597" s="45"/>
      <c r="AC1597" s="45"/>
      <c r="AD1597" s="45"/>
      <c r="AE1597" s="45"/>
      <c r="AF1597" s="45"/>
      <c r="AG1597" s="448">
        <v>835346</v>
      </c>
      <c r="AH1597" s="45"/>
      <c r="AI1597" s="442">
        <f t="shared" si="1"/>
        <v>835346</v>
      </c>
    </row>
    <row r="1598" spans="1:35" ht="12.75" customHeight="1">
      <c r="A1598" s="446" t="s">
        <v>3447</v>
      </c>
      <c r="B1598" s="446" t="s">
        <v>3448</v>
      </c>
      <c r="C1598" s="45"/>
      <c r="D1598" s="45"/>
      <c r="E1598" s="448">
        <v>841485</v>
      </c>
      <c r="F1598" s="45"/>
      <c r="G1598" s="45"/>
      <c r="H1598" s="45"/>
      <c r="I1598" s="45"/>
      <c r="J1598" s="45"/>
      <c r="K1598" s="45"/>
      <c r="L1598" s="45"/>
      <c r="M1598" s="45"/>
      <c r="N1598" s="45"/>
      <c r="O1598" s="45"/>
      <c r="P1598" s="45"/>
      <c r="Q1598" s="45"/>
      <c r="R1598" s="45"/>
      <c r="S1598" s="45"/>
      <c r="T1598" s="45"/>
      <c r="U1598" s="45"/>
      <c r="V1598" s="45"/>
      <c r="W1598" s="45"/>
      <c r="X1598" s="45"/>
      <c r="Y1598" s="45"/>
      <c r="Z1598" s="45"/>
      <c r="AA1598" s="45"/>
      <c r="AB1598" s="45"/>
      <c r="AC1598" s="45"/>
      <c r="AD1598" s="45"/>
      <c r="AE1598" s="45"/>
      <c r="AF1598" s="45"/>
      <c r="AG1598" s="448">
        <v>841485</v>
      </c>
      <c r="AH1598" s="45"/>
      <c r="AI1598" s="442">
        <f t="shared" si="1"/>
        <v>841485</v>
      </c>
    </row>
    <row r="1599" spans="1:35" ht="12.75" customHeight="1">
      <c r="A1599" s="446" t="s">
        <v>3449</v>
      </c>
      <c r="B1599" s="446" t="s">
        <v>3450</v>
      </c>
      <c r="C1599" s="45"/>
      <c r="D1599" s="45"/>
      <c r="E1599" s="45"/>
      <c r="F1599" s="448">
        <v>46268048</v>
      </c>
      <c r="G1599" s="45"/>
      <c r="H1599" s="45"/>
      <c r="I1599" s="45"/>
      <c r="J1599" s="45"/>
      <c r="K1599" s="45"/>
      <c r="L1599" s="45"/>
      <c r="M1599" s="45"/>
      <c r="N1599" s="45"/>
      <c r="O1599" s="45"/>
      <c r="P1599" s="45"/>
      <c r="Q1599" s="45"/>
      <c r="R1599" s="45"/>
      <c r="S1599" s="45"/>
      <c r="T1599" s="45"/>
      <c r="U1599" s="45"/>
      <c r="V1599" s="45"/>
      <c r="W1599" s="45"/>
      <c r="X1599" s="45"/>
      <c r="Y1599" s="45"/>
      <c r="Z1599" s="45"/>
      <c r="AA1599" s="45"/>
      <c r="AB1599" s="45"/>
      <c r="AC1599" s="45"/>
      <c r="AD1599" s="45"/>
      <c r="AE1599" s="45"/>
      <c r="AF1599" s="45"/>
      <c r="AG1599" s="45"/>
      <c r="AH1599" s="448">
        <v>46268048</v>
      </c>
      <c r="AI1599" s="442">
        <f t="shared" si="1"/>
        <v>0</v>
      </c>
    </row>
    <row r="1600" spans="1:35" ht="12.75" customHeight="1">
      <c r="A1600" s="440" t="s">
        <v>3451</v>
      </c>
      <c r="B1600" s="440" t="s">
        <v>3374</v>
      </c>
      <c r="C1600" s="45"/>
      <c r="D1600" s="45"/>
      <c r="E1600" s="45"/>
      <c r="F1600" s="45"/>
      <c r="G1600" s="45"/>
      <c r="H1600" s="45"/>
      <c r="I1600" s="45"/>
      <c r="J1600" s="45"/>
      <c r="K1600" s="45"/>
      <c r="L1600" s="45"/>
      <c r="M1600" s="45"/>
      <c r="N1600" s="45"/>
      <c r="O1600" s="45"/>
      <c r="P1600" s="45"/>
      <c r="Q1600" s="45"/>
      <c r="R1600" s="45"/>
      <c r="S1600" s="45"/>
      <c r="T1600" s="45"/>
      <c r="U1600" s="45"/>
      <c r="V1600" s="45"/>
      <c r="W1600" s="45"/>
      <c r="X1600" s="45"/>
      <c r="Y1600" s="45"/>
      <c r="Z1600" s="45"/>
      <c r="AA1600" s="45"/>
      <c r="AB1600" s="45"/>
      <c r="AC1600" s="45"/>
      <c r="AD1600" s="45"/>
      <c r="AE1600" s="45"/>
      <c r="AF1600" s="45"/>
      <c r="AG1600" s="45"/>
      <c r="AH1600" s="45"/>
      <c r="AI1600" s="442">
        <f t="shared" si="1"/>
        <v>0</v>
      </c>
    </row>
    <row r="1601" spans="1:35" ht="12.75" customHeight="1">
      <c r="A1601" s="446" t="s">
        <v>3452</v>
      </c>
      <c r="B1601" s="446" t="s">
        <v>1226</v>
      </c>
      <c r="C1601" s="45"/>
      <c r="D1601" s="45"/>
      <c r="E1601" s="448">
        <v>237889</v>
      </c>
      <c r="F1601" s="45"/>
      <c r="G1601" s="45"/>
      <c r="H1601" s="45"/>
      <c r="I1601" s="45"/>
      <c r="J1601" s="45"/>
      <c r="K1601" s="45"/>
      <c r="L1601" s="45"/>
      <c r="M1601" s="45"/>
      <c r="N1601" s="45"/>
      <c r="O1601" s="45"/>
      <c r="P1601" s="45"/>
      <c r="Q1601" s="45"/>
      <c r="R1601" s="45"/>
      <c r="S1601" s="45"/>
      <c r="T1601" s="45"/>
      <c r="U1601" s="45"/>
      <c r="V1601" s="45"/>
      <c r="W1601" s="45"/>
      <c r="X1601" s="45"/>
      <c r="Y1601" s="45"/>
      <c r="Z1601" s="45"/>
      <c r="AA1601" s="45"/>
      <c r="AB1601" s="45"/>
      <c r="AC1601" s="45"/>
      <c r="AD1601" s="45"/>
      <c r="AE1601" s="45"/>
      <c r="AF1601" s="45"/>
      <c r="AG1601" s="448">
        <v>237889</v>
      </c>
      <c r="AH1601" s="45"/>
      <c r="AI1601" s="442">
        <f t="shared" si="1"/>
        <v>237889</v>
      </c>
    </row>
    <row r="1602" spans="1:35" ht="12.75" customHeight="1">
      <c r="A1602" s="446" t="s">
        <v>3453</v>
      </c>
      <c r="B1602" s="446" t="s">
        <v>2816</v>
      </c>
      <c r="C1602" s="45"/>
      <c r="D1602" s="45"/>
      <c r="E1602" s="448">
        <v>11018180</v>
      </c>
      <c r="F1602" s="45"/>
      <c r="G1602" s="45"/>
      <c r="H1602" s="45"/>
      <c r="I1602" s="45"/>
      <c r="J1602" s="45"/>
      <c r="K1602" s="45"/>
      <c r="L1602" s="45"/>
      <c r="M1602" s="45"/>
      <c r="N1602" s="45"/>
      <c r="O1602" s="45"/>
      <c r="P1602" s="45"/>
      <c r="Q1602" s="45"/>
      <c r="R1602" s="45"/>
      <c r="S1602" s="45"/>
      <c r="T1602" s="45"/>
      <c r="U1602" s="45"/>
      <c r="V1602" s="45"/>
      <c r="W1602" s="45"/>
      <c r="X1602" s="45"/>
      <c r="Y1602" s="45"/>
      <c r="Z1602" s="45"/>
      <c r="AA1602" s="45"/>
      <c r="AB1602" s="45"/>
      <c r="AC1602" s="45"/>
      <c r="AD1602" s="45"/>
      <c r="AE1602" s="45"/>
      <c r="AF1602" s="45"/>
      <c r="AG1602" s="448">
        <v>11018180</v>
      </c>
      <c r="AH1602" s="45"/>
      <c r="AI1602" s="442">
        <f t="shared" si="1"/>
        <v>11018180</v>
      </c>
    </row>
    <row r="1603" spans="1:35" ht="12.75" customHeight="1">
      <c r="A1603" s="446" t="s">
        <v>3454</v>
      </c>
      <c r="B1603" s="446" t="s">
        <v>3448</v>
      </c>
      <c r="C1603" s="45"/>
      <c r="D1603" s="45"/>
      <c r="E1603" s="448">
        <v>322805</v>
      </c>
      <c r="F1603" s="45"/>
      <c r="G1603" s="45"/>
      <c r="H1603" s="45"/>
      <c r="I1603" s="45"/>
      <c r="J1603" s="45"/>
      <c r="K1603" s="45"/>
      <c r="L1603" s="45"/>
      <c r="M1603" s="45"/>
      <c r="N1603" s="45"/>
      <c r="O1603" s="45"/>
      <c r="P1603" s="45"/>
      <c r="Q1603" s="45"/>
      <c r="R1603" s="45"/>
      <c r="S1603" s="45"/>
      <c r="T1603" s="45"/>
      <c r="U1603" s="45"/>
      <c r="V1603" s="45"/>
      <c r="W1603" s="45"/>
      <c r="X1603" s="45"/>
      <c r="Y1603" s="45"/>
      <c r="Z1603" s="45"/>
      <c r="AA1603" s="45"/>
      <c r="AB1603" s="45"/>
      <c r="AC1603" s="45"/>
      <c r="AD1603" s="45"/>
      <c r="AE1603" s="45"/>
      <c r="AF1603" s="45"/>
      <c r="AG1603" s="448">
        <v>322805</v>
      </c>
      <c r="AH1603" s="45"/>
      <c r="AI1603" s="442">
        <f t="shared" si="1"/>
        <v>322805</v>
      </c>
    </row>
    <row r="1604" spans="1:35" ht="12.75" customHeight="1">
      <c r="A1604" s="446" t="s">
        <v>3455</v>
      </c>
      <c r="B1604" s="446" t="s">
        <v>3450</v>
      </c>
      <c r="C1604" s="45"/>
      <c r="D1604" s="45"/>
      <c r="E1604" s="45"/>
      <c r="F1604" s="448">
        <v>11578874</v>
      </c>
      <c r="G1604" s="45"/>
      <c r="H1604" s="45"/>
      <c r="I1604" s="45"/>
      <c r="J1604" s="45"/>
      <c r="K1604" s="45"/>
      <c r="L1604" s="45"/>
      <c r="M1604" s="45"/>
      <c r="N1604" s="45"/>
      <c r="O1604" s="45"/>
      <c r="P1604" s="45"/>
      <c r="Q1604" s="45"/>
      <c r="R1604" s="45"/>
      <c r="S1604" s="45"/>
      <c r="T1604" s="45"/>
      <c r="U1604" s="45"/>
      <c r="V1604" s="45"/>
      <c r="W1604" s="45"/>
      <c r="X1604" s="45"/>
      <c r="Y1604" s="45"/>
      <c r="Z1604" s="45"/>
      <c r="AA1604" s="45"/>
      <c r="AB1604" s="45"/>
      <c r="AC1604" s="45"/>
      <c r="AD1604" s="45"/>
      <c r="AE1604" s="45"/>
      <c r="AF1604" s="45"/>
      <c r="AG1604" s="45"/>
      <c r="AH1604" s="448">
        <v>11578874</v>
      </c>
      <c r="AI1604" s="442">
        <f t="shared" si="1"/>
        <v>0</v>
      </c>
    </row>
    <row r="1605" spans="1:35" ht="12.75" customHeight="1">
      <c r="A1605" s="440" t="s">
        <v>3456</v>
      </c>
      <c r="B1605" s="440" t="s">
        <v>3376</v>
      </c>
      <c r="C1605" s="45"/>
      <c r="D1605" s="45"/>
      <c r="E1605" s="45"/>
      <c r="F1605" s="45"/>
      <c r="G1605" s="45"/>
      <c r="H1605" s="45"/>
      <c r="I1605" s="45"/>
      <c r="J1605" s="45"/>
      <c r="K1605" s="45"/>
      <c r="L1605" s="45"/>
      <c r="M1605" s="45"/>
      <c r="N1605" s="45"/>
      <c r="O1605" s="45"/>
      <c r="P1605" s="45"/>
      <c r="Q1605" s="45"/>
      <c r="R1605" s="45"/>
      <c r="S1605" s="45"/>
      <c r="T1605" s="45"/>
      <c r="U1605" s="45"/>
      <c r="V1605" s="45"/>
      <c r="W1605" s="45"/>
      <c r="X1605" s="45"/>
      <c r="Y1605" s="45"/>
      <c r="Z1605" s="45"/>
      <c r="AA1605" s="45"/>
      <c r="AB1605" s="45"/>
      <c r="AC1605" s="45"/>
      <c r="AD1605" s="45"/>
      <c r="AE1605" s="45"/>
      <c r="AF1605" s="45"/>
      <c r="AG1605" s="45"/>
      <c r="AH1605" s="45"/>
      <c r="AI1605" s="442">
        <f t="shared" si="1"/>
        <v>0</v>
      </c>
    </row>
    <row r="1606" spans="1:35" ht="12.75" customHeight="1">
      <c r="A1606" s="446" t="s">
        <v>3457</v>
      </c>
      <c r="B1606" s="446" t="s">
        <v>1226</v>
      </c>
      <c r="C1606" s="45"/>
      <c r="D1606" s="45"/>
      <c r="E1606" s="448">
        <v>36949386</v>
      </c>
      <c r="F1606" s="45"/>
      <c r="G1606" s="45"/>
      <c r="H1606" s="45"/>
      <c r="I1606" s="45"/>
      <c r="J1606" s="45"/>
      <c r="K1606" s="45"/>
      <c r="L1606" s="45"/>
      <c r="M1606" s="45"/>
      <c r="N1606" s="45"/>
      <c r="O1606" s="45"/>
      <c r="P1606" s="45"/>
      <c r="Q1606" s="45"/>
      <c r="R1606" s="45"/>
      <c r="S1606" s="45"/>
      <c r="T1606" s="45"/>
      <c r="U1606" s="45"/>
      <c r="V1606" s="45"/>
      <c r="W1606" s="45"/>
      <c r="X1606" s="45"/>
      <c r="Y1606" s="45"/>
      <c r="Z1606" s="45"/>
      <c r="AA1606" s="45"/>
      <c r="AB1606" s="45"/>
      <c r="AC1606" s="45"/>
      <c r="AD1606" s="45"/>
      <c r="AE1606" s="45"/>
      <c r="AF1606" s="45"/>
      <c r="AG1606" s="448">
        <v>36949386</v>
      </c>
      <c r="AH1606" s="45"/>
      <c r="AI1606" s="442">
        <f t="shared" si="1"/>
        <v>36949386</v>
      </c>
    </row>
    <row r="1607" spans="1:35" ht="12.75" customHeight="1">
      <c r="A1607" s="446" t="s">
        <v>3458</v>
      </c>
      <c r="B1607" s="446" t="s">
        <v>2816</v>
      </c>
      <c r="C1607" s="45"/>
      <c r="D1607" s="45"/>
      <c r="E1607" s="448">
        <v>47342285</v>
      </c>
      <c r="F1607" s="45"/>
      <c r="G1607" s="45"/>
      <c r="H1607" s="45"/>
      <c r="I1607" s="45"/>
      <c r="J1607" s="45"/>
      <c r="K1607" s="45"/>
      <c r="L1607" s="45"/>
      <c r="M1607" s="45"/>
      <c r="N1607" s="45"/>
      <c r="O1607" s="45"/>
      <c r="P1607" s="45"/>
      <c r="Q1607" s="45"/>
      <c r="R1607" s="45"/>
      <c r="S1607" s="45"/>
      <c r="T1607" s="45"/>
      <c r="U1607" s="45"/>
      <c r="V1607" s="45"/>
      <c r="W1607" s="45"/>
      <c r="X1607" s="45"/>
      <c r="Y1607" s="45"/>
      <c r="Z1607" s="45"/>
      <c r="AA1607" s="45"/>
      <c r="AB1607" s="45"/>
      <c r="AC1607" s="45"/>
      <c r="AD1607" s="45"/>
      <c r="AE1607" s="45"/>
      <c r="AF1607" s="45"/>
      <c r="AG1607" s="448">
        <v>47342285</v>
      </c>
      <c r="AH1607" s="45"/>
      <c r="AI1607" s="442">
        <f t="shared" si="1"/>
        <v>47342285</v>
      </c>
    </row>
    <row r="1608" spans="1:35" ht="12.75" customHeight="1">
      <c r="A1608" s="446" t="s">
        <v>3459</v>
      </c>
      <c r="B1608" s="446" t="s">
        <v>2721</v>
      </c>
      <c r="C1608" s="45"/>
      <c r="D1608" s="45"/>
      <c r="E1608" s="448">
        <v>1831849</v>
      </c>
      <c r="F1608" s="45"/>
      <c r="G1608" s="45"/>
      <c r="H1608" s="45"/>
      <c r="I1608" s="45"/>
      <c r="J1608" s="45"/>
      <c r="K1608" s="45"/>
      <c r="L1608" s="45"/>
      <c r="M1608" s="45"/>
      <c r="N1608" s="45"/>
      <c r="O1608" s="45"/>
      <c r="P1608" s="45"/>
      <c r="Q1608" s="45"/>
      <c r="R1608" s="45"/>
      <c r="S1608" s="45"/>
      <c r="T1608" s="45"/>
      <c r="U1608" s="45"/>
      <c r="V1608" s="45"/>
      <c r="W1608" s="45"/>
      <c r="X1608" s="45"/>
      <c r="Y1608" s="45"/>
      <c r="Z1608" s="45"/>
      <c r="AA1608" s="45"/>
      <c r="AB1608" s="45"/>
      <c r="AC1608" s="45"/>
      <c r="AD1608" s="45"/>
      <c r="AE1608" s="45"/>
      <c r="AF1608" s="45"/>
      <c r="AG1608" s="448">
        <v>1831849</v>
      </c>
      <c r="AH1608" s="45"/>
      <c r="AI1608" s="442">
        <f t="shared" si="1"/>
        <v>1831849</v>
      </c>
    </row>
    <row r="1609" spans="1:35" ht="12.75" customHeight="1">
      <c r="A1609" s="446" t="s">
        <v>3460</v>
      </c>
      <c r="B1609" s="446" t="s">
        <v>3448</v>
      </c>
      <c r="C1609" s="45"/>
      <c r="D1609" s="45"/>
      <c r="E1609" s="448">
        <v>2674593</v>
      </c>
      <c r="F1609" s="45"/>
      <c r="G1609" s="45"/>
      <c r="H1609" s="45"/>
      <c r="I1609" s="45"/>
      <c r="J1609" s="45"/>
      <c r="K1609" s="45"/>
      <c r="L1609" s="45"/>
      <c r="M1609" s="45"/>
      <c r="N1609" s="45"/>
      <c r="O1609" s="45"/>
      <c r="P1609" s="45"/>
      <c r="Q1609" s="45"/>
      <c r="R1609" s="45"/>
      <c r="S1609" s="45"/>
      <c r="T1609" s="45"/>
      <c r="U1609" s="45"/>
      <c r="V1609" s="45"/>
      <c r="W1609" s="45"/>
      <c r="X1609" s="45"/>
      <c r="Y1609" s="45"/>
      <c r="Z1609" s="45"/>
      <c r="AA1609" s="45"/>
      <c r="AB1609" s="45"/>
      <c r="AC1609" s="45"/>
      <c r="AD1609" s="45"/>
      <c r="AE1609" s="45"/>
      <c r="AF1609" s="45"/>
      <c r="AG1609" s="448">
        <v>2674593</v>
      </c>
      <c r="AH1609" s="45"/>
      <c r="AI1609" s="442">
        <f t="shared" si="1"/>
        <v>2674593</v>
      </c>
    </row>
    <row r="1610" spans="1:35" ht="12.75" customHeight="1">
      <c r="A1610" s="446" t="s">
        <v>3461</v>
      </c>
      <c r="B1610" s="446" t="s">
        <v>3450</v>
      </c>
      <c r="C1610" s="45"/>
      <c r="D1610" s="45"/>
      <c r="E1610" s="45"/>
      <c r="F1610" s="448">
        <v>88798113</v>
      </c>
      <c r="G1610" s="45"/>
      <c r="H1610" s="45"/>
      <c r="I1610" s="45"/>
      <c r="J1610" s="45"/>
      <c r="K1610" s="45"/>
      <c r="L1610" s="45"/>
      <c r="M1610" s="45"/>
      <c r="N1610" s="45"/>
      <c r="O1610" s="45"/>
      <c r="P1610" s="45"/>
      <c r="Q1610" s="45"/>
      <c r="R1610" s="45"/>
      <c r="S1610" s="45"/>
      <c r="T1610" s="45"/>
      <c r="U1610" s="45"/>
      <c r="V1610" s="45"/>
      <c r="W1610" s="45"/>
      <c r="X1610" s="45"/>
      <c r="Y1610" s="45"/>
      <c r="Z1610" s="45"/>
      <c r="AA1610" s="45"/>
      <c r="AB1610" s="45"/>
      <c r="AC1610" s="45"/>
      <c r="AD1610" s="45"/>
      <c r="AE1610" s="45"/>
      <c r="AF1610" s="45"/>
      <c r="AG1610" s="45"/>
      <c r="AH1610" s="448">
        <v>88798113</v>
      </c>
      <c r="AI1610" s="442">
        <f t="shared" si="1"/>
        <v>0</v>
      </c>
    </row>
    <row r="1611" spans="1:35" ht="12.75" customHeight="1">
      <c r="A1611" s="440" t="s">
        <v>3462</v>
      </c>
      <c r="B1611" s="440" t="s">
        <v>3378</v>
      </c>
      <c r="C1611" s="45"/>
      <c r="D1611" s="45"/>
      <c r="E1611" s="45"/>
      <c r="F1611" s="45"/>
      <c r="G1611" s="45"/>
      <c r="H1611" s="45"/>
      <c r="I1611" s="45"/>
      <c r="J1611" s="45"/>
      <c r="K1611" s="45"/>
      <c r="L1611" s="45"/>
      <c r="M1611" s="45"/>
      <c r="N1611" s="45"/>
      <c r="O1611" s="45"/>
      <c r="P1611" s="45"/>
      <c r="Q1611" s="45"/>
      <c r="R1611" s="45"/>
      <c r="S1611" s="45"/>
      <c r="T1611" s="45"/>
      <c r="U1611" s="45"/>
      <c r="V1611" s="45"/>
      <c r="W1611" s="45"/>
      <c r="X1611" s="45"/>
      <c r="Y1611" s="45"/>
      <c r="Z1611" s="45"/>
      <c r="AA1611" s="45"/>
      <c r="AB1611" s="45"/>
      <c r="AC1611" s="45"/>
      <c r="AD1611" s="45"/>
      <c r="AE1611" s="45"/>
      <c r="AF1611" s="45"/>
      <c r="AG1611" s="45"/>
      <c r="AH1611" s="45"/>
      <c r="AI1611" s="442">
        <f t="shared" si="1"/>
        <v>0</v>
      </c>
    </row>
    <row r="1612" spans="1:35" ht="12.75" customHeight="1">
      <c r="A1612" s="446" t="s">
        <v>3463</v>
      </c>
      <c r="B1612" s="446" t="s">
        <v>1226</v>
      </c>
      <c r="C1612" s="45"/>
      <c r="D1612" s="45"/>
      <c r="E1612" s="448">
        <v>31647956</v>
      </c>
      <c r="F1612" s="45"/>
      <c r="G1612" s="45"/>
      <c r="H1612" s="45"/>
      <c r="I1612" s="45"/>
      <c r="J1612" s="45"/>
      <c r="K1612" s="45"/>
      <c r="L1612" s="45"/>
      <c r="M1612" s="45"/>
      <c r="N1612" s="45"/>
      <c r="O1612" s="45"/>
      <c r="P1612" s="45"/>
      <c r="Q1612" s="45"/>
      <c r="R1612" s="45"/>
      <c r="S1612" s="45"/>
      <c r="T1612" s="45"/>
      <c r="U1612" s="45"/>
      <c r="V1612" s="45"/>
      <c r="W1612" s="45"/>
      <c r="X1612" s="45"/>
      <c r="Y1612" s="45"/>
      <c r="Z1612" s="45"/>
      <c r="AA1612" s="45"/>
      <c r="AB1612" s="45"/>
      <c r="AC1612" s="45"/>
      <c r="AD1612" s="45"/>
      <c r="AE1612" s="45"/>
      <c r="AF1612" s="45"/>
      <c r="AG1612" s="448">
        <v>31647956</v>
      </c>
      <c r="AH1612" s="45"/>
      <c r="AI1612" s="442">
        <f t="shared" si="1"/>
        <v>31647956</v>
      </c>
    </row>
    <row r="1613" spans="1:35" ht="12.75" customHeight="1">
      <c r="A1613" s="446" t="s">
        <v>3464</v>
      </c>
      <c r="B1613" s="446" t="s">
        <v>2816</v>
      </c>
      <c r="C1613" s="45"/>
      <c r="D1613" s="45"/>
      <c r="E1613" s="448">
        <v>19079616</v>
      </c>
      <c r="F1613" s="45"/>
      <c r="G1613" s="45"/>
      <c r="H1613" s="45"/>
      <c r="I1613" s="45"/>
      <c r="J1613" s="45"/>
      <c r="K1613" s="45"/>
      <c r="L1613" s="45"/>
      <c r="M1613" s="45"/>
      <c r="N1613" s="45"/>
      <c r="O1613" s="45"/>
      <c r="P1613" s="45"/>
      <c r="Q1613" s="45"/>
      <c r="R1613" s="45"/>
      <c r="S1613" s="45"/>
      <c r="T1613" s="45"/>
      <c r="U1613" s="45"/>
      <c r="V1613" s="45"/>
      <c r="W1613" s="45"/>
      <c r="X1613" s="45"/>
      <c r="Y1613" s="45"/>
      <c r="Z1613" s="45"/>
      <c r="AA1613" s="45"/>
      <c r="AB1613" s="45"/>
      <c r="AC1613" s="45"/>
      <c r="AD1613" s="45"/>
      <c r="AE1613" s="45"/>
      <c r="AF1613" s="45"/>
      <c r="AG1613" s="448">
        <v>19079616</v>
      </c>
      <c r="AH1613" s="45"/>
      <c r="AI1613" s="442">
        <f t="shared" si="1"/>
        <v>19079616</v>
      </c>
    </row>
    <row r="1614" spans="1:35" ht="12.75" customHeight="1">
      <c r="A1614" s="446" t="s">
        <v>3465</v>
      </c>
      <c r="B1614" s="446" t="s">
        <v>2721</v>
      </c>
      <c r="C1614" s="45"/>
      <c r="D1614" s="45"/>
      <c r="E1614" s="448">
        <v>2717566</v>
      </c>
      <c r="F1614" s="45"/>
      <c r="G1614" s="45"/>
      <c r="H1614" s="45"/>
      <c r="I1614" s="45"/>
      <c r="J1614" s="45"/>
      <c r="K1614" s="45"/>
      <c r="L1614" s="45"/>
      <c r="M1614" s="45"/>
      <c r="N1614" s="45"/>
      <c r="O1614" s="45"/>
      <c r="P1614" s="45"/>
      <c r="Q1614" s="45"/>
      <c r="R1614" s="45"/>
      <c r="S1614" s="45"/>
      <c r="T1614" s="45"/>
      <c r="U1614" s="45"/>
      <c r="V1614" s="45"/>
      <c r="W1614" s="45"/>
      <c r="X1614" s="45"/>
      <c r="Y1614" s="45"/>
      <c r="Z1614" s="45"/>
      <c r="AA1614" s="45"/>
      <c r="AB1614" s="45"/>
      <c r="AC1614" s="45"/>
      <c r="AD1614" s="45"/>
      <c r="AE1614" s="45"/>
      <c r="AF1614" s="45"/>
      <c r="AG1614" s="448">
        <v>2717566</v>
      </c>
      <c r="AH1614" s="45"/>
      <c r="AI1614" s="442">
        <f t="shared" si="1"/>
        <v>2717566</v>
      </c>
    </row>
    <row r="1615" spans="1:35" ht="12.75" customHeight="1">
      <c r="A1615" s="446" t="s">
        <v>3466</v>
      </c>
      <c r="B1615" s="446" t="s">
        <v>3448</v>
      </c>
      <c r="C1615" s="45"/>
      <c r="D1615" s="45"/>
      <c r="E1615" s="448">
        <v>961088</v>
      </c>
      <c r="F1615" s="45"/>
      <c r="G1615" s="45"/>
      <c r="H1615" s="45"/>
      <c r="I1615" s="45"/>
      <c r="J1615" s="45"/>
      <c r="K1615" s="45"/>
      <c r="L1615" s="45"/>
      <c r="M1615" s="45"/>
      <c r="N1615" s="45"/>
      <c r="O1615" s="45"/>
      <c r="P1615" s="45"/>
      <c r="Q1615" s="45"/>
      <c r="R1615" s="45"/>
      <c r="S1615" s="45"/>
      <c r="T1615" s="45"/>
      <c r="U1615" s="45"/>
      <c r="V1615" s="45"/>
      <c r="W1615" s="45"/>
      <c r="X1615" s="45"/>
      <c r="Y1615" s="45"/>
      <c r="Z1615" s="45"/>
      <c r="AA1615" s="45"/>
      <c r="AB1615" s="45"/>
      <c r="AC1615" s="45"/>
      <c r="AD1615" s="45"/>
      <c r="AE1615" s="45"/>
      <c r="AF1615" s="45"/>
      <c r="AG1615" s="448">
        <v>961088</v>
      </c>
      <c r="AH1615" s="45"/>
      <c r="AI1615" s="442">
        <f t="shared" si="1"/>
        <v>961088</v>
      </c>
    </row>
    <row r="1616" spans="1:35" ht="12.75" customHeight="1">
      <c r="A1616" s="446" t="s">
        <v>3467</v>
      </c>
      <c r="B1616" s="446" t="s">
        <v>3450</v>
      </c>
      <c r="C1616" s="45"/>
      <c r="D1616" s="45"/>
      <c r="E1616" s="45"/>
      <c r="F1616" s="448">
        <v>54406226</v>
      </c>
      <c r="G1616" s="45"/>
      <c r="H1616" s="45"/>
      <c r="I1616" s="45"/>
      <c r="J1616" s="45"/>
      <c r="K1616" s="45"/>
      <c r="L1616" s="45"/>
      <c r="M1616" s="45"/>
      <c r="N1616" s="45"/>
      <c r="O1616" s="45"/>
      <c r="P1616" s="45"/>
      <c r="Q1616" s="45"/>
      <c r="R1616" s="45"/>
      <c r="S1616" s="45"/>
      <c r="T1616" s="45"/>
      <c r="U1616" s="45"/>
      <c r="V1616" s="45"/>
      <c r="W1616" s="45"/>
      <c r="X1616" s="45"/>
      <c r="Y1616" s="45"/>
      <c r="Z1616" s="45"/>
      <c r="AA1616" s="45"/>
      <c r="AB1616" s="45"/>
      <c r="AC1616" s="45"/>
      <c r="AD1616" s="45"/>
      <c r="AE1616" s="45"/>
      <c r="AF1616" s="45"/>
      <c r="AG1616" s="45"/>
      <c r="AH1616" s="448">
        <v>54406226</v>
      </c>
      <c r="AI1616" s="442">
        <f t="shared" si="1"/>
        <v>0</v>
      </c>
    </row>
    <row r="1617" spans="1:35" ht="12.75" customHeight="1">
      <c r="A1617" s="440" t="s">
        <v>3468</v>
      </c>
      <c r="B1617" s="440" t="s">
        <v>3469</v>
      </c>
      <c r="C1617" s="45"/>
      <c r="D1617" s="45"/>
      <c r="E1617" s="45"/>
      <c r="F1617" s="45"/>
      <c r="G1617" s="45"/>
      <c r="H1617" s="45"/>
      <c r="I1617" s="45"/>
      <c r="J1617" s="45"/>
      <c r="K1617" s="45"/>
      <c r="L1617" s="45"/>
      <c r="M1617" s="45"/>
      <c r="N1617" s="45"/>
      <c r="O1617" s="45"/>
      <c r="P1617" s="45"/>
      <c r="Q1617" s="45"/>
      <c r="R1617" s="45"/>
      <c r="S1617" s="45"/>
      <c r="T1617" s="45"/>
      <c r="U1617" s="45"/>
      <c r="V1617" s="45"/>
      <c r="W1617" s="45"/>
      <c r="X1617" s="45"/>
      <c r="Y1617" s="45"/>
      <c r="Z1617" s="45"/>
      <c r="AA1617" s="45"/>
      <c r="AB1617" s="45"/>
      <c r="AC1617" s="45"/>
      <c r="AD1617" s="45"/>
      <c r="AE1617" s="45"/>
      <c r="AF1617" s="45"/>
      <c r="AG1617" s="45"/>
      <c r="AH1617" s="45"/>
      <c r="AI1617" s="442">
        <f t="shared" si="1"/>
        <v>0</v>
      </c>
    </row>
    <row r="1618" spans="1:35" ht="12.75" customHeight="1">
      <c r="A1618" s="446" t="s">
        <v>3470</v>
      </c>
      <c r="B1618" s="446" t="s">
        <v>1226</v>
      </c>
      <c r="C1618" s="45"/>
      <c r="D1618" s="45"/>
      <c r="E1618" s="448">
        <v>10973608</v>
      </c>
      <c r="F1618" s="45"/>
      <c r="G1618" s="45"/>
      <c r="H1618" s="45"/>
      <c r="I1618" s="45"/>
      <c r="J1618" s="45"/>
      <c r="K1618" s="45"/>
      <c r="L1618" s="45"/>
      <c r="M1618" s="45"/>
      <c r="N1618" s="45"/>
      <c r="O1618" s="45"/>
      <c r="P1618" s="45"/>
      <c r="Q1618" s="45"/>
      <c r="R1618" s="45"/>
      <c r="S1618" s="45"/>
      <c r="T1618" s="45"/>
      <c r="U1618" s="45"/>
      <c r="V1618" s="45"/>
      <c r="W1618" s="45"/>
      <c r="X1618" s="45"/>
      <c r="Y1618" s="45"/>
      <c r="Z1618" s="45"/>
      <c r="AA1618" s="45"/>
      <c r="AB1618" s="45"/>
      <c r="AC1618" s="45"/>
      <c r="AD1618" s="45"/>
      <c r="AE1618" s="45"/>
      <c r="AF1618" s="45"/>
      <c r="AG1618" s="448">
        <v>10973608</v>
      </c>
      <c r="AH1618" s="45"/>
      <c r="AI1618" s="442">
        <f t="shared" si="1"/>
        <v>10973608</v>
      </c>
    </row>
    <row r="1619" spans="1:35" ht="12.75" customHeight="1">
      <c r="A1619" s="446" t="s">
        <v>3471</v>
      </c>
      <c r="B1619" s="446" t="s">
        <v>2816</v>
      </c>
      <c r="C1619" s="45"/>
      <c r="D1619" s="45"/>
      <c r="E1619" s="448">
        <v>1887707</v>
      </c>
      <c r="F1619" s="45"/>
      <c r="G1619" s="45"/>
      <c r="H1619" s="45"/>
      <c r="I1619" s="45"/>
      <c r="J1619" s="45"/>
      <c r="K1619" s="45"/>
      <c r="L1619" s="45"/>
      <c r="M1619" s="45"/>
      <c r="N1619" s="45"/>
      <c r="O1619" s="45"/>
      <c r="P1619" s="45"/>
      <c r="Q1619" s="45"/>
      <c r="R1619" s="45"/>
      <c r="S1619" s="45"/>
      <c r="T1619" s="45"/>
      <c r="U1619" s="45"/>
      <c r="V1619" s="45"/>
      <c r="W1619" s="45"/>
      <c r="X1619" s="45"/>
      <c r="Y1619" s="45"/>
      <c r="Z1619" s="45"/>
      <c r="AA1619" s="45"/>
      <c r="AB1619" s="45"/>
      <c r="AC1619" s="45"/>
      <c r="AD1619" s="45"/>
      <c r="AE1619" s="45"/>
      <c r="AF1619" s="45"/>
      <c r="AG1619" s="448">
        <v>1887707</v>
      </c>
      <c r="AH1619" s="45"/>
      <c r="AI1619" s="442">
        <f t="shared" si="1"/>
        <v>1887707</v>
      </c>
    </row>
    <row r="1620" spans="1:35" ht="12.75" customHeight="1">
      <c r="A1620" s="446" t="s">
        <v>3472</v>
      </c>
      <c r="B1620" s="446" t="s">
        <v>2721</v>
      </c>
      <c r="C1620" s="45"/>
      <c r="D1620" s="45"/>
      <c r="E1620" s="448">
        <v>153219</v>
      </c>
      <c r="F1620" s="45"/>
      <c r="G1620" s="45"/>
      <c r="H1620" s="45"/>
      <c r="I1620" s="45"/>
      <c r="J1620" s="45"/>
      <c r="K1620" s="45"/>
      <c r="L1620" s="45"/>
      <c r="M1620" s="45"/>
      <c r="N1620" s="45"/>
      <c r="O1620" s="45"/>
      <c r="P1620" s="45"/>
      <c r="Q1620" s="45"/>
      <c r="R1620" s="45"/>
      <c r="S1620" s="45"/>
      <c r="T1620" s="45"/>
      <c r="U1620" s="45"/>
      <c r="V1620" s="45"/>
      <c r="W1620" s="45"/>
      <c r="X1620" s="45"/>
      <c r="Y1620" s="45"/>
      <c r="Z1620" s="45"/>
      <c r="AA1620" s="45"/>
      <c r="AB1620" s="45"/>
      <c r="AC1620" s="45"/>
      <c r="AD1620" s="45"/>
      <c r="AE1620" s="45"/>
      <c r="AF1620" s="45"/>
      <c r="AG1620" s="448">
        <v>153219</v>
      </c>
      <c r="AH1620" s="45"/>
      <c r="AI1620" s="442">
        <f t="shared" si="1"/>
        <v>153219</v>
      </c>
    </row>
    <row r="1621" spans="1:35" ht="12.75" customHeight="1">
      <c r="A1621" s="446" t="s">
        <v>3473</v>
      </c>
      <c r="B1621" s="446" t="s">
        <v>3448</v>
      </c>
      <c r="C1621" s="45"/>
      <c r="D1621" s="45"/>
      <c r="E1621" s="448">
        <v>265701</v>
      </c>
      <c r="F1621" s="45"/>
      <c r="G1621" s="45"/>
      <c r="H1621" s="45"/>
      <c r="I1621" s="45"/>
      <c r="J1621" s="45"/>
      <c r="K1621" s="45"/>
      <c r="L1621" s="45"/>
      <c r="M1621" s="45"/>
      <c r="N1621" s="45"/>
      <c r="O1621" s="45"/>
      <c r="P1621" s="45"/>
      <c r="Q1621" s="45"/>
      <c r="R1621" s="45"/>
      <c r="S1621" s="45"/>
      <c r="T1621" s="45"/>
      <c r="U1621" s="45"/>
      <c r="V1621" s="45"/>
      <c r="W1621" s="45"/>
      <c r="X1621" s="45"/>
      <c r="Y1621" s="45"/>
      <c r="Z1621" s="45"/>
      <c r="AA1621" s="45"/>
      <c r="AB1621" s="45"/>
      <c r="AC1621" s="45"/>
      <c r="AD1621" s="45"/>
      <c r="AE1621" s="45"/>
      <c r="AF1621" s="45"/>
      <c r="AG1621" s="448">
        <v>265701</v>
      </c>
      <c r="AH1621" s="45"/>
      <c r="AI1621" s="442">
        <f t="shared" si="1"/>
        <v>265701</v>
      </c>
    </row>
    <row r="1622" spans="1:35" ht="12.75" customHeight="1">
      <c r="A1622" s="446" t="s">
        <v>3474</v>
      </c>
      <c r="B1622" s="446" t="s">
        <v>3450</v>
      </c>
      <c r="C1622" s="45"/>
      <c r="D1622" s="45"/>
      <c r="E1622" s="45"/>
      <c r="F1622" s="448">
        <v>13280235</v>
      </c>
      <c r="G1622" s="45"/>
      <c r="H1622" s="45"/>
      <c r="I1622" s="45"/>
      <c r="J1622" s="45"/>
      <c r="K1622" s="45"/>
      <c r="L1622" s="45"/>
      <c r="M1622" s="45"/>
      <c r="N1622" s="45"/>
      <c r="O1622" s="45"/>
      <c r="P1622" s="45"/>
      <c r="Q1622" s="45"/>
      <c r="R1622" s="45"/>
      <c r="S1622" s="45"/>
      <c r="T1622" s="45"/>
      <c r="U1622" s="45"/>
      <c r="V1622" s="45"/>
      <c r="W1622" s="45"/>
      <c r="X1622" s="45"/>
      <c r="Y1622" s="45"/>
      <c r="Z1622" s="45"/>
      <c r="AA1622" s="45"/>
      <c r="AB1622" s="45"/>
      <c r="AC1622" s="45"/>
      <c r="AD1622" s="45"/>
      <c r="AE1622" s="45"/>
      <c r="AF1622" s="45"/>
      <c r="AG1622" s="45"/>
      <c r="AH1622" s="448">
        <v>13280235</v>
      </c>
      <c r="AI1622" s="442">
        <f t="shared" si="1"/>
        <v>0</v>
      </c>
    </row>
    <row r="1623" spans="1:35" ht="12.75" customHeight="1">
      <c r="A1623" s="440" t="s">
        <v>3475</v>
      </c>
      <c r="B1623" s="440" t="s">
        <v>3476</v>
      </c>
      <c r="C1623" s="45"/>
      <c r="D1623" s="45"/>
      <c r="E1623" s="45"/>
      <c r="F1623" s="45"/>
      <c r="G1623" s="45"/>
      <c r="H1623" s="45"/>
      <c r="I1623" s="45"/>
      <c r="J1623" s="45"/>
      <c r="K1623" s="45"/>
      <c r="L1623" s="45"/>
      <c r="M1623" s="45"/>
      <c r="N1623" s="45"/>
      <c r="O1623" s="45"/>
      <c r="P1623" s="45"/>
      <c r="Q1623" s="45"/>
      <c r="R1623" s="45"/>
      <c r="S1623" s="45"/>
      <c r="T1623" s="45"/>
      <c r="U1623" s="45"/>
      <c r="V1623" s="45"/>
      <c r="W1623" s="45"/>
      <c r="X1623" s="45"/>
      <c r="Y1623" s="45"/>
      <c r="Z1623" s="45"/>
      <c r="AA1623" s="45"/>
      <c r="AB1623" s="45"/>
      <c r="AC1623" s="45"/>
      <c r="AD1623" s="45"/>
      <c r="AE1623" s="45"/>
      <c r="AF1623" s="45"/>
      <c r="AG1623" s="45"/>
      <c r="AH1623" s="45"/>
      <c r="AI1623" s="442">
        <f t="shared" si="1"/>
        <v>0</v>
      </c>
    </row>
    <row r="1624" spans="1:35" ht="12.75" customHeight="1">
      <c r="A1624" s="446" t="s">
        <v>3477</v>
      </c>
      <c r="B1624" s="446" t="s">
        <v>1226</v>
      </c>
      <c r="C1624" s="45"/>
      <c r="D1624" s="45"/>
      <c r="E1624" s="448">
        <v>4461551</v>
      </c>
      <c r="F1624" s="45"/>
      <c r="G1624" s="45"/>
      <c r="H1624" s="45"/>
      <c r="I1624" s="45"/>
      <c r="J1624" s="45"/>
      <c r="K1624" s="45"/>
      <c r="L1624" s="45"/>
      <c r="M1624" s="45"/>
      <c r="N1624" s="45"/>
      <c r="O1624" s="45"/>
      <c r="P1624" s="45"/>
      <c r="Q1624" s="45"/>
      <c r="R1624" s="45"/>
      <c r="S1624" s="45"/>
      <c r="T1624" s="45"/>
      <c r="U1624" s="45"/>
      <c r="V1624" s="45"/>
      <c r="W1624" s="45"/>
      <c r="X1624" s="45"/>
      <c r="Y1624" s="45"/>
      <c r="Z1624" s="45"/>
      <c r="AA1624" s="45"/>
      <c r="AB1624" s="45"/>
      <c r="AC1624" s="45"/>
      <c r="AD1624" s="45"/>
      <c r="AE1624" s="45"/>
      <c r="AF1624" s="45"/>
      <c r="AG1624" s="448">
        <v>4461551</v>
      </c>
      <c r="AH1624" s="45"/>
      <c r="AI1624" s="442">
        <f t="shared" si="1"/>
        <v>4461551</v>
      </c>
    </row>
    <row r="1625" spans="1:35" ht="12.75" customHeight="1">
      <c r="A1625" s="446" t="s">
        <v>3478</v>
      </c>
      <c r="B1625" s="446" t="s">
        <v>2816</v>
      </c>
      <c r="C1625" s="45"/>
      <c r="D1625" s="45"/>
      <c r="E1625" s="448">
        <v>1536211</v>
      </c>
      <c r="F1625" s="45"/>
      <c r="G1625" s="45"/>
      <c r="H1625" s="45"/>
      <c r="I1625" s="45"/>
      <c r="J1625" s="45"/>
      <c r="K1625" s="45"/>
      <c r="L1625" s="45"/>
      <c r="M1625" s="45"/>
      <c r="N1625" s="45"/>
      <c r="O1625" s="45"/>
      <c r="P1625" s="45"/>
      <c r="Q1625" s="45"/>
      <c r="R1625" s="45"/>
      <c r="S1625" s="45"/>
      <c r="T1625" s="45"/>
      <c r="U1625" s="45"/>
      <c r="V1625" s="45"/>
      <c r="W1625" s="45"/>
      <c r="X1625" s="45"/>
      <c r="Y1625" s="45"/>
      <c r="Z1625" s="45"/>
      <c r="AA1625" s="45"/>
      <c r="AB1625" s="45"/>
      <c r="AC1625" s="45"/>
      <c r="AD1625" s="45"/>
      <c r="AE1625" s="45"/>
      <c r="AF1625" s="45"/>
      <c r="AG1625" s="448">
        <v>1536211</v>
      </c>
      <c r="AH1625" s="45"/>
      <c r="AI1625" s="442">
        <f t="shared" si="1"/>
        <v>1536211</v>
      </c>
    </row>
    <row r="1626" spans="1:35" ht="12.75" customHeight="1">
      <c r="A1626" s="446" t="s">
        <v>3479</v>
      </c>
      <c r="B1626" s="446" t="s">
        <v>2721</v>
      </c>
      <c r="C1626" s="45"/>
      <c r="D1626" s="45"/>
      <c r="E1626" s="448">
        <v>292794</v>
      </c>
      <c r="F1626" s="45"/>
      <c r="G1626" s="45"/>
      <c r="H1626" s="45"/>
      <c r="I1626" s="45"/>
      <c r="J1626" s="45"/>
      <c r="K1626" s="45"/>
      <c r="L1626" s="45"/>
      <c r="M1626" s="45"/>
      <c r="N1626" s="45"/>
      <c r="O1626" s="45"/>
      <c r="P1626" s="45"/>
      <c r="Q1626" s="45"/>
      <c r="R1626" s="45"/>
      <c r="S1626" s="45"/>
      <c r="T1626" s="45"/>
      <c r="U1626" s="45"/>
      <c r="V1626" s="45"/>
      <c r="W1626" s="45"/>
      <c r="X1626" s="45"/>
      <c r="Y1626" s="45"/>
      <c r="Z1626" s="45"/>
      <c r="AA1626" s="45"/>
      <c r="AB1626" s="45"/>
      <c r="AC1626" s="45"/>
      <c r="AD1626" s="45"/>
      <c r="AE1626" s="45"/>
      <c r="AF1626" s="45"/>
      <c r="AG1626" s="448">
        <v>292794</v>
      </c>
      <c r="AH1626" s="45"/>
      <c r="AI1626" s="442">
        <f t="shared" si="1"/>
        <v>292794</v>
      </c>
    </row>
    <row r="1627" spans="1:35" ht="12.75" customHeight="1">
      <c r="A1627" s="446" t="s">
        <v>3480</v>
      </c>
      <c r="B1627" s="446" t="s">
        <v>3448</v>
      </c>
      <c r="C1627" s="45"/>
      <c r="D1627" s="45"/>
      <c r="E1627" s="448">
        <v>167904</v>
      </c>
      <c r="F1627" s="45"/>
      <c r="G1627" s="45"/>
      <c r="H1627" s="45"/>
      <c r="I1627" s="45"/>
      <c r="J1627" s="45"/>
      <c r="K1627" s="45"/>
      <c r="L1627" s="45"/>
      <c r="M1627" s="45"/>
      <c r="N1627" s="45"/>
      <c r="O1627" s="45"/>
      <c r="P1627" s="45"/>
      <c r="Q1627" s="45"/>
      <c r="R1627" s="45"/>
      <c r="S1627" s="45"/>
      <c r="T1627" s="45"/>
      <c r="U1627" s="45"/>
      <c r="V1627" s="45"/>
      <c r="W1627" s="45"/>
      <c r="X1627" s="45"/>
      <c r="Y1627" s="45"/>
      <c r="Z1627" s="45"/>
      <c r="AA1627" s="45"/>
      <c r="AB1627" s="45"/>
      <c r="AC1627" s="45"/>
      <c r="AD1627" s="45"/>
      <c r="AE1627" s="45"/>
      <c r="AF1627" s="45"/>
      <c r="AG1627" s="448">
        <v>167904</v>
      </c>
      <c r="AH1627" s="45"/>
      <c r="AI1627" s="442">
        <f t="shared" si="1"/>
        <v>167904</v>
      </c>
    </row>
    <row r="1628" spans="1:35" ht="12.75" customHeight="1">
      <c r="A1628" s="446" t="s">
        <v>3481</v>
      </c>
      <c r="B1628" s="446" t="s">
        <v>3450</v>
      </c>
      <c r="C1628" s="45"/>
      <c r="D1628" s="45"/>
      <c r="E1628" s="45"/>
      <c r="F1628" s="448">
        <v>6458460</v>
      </c>
      <c r="G1628" s="45"/>
      <c r="H1628" s="45"/>
      <c r="I1628" s="45"/>
      <c r="J1628" s="45"/>
      <c r="K1628" s="45"/>
      <c r="L1628" s="45"/>
      <c r="M1628" s="45"/>
      <c r="N1628" s="45"/>
      <c r="O1628" s="45"/>
      <c r="P1628" s="45"/>
      <c r="Q1628" s="45"/>
      <c r="R1628" s="45"/>
      <c r="S1628" s="45"/>
      <c r="T1628" s="45"/>
      <c r="U1628" s="45"/>
      <c r="V1628" s="45"/>
      <c r="W1628" s="45"/>
      <c r="X1628" s="45"/>
      <c r="Y1628" s="45"/>
      <c r="Z1628" s="45"/>
      <c r="AA1628" s="45"/>
      <c r="AB1628" s="45"/>
      <c r="AC1628" s="45"/>
      <c r="AD1628" s="45"/>
      <c r="AE1628" s="45"/>
      <c r="AF1628" s="45"/>
      <c r="AG1628" s="45"/>
      <c r="AH1628" s="448">
        <v>6458460</v>
      </c>
      <c r="AI1628" s="442">
        <f t="shared" si="1"/>
        <v>0</v>
      </c>
    </row>
    <row r="1629" spans="1:35" ht="12.75" customHeight="1">
      <c r="A1629" s="440" t="s">
        <v>3482</v>
      </c>
      <c r="B1629" s="440" t="s">
        <v>3384</v>
      </c>
      <c r="C1629" s="45"/>
      <c r="D1629" s="45"/>
      <c r="E1629" s="45"/>
      <c r="F1629" s="45"/>
      <c r="G1629" s="45"/>
      <c r="H1629" s="45"/>
      <c r="I1629" s="45"/>
      <c r="J1629" s="45"/>
      <c r="K1629" s="45"/>
      <c r="L1629" s="45"/>
      <c r="M1629" s="45"/>
      <c r="N1629" s="45"/>
      <c r="O1629" s="45"/>
      <c r="P1629" s="45"/>
      <c r="Q1629" s="45"/>
      <c r="R1629" s="45"/>
      <c r="S1629" s="45"/>
      <c r="T1629" s="45"/>
      <c r="U1629" s="45"/>
      <c r="V1629" s="45"/>
      <c r="W1629" s="45"/>
      <c r="X1629" s="45"/>
      <c r="Y1629" s="45"/>
      <c r="Z1629" s="45"/>
      <c r="AA1629" s="45"/>
      <c r="AB1629" s="45"/>
      <c r="AC1629" s="45"/>
      <c r="AD1629" s="45"/>
      <c r="AE1629" s="45"/>
      <c r="AF1629" s="45"/>
      <c r="AG1629" s="45"/>
      <c r="AH1629" s="45"/>
      <c r="AI1629" s="442">
        <f t="shared" si="1"/>
        <v>0</v>
      </c>
    </row>
    <row r="1630" spans="1:35" ht="12.75" customHeight="1">
      <c r="A1630" s="446" t="s">
        <v>3483</v>
      </c>
      <c r="B1630" s="446" t="s">
        <v>1226</v>
      </c>
      <c r="C1630" s="45"/>
      <c r="D1630" s="45"/>
      <c r="E1630" s="448">
        <v>225779</v>
      </c>
      <c r="F1630" s="45"/>
      <c r="G1630" s="45"/>
      <c r="H1630" s="45"/>
      <c r="I1630" s="45"/>
      <c r="J1630" s="45"/>
      <c r="K1630" s="45"/>
      <c r="L1630" s="45"/>
      <c r="M1630" s="45"/>
      <c r="N1630" s="45"/>
      <c r="O1630" s="45"/>
      <c r="P1630" s="45"/>
      <c r="Q1630" s="45"/>
      <c r="R1630" s="45"/>
      <c r="S1630" s="45"/>
      <c r="T1630" s="45"/>
      <c r="U1630" s="45"/>
      <c r="V1630" s="45"/>
      <c r="W1630" s="45"/>
      <c r="X1630" s="45"/>
      <c r="Y1630" s="45"/>
      <c r="Z1630" s="45"/>
      <c r="AA1630" s="45"/>
      <c r="AB1630" s="45"/>
      <c r="AC1630" s="45"/>
      <c r="AD1630" s="45"/>
      <c r="AE1630" s="45"/>
      <c r="AF1630" s="45"/>
      <c r="AG1630" s="448">
        <v>225779</v>
      </c>
      <c r="AH1630" s="45"/>
      <c r="AI1630" s="442">
        <f t="shared" si="1"/>
        <v>225779</v>
      </c>
    </row>
    <row r="1631" spans="1:35" ht="12.75" customHeight="1">
      <c r="A1631" s="446" t="s">
        <v>3484</v>
      </c>
      <c r="B1631" s="446" t="s">
        <v>2816</v>
      </c>
      <c r="C1631" s="45"/>
      <c r="D1631" s="45"/>
      <c r="E1631" s="448">
        <v>2894004</v>
      </c>
      <c r="F1631" s="45"/>
      <c r="G1631" s="45"/>
      <c r="H1631" s="45"/>
      <c r="I1631" s="45"/>
      <c r="J1631" s="45"/>
      <c r="K1631" s="45"/>
      <c r="L1631" s="45"/>
      <c r="M1631" s="45"/>
      <c r="N1631" s="45"/>
      <c r="O1631" s="45"/>
      <c r="P1631" s="45"/>
      <c r="Q1631" s="45"/>
      <c r="R1631" s="45"/>
      <c r="S1631" s="45"/>
      <c r="T1631" s="45"/>
      <c r="U1631" s="45"/>
      <c r="V1631" s="45"/>
      <c r="W1631" s="45"/>
      <c r="X1631" s="45"/>
      <c r="Y1631" s="45"/>
      <c r="Z1631" s="45"/>
      <c r="AA1631" s="45"/>
      <c r="AB1631" s="45"/>
      <c r="AC1631" s="45"/>
      <c r="AD1631" s="45"/>
      <c r="AE1631" s="45"/>
      <c r="AF1631" s="45"/>
      <c r="AG1631" s="448">
        <v>2894004</v>
      </c>
      <c r="AH1631" s="45"/>
      <c r="AI1631" s="442">
        <f t="shared" si="1"/>
        <v>2894004</v>
      </c>
    </row>
    <row r="1632" spans="1:35" ht="12.75" customHeight="1">
      <c r="A1632" s="446" t="s">
        <v>3485</v>
      </c>
      <c r="B1632" s="446" t="s">
        <v>3448</v>
      </c>
      <c r="C1632" s="45"/>
      <c r="D1632" s="45"/>
      <c r="E1632" s="448">
        <v>153971</v>
      </c>
      <c r="F1632" s="45"/>
      <c r="G1632" s="45"/>
      <c r="H1632" s="45"/>
      <c r="I1632" s="45"/>
      <c r="J1632" s="45"/>
      <c r="K1632" s="45"/>
      <c r="L1632" s="45"/>
      <c r="M1632" s="45"/>
      <c r="N1632" s="45"/>
      <c r="O1632" s="45"/>
      <c r="P1632" s="45"/>
      <c r="Q1632" s="45"/>
      <c r="R1632" s="45"/>
      <c r="S1632" s="45"/>
      <c r="T1632" s="45"/>
      <c r="U1632" s="45"/>
      <c r="V1632" s="45"/>
      <c r="W1632" s="45"/>
      <c r="X1632" s="45"/>
      <c r="Y1632" s="45"/>
      <c r="Z1632" s="45"/>
      <c r="AA1632" s="45"/>
      <c r="AB1632" s="45"/>
      <c r="AC1632" s="45"/>
      <c r="AD1632" s="45"/>
      <c r="AE1632" s="45"/>
      <c r="AF1632" s="45"/>
      <c r="AG1632" s="448">
        <v>153971</v>
      </c>
      <c r="AH1632" s="45"/>
      <c r="AI1632" s="442">
        <f t="shared" si="1"/>
        <v>153971</v>
      </c>
    </row>
    <row r="1633" spans="1:35" ht="12.75" customHeight="1">
      <c r="A1633" s="446" t="s">
        <v>3486</v>
      </c>
      <c r="B1633" s="446" t="s">
        <v>3450</v>
      </c>
      <c r="C1633" s="45"/>
      <c r="D1633" s="45"/>
      <c r="E1633" s="45"/>
      <c r="F1633" s="448">
        <v>3273754</v>
      </c>
      <c r="G1633" s="45"/>
      <c r="H1633" s="45"/>
      <c r="I1633" s="45"/>
      <c r="J1633" s="45"/>
      <c r="K1633" s="45"/>
      <c r="L1633" s="45"/>
      <c r="M1633" s="45"/>
      <c r="N1633" s="45"/>
      <c r="O1633" s="45"/>
      <c r="P1633" s="45"/>
      <c r="Q1633" s="45"/>
      <c r="R1633" s="45"/>
      <c r="S1633" s="45"/>
      <c r="T1633" s="45"/>
      <c r="U1633" s="45"/>
      <c r="V1633" s="45"/>
      <c r="W1633" s="45"/>
      <c r="X1633" s="45"/>
      <c r="Y1633" s="45"/>
      <c r="Z1633" s="45"/>
      <c r="AA1633" s="45"/>
      <c r="AB1633" s="45"/>
      <c r="AC1633" s="45"/>
      <c r="AD1633" s="45"/>
      <c r="AE1633" s="45"/>
      <c r="AF1633" s="45"/>
      <c r="AG1633" s="45"/>
      <c r="AH1633" s="448">
        <v>3273754</v>
      </c>
      <c r="AI1633" s="442">
        <f t="shared" si="1"/>
        <v>0</v>
      </c>
    </row>
    <row r="1634" spans="1:35" ht="12.75" customHeight="1">
      <c r="A1634" s="440" t="s">
        <v>3487</v>
      </c>
      <c r="B1634" s="440" t="s">
        <v>3386</v>
      </c>
      <c r="C1634" s="45"/>
      <c r="D1634" s="45"/>
      <c r="E1634" s="45"/>
      <c r="F1634" s="45"/>
      <c r="G1634" s="45"/>
      <c r="H1634" s="45"/>
      <c r="I1634" s="45"/>
      <c r="J1634" s="45"/>
      <c r="K1634" s="45"/>
      <c r="L1634" s="45"/>
      <c r="M1634" s="45"/>
      <c r="N1634" s="45"/>
      <c r="O1634" s="45"/>
      <c r="P1634" s="45"/>
      <c r="Q1634" s="45"/>
      <c r="R1634" s="45"/>
      <c r="S1634" s="45"/>
      <c r="T1634" s="45"/>
      <c r="U1634" s="45"/>
      <c r="V1634" s="45"/>
      <c r="W1634" s="45"/>
      <c r="X1634" s="45"/>
      <c r="Y1634" s="45"/>
      <c r="Z1634" s="45"/>
      <c r="AA1634" s="45"/>
      <c r="AB1634" s="45"/>
      <c r="AC1634" s="45"/>
      <c r="AD1634" s="45"/>
      <c r="AE1634" s="45"/>
      <c r="AF1634" s="45"/>
      <c r="AG1634" s="45"/>
      <c r="AH1634" s="45"/>
      <c r="AI1634" s="442">
        <f t="shared" si="1"/>
        <v>0</v>
      </c>
    </row>
    <row r="1635" spans="1:35" ht="12.75" customHeight="1">
      <c r="A1635" s="446" t="s">
        <v>3488</v>
      </c>
      <c r="B1635" s="446" t="s">
        <v>1226</v>
      </c>
      <c r="C1635" s="45"/>
      <c r="D1635" s="45"/>
      <c r="E1635" s="448">
        <v>25360928</v>
      </c>
      <c r="F1635" s="45"/>
      <c r="G1635" s="45"/>
      <c r="H1635" s="45"/>
      <c r="I1635" s="45"/>
      <c r="J1635" s="45"/>
      <c r="K1635" s="45"/>
      <c r="L1635" s="45"/>
      <c r="M1635" s="45"/>
      <c r="N1635" s="45"/>
      <c r="O1635" s="45"/>
      <c r="P1635" s="45"/>
      <c r="Q1635" s="45"/>
      <c r="R1635" s="45"/>
      <c r="S1635" s="45"/>
      <c r="T1635" s="45"/>
      <c r="U1635" s="45"/>
      <c r="V1635" s="45"/>
      <c r="W1635" s="45"/>
      <c r="X1635" s="45"/>
      <c r="Y1635" s="45"/>
      <c r="Z1635" s="45"/>
      <c r="AA1635" s="45"/>
      <c r="AB1635" s="45"/>
      <c r="AC1635" s="45"/>
      <c r="AD1635" s="45"/>
      <c r="AE1635" s="45"/>
      <c r="AF1635" s="45"/>
      <c r="AG1635" s="448">
        <v>25360928</v>
      </c>
      <c r="AH1635" s="45"/>
      <c r="AI1635" s="442">
        <f t="shared" si="1"/>
        <v>25360928</v>
      </c>
    </row>
    <row r="1636" spans="1:35" ht="12.75" customHeight="1">
      <c r="A1636" s="446" t="s">
        <v>3489</v>
      </c>
      <c r="B1636" s="446" t="s">
        <v>2816</v>
      </c>
      <c r="C1636" s="45"/>
      <c r="D1636" s="45"/>
      <c r="E1636" s="448">
        <v>14596468</v>
      </c>
      <c r="F1636" s="45"/>
      <c r="G1636" s="45"/>
      <c r="H1636" s="45"/>
      <c r="I1636" s="45"/>
      <c r="J1636" s="45"/>
      <c r="K1636" s="45"/>
      <c r="L1636" s="45"/>
      <c r="M1636" s="45"/>
      <c r="N1636" s="45"/>
      <c r="O1636" s="45"/>
      <c r="P1636" s="45"/>
      <c r="Q1636" s="45"/>
      <c r="R1636" s="45"/>
      <c r="S1636" s="45"/>
      <c r="T1636" s="45"/>
      <c r="U1636" s="45"/>
      <c r="V1636" s="45"/>
      <c r="W1636" s="45"/>
      <c r="X1636" s="45"/>
      <c r="Y1636" s="45"/>
      <c r="Z1636" s="45"/>
      <c r="AA1636" s="45"/>
      <c r="AB1636" s="45"/>
      <c r="AC1636" s="45"/>
      <c r="AD1636" s="45"/>
      <c r="AE1636" s="45"/>
      <c r="AF1636" s="45"/>
      <c r="AG1636" s="448">
        <v>14596468</v>
      </c>
      <c r="AH1636" s="45"/>
      <c r="AI1636" s="442">
        <f t="shared" si="1"/>
        <v>14596468</v>
      </c>
    </row>
    <row r="1637" spans="1:35" ht="12.75" customHeight="1">
      <c r="A1637" s="446" t="s">
        <v>3490</v>
      </c>
      <c r="B1637" s="446" t="s">
        <v>2721</v>
      </c>
      <c r="C1637" s="45"/>
      <c r="D1637" s="45"/>
      <c r="E1637" s="448">
        <v>488213</v>
      </c>
      <c r="F1637" s="45"/>
      <c r="G1637" s="45"/>
      <c r="H1637" s="45"/>
      <c r="I1637" s="45"/>
      <c r="J1637" s="45"/>
      <c r="K1637" s="45"/>
      <c r="L1637" s="45"/>
      <c r="M1637" s="45"/>
      <c r="N1637" s="45"/>
      <c r="O1637" s="45"/>
      <c r="P1637" s="45"/>
      <c r="Q1637" s="45"/>
      <c r="R1637" s="45"/>
      <c r="S1637" s="45"/>
      <c r="T1637" s="45"/>
      <c r="U1637" s="45"/>
      <c r="V1637" s="45"/>
      <c r="W1637" s="45"/>
      <c r="X1637" s="45"/>
      <c r="Y1637" s="45"/>
      <c r="Z1637" s="45"/>
      <c r="AA1637" s="45"/>
      <c r="AB1637" s="45"/>
      <c r="AC1637" s="45"/>
      <c r="AD1637" s="45"/>
      <c r="AE1637" s="45"/>
      <c r="AF1637" s="45"/>
      <c r="AG1637" s="448">
        <v>488213</v>
      </c>
      <c r="AH1637" s="45"/>
      <c r="AI1637" s="442">
        <f t="shared" si="1"/>
        <v>488213</v>
      </c>
    </row>
    <row r="1638" spans="1:35" ht="12.75" customHeight="1">
      <c r="A1638" s="446" t="s">
        <v>3491</v>
      </c>
      <c r="B1638" s="446" t="s">
        <v>3448</v>
      </c>
      <c r="C1638" s="45"/>
      <c r="D1638" s="45"/>
      <c r="E1638" s="448">
        <v>871245</v>
      </c>
      <c r="F1638" s="45"/>
      <c r="G1638" s="45"/>
      <c r="H1638" s="45"/>
      <c r="I1638" s="45"/>
      <c r="J1638" s="45"/>
      <c r="K1638" s="45"/>
      <c r="L1638" s="45"/>
      <c r="M1638" s="45"/>
      <c r="N1638" s="45"/>
      <c r="O1638" s="45"/>
      <c r="P1638" s="45"/>
      <c r="Q1638" s="45"/>
      <c r="R1638" s="45"/>
      <c r="S1638" s="45"/>
      <c r="T1638" s="45"/>
      <c r="U1638" s="45"/>
      <c r="V1638" s="45"/>
      <c r="W1638" s="45"/>
      <c r="X1638" s="45"/>
      <c r="Y1638" s="45"/>
      <c r="Z1638" s="45"/>
      <c r="AA1638" s="45"/>
      <c r="AB1638" s="45"/>
      <c r="AC1638" s="45"/>
      <c r="AD1638" s="45"/>
      <c r="AE1638" s="45"/>
      <c r="AF1638" s="45"/>
      <c r="AG1638" s="448">
        <v>871245</v>
      </c>
      <c r="AH1638" s="45"/>
      <c r="AI1638" s="442">
        <f t="shared" si="1"/>
        <v>871245</v>
      </c>
    </row>
    <row r="1639" spans="1:35" ht="12.75" customHeight="1">
      <c r="A1639" s="446" t="s">
        <v>3492</v>
      </c>
      <c r="B1639" s="446" t="s">
        <v>3450</v>
      </c>
      <c r="C1639" s="45"/>
      <c r="D1639" s="45"/>
      <c r="E1639" s="45"/>
      <c r="F1639" s="448">
        <v>41316854</v>
      </c>
      <c r="G1639" s="45"/>
      <c r="H1639" s="45"/>
      <c r="I1639" s="45"/>
      <c r="J1639" s="45"/>
      <c r="K1639" s="45"/>
      <c r="L1639" s="45"/>
      <c r="M1639" s="45"/>
      <c r="N1639" s="45"/>
      <c r="O1639" s="45"/>
      <c r="P1639" s="45"/>
      <c r="Q1639" s="45"/>
      <c r="R1639" s="45"/>
      <c r="S1639" s="45"/>
      <c r="T1639" s="45"/>
      <c r="U1639" s="45"/>
      <c r="V1639" s="45"/>
      <c r="W1639" s="45"/>
      <c r="X1639" s="45"/>
      <c r="Y1639" s="45"/>
      <c r="Z1639" s="45"/>
      <c r="AA1639" s="45"/>
      <c r="AB1639" s="45"/>
      <c r="AC1639" s="45"/>
      <c r="AD1639" s="45"/>
      <c r="AE1639" s="45"/>
      <c r="AF1639" s="45"/>
      <c r="AG1639" s="45"/>
      <c r="AH1639" s="448">
        <v>41316854</v>
      </c>
      <c r="AI1639" s="442">
        <f t="shared" si="1"/>
        <v>0</v>
      </c>
    </row>
    <row r="1640" spans="1:35" ht="12.75" customHeight="1">
      <c r="A1640" s="440" t="s">
        <v>3493</v>
      </c>
      <c r="B1640" s="440" t="s">
        <v>3388</v>
      </c>
      <c r="C1640" s="45"/>
      <c r="D1640" s="45"/>
      <c r="E1640" s="45"/>
      <c r="F1640" s="45"/>
      <c r="G1640" s="45"/>
      <c r="H1640" s="45"/>
      <c r="I1640" s="45"/>
      <c r="J1640" s="45"/>
      <c r="K1640" s="45"/>
      <c r="L1640" s="45"/>
      <c r="M1640" s="45"/>
      <c r="N1640" s="45"/>
      <c r="O1640" s="45"/>
      <c r="P1640" s="45"/>
      <c r="Q1640" s="45"/>
      <c r="R1640" s="45"/>
      <c r="S1640" s="45"/>
      <c r="T1640" s="45"/>
      <c r="U1640" s="45"/>
      <c r="V1640" s="45"/>
      <c r="W1640" s="45"/>
      <c r="X1640" s="45"/>
      <c r="Y1640" s="45"/>
      <c r="Z1640" s="45"/>
      <c r="AA1640" s="45"/>
      <c r="AB1640" s="45"/>
      <c r="AC1640" s="45"/>
      <c r="AD1640" s="45"/>
      <c r="AE1640" s="45"/>
      <c r="AF1640" s="45"/>
      <c r="AG1640" s="45"/>
      <c r="AH1640" s="45"/>
      <c r="AI1640" s="442">
        <f t="shared" si="1"/>
        <v>0</v>
      </c>
    </row>
    <row r="1641" spans="1:35" ht="12.75" customHeight="1">
      <c r="A1641" s="446" t="s">
        <v>3494</v>
      </c>
      <c r="B1641" s="446" t="s">
        <v>1226</v>
      </c>
      <c r="C1641" s="45"/>
      <c r="D1641" s="45"/>
      <c r="E1641" s="448">
        <v>1895642</v>
      </c>
      <c r="F1641" s="45"/>
      <c r="G1641" s="45"/>
      <c r="H1641" s="45"/>
      <c r="I1641" s="45"/>
      <c r="J1641" s="45"/>
      <c r="K1641" s="45"/>
      <c r="L1641" s="45"/>
      <c r="M1641" s="45"/>
      <c r="N1641" s="45"/>
      <c r="O1641" s="45"/>
      <c r="P1641" s="45"/>
      <c r="Q1641" s="45"/>
      <c r="R1641" s="45"/>
      <c r="S1641" s="45"/>
      <c r="T1641" s="45"/>
      <c r="U1641" s="45"/>
      <c r="V1641" s="45"/>
      <c r="W1641" s="45"/>
      <c r="X1641" s="45"/>
      <c r="Y1641" s="45"/>
      <c r="Z1641" s="45"/>
      <c r="AA1641" s="45"/>
      <c r="AB1641" s="45"/>
      <c r="AC1641" s="45"/>
      <c r="AD1641" s="45"/>
      <c r="AE1641" s="45"/>
      <c r="AF1641" s="45"/>
      <c r="AG1641" s="448">
        <v>1895642</v>
      </c>
      <c r="AH1641" s="45"/>
      <c r="AI1641" s="442">
        <f t="shared" si="1"/>
        <v>1895642</v>
      </c>
    </row>
    <row r="1642" spans="1:35" ht="12.75" customHeight="1">
      <c r="A1642" s="446" t="s">
        <v>3495</v>
      </c>
      <c r="B1642" s="446" t="s">
        <v>2816</v>
      </c>
      <c r="C1642" s="45"/>
      <c r="D1642" s="45"/>
      <c r="E1642" s="448">
        <v>2921592</v>
      </c>
      <c r="F1642" s="45"/>
      <c r="G1642" s="45"/>
      <c r="H1642" s="45"/>
      <c r="I1642" s="45"/>
      <c r="J1642" s="45"/>
      <c r="K1642" s="45"/>
      <c r="L1642" s="45"/>
      <c r="M1642" s="45"/>
      <c r="N1642" s="45"/>
      <c r="O1642" s="45"/>
      <c r="P1642" s="45"/>
      <c r="Q1642" s="45"/>
      <c r="R1642" s="45"/>
      <c r="S1642" s="45"/>
      <c r="T1642" s="45"/>
      <c r="U1642" s="45"/>
      <c r="V1642" s="45"/>
      <c r="W1642" s="45"/>
      <c r="X1642" s="45"/>
      <c r="Y1642" s="45"/>
      <c r="Z1642" s="45"/>
      <c r="AA1642" s="45"/>
      <c r="AB1642" s="45"/>
      <c r="AC1642" s="45"/>
      <c r="AD1642" s="45"/>
      <c r="AE1642" s="45"/>
      <c r="AF1642" s="45"/>
      <c r="AG1642" s="448">
        <v>2921592</v>
      </c>
      <c r="AH1642" s="45"/>
      <c r="AI1642" s="442">
        <f t="shared" si="1"/>
        <v>2921592</v>
      </c>
    </row>
    <row r="1643" spans="1:35" ht="12.75" customHeight="1">
      <c r="A1643" s="446" t="s">
        <v>3496</v>
      </c>
      <c r="B1643" s="446" t="s">
        <v>3448</v>
      </c>
      <c r="C1643" s="45"/>
      <c r="D1643" s="45"/>
      <c r="E1643" s="448">
        <v>199233</v>
      </c>
      <c r="F1643" s="45"/>
      <c r="G1643" s="45"/>
      <c r="H1643" s="45"/>
      <c r="I1643" s="45"/>
      <c r="J1643" s="45"/>
      <c r="K1643" s="45"/>
      <c r="L1643" s="45"/>
      <c r="M1643" s="45"/>
      <c r="N1643" s="45"/>
      <c r="O1643" s="45"/>
      <c r="P1643" s="45"/>
      <c r="Q1643" s="45"/>
      <c r="R1643" s="45"/>
      <c r="S1643" s="45"/>
      <c r="T1643" s="45"/>
      <c r="U1643" s="45"/>
      <c r="V1643" s="45"/>
      <c r="W1643" s="45"/>
      <c r="X1643" s="45"/>
      <c r="Y1643" s="45"/>
      <c r="Z1643" s="45"/>
      <c r="AA1643" s="45"/>
      <c r="AB1643" s="45"/>
      <c r="AC1643" s="45"/>
      <c r="AD1643" s="45"/>
      <c r="AE1643" s="45"/>
      <c r="AF1643" s="45"/>
      <c r="AG1643" s="448">
        <v>199233</v>
      </c>
      <c r="AH1643" s="45"/>
      <c r="AI1643" s="442">
        <f t="shared" si="1"/>
        <v>199233</v>
      </c>
    </row>
    <row r="1644" spans="1:35" ht="12.75" customHeight="1">
      <c r="A1644" s="446" t="s">
        <v>3497</v>
      </c>
      <c r="B1644" s="446" t="s">
        <v>3450</v>
      </c>
      <c r="C1644" s="45"/>
      <c r="D1644" s="45"/>
      <c r="E1644" s="45"/>
      <c r="F1644" s="448">
        <v>5016467</v>
      </c>
      <c r="G1644" s="45"/>
      <c r="H1644" s="45"/>
      <c r="I1644" s="45"/>
      <c r="J1644" s="45"/>
      <c r="K1644" s="45"/>
      <c r="L1644" s="45"/>
      <c r="M1644" s="45"/>
      <c r="N1644" s="45"/>
      <c r="O1644" s="45"/>
      <c r="P1644" s="45"/>
      <c r="Q1644" s="45"/>
      <c r="R1644" s="45"/>
      <c r="S1644" s="45"/>
      <c r="T1644" s="45"/>
      <c r="U1644" s="45"/>
      <c r="V1644" s="45"/>
      <c r="W1644" s="45"/>
      <c r="X1644" s="45"/>
      <c r="Y1644" s="45"/>
      <c r="Z1644" s="45"/>
      <c r="AA1644" s="45"/>
      <c r="AB1644" s="45"/>
      <c r="AC1644" s="45"/>
      <c r="AD1644" s="45"/>
      <c r="AE1644" s="45"/>
      <c r="AF1644" s="45"/>
      <c r="AG1644" s="45"/>
      <c r="AH1644" s="448">
        <v>5016467</v>
      </c>
      <c r="AI1644" s="442">
        <f t="shared" si="1"/>
        <v>0</v>
      </c>
    </row>
    <row r="1645" spans="1:35" ht="12.75" customHeight="1">
      <c r="A1645" s="440" t="s">
        <v>3498</v>
      </c>
      <c r="B1645" s="440" t="s">
        <v>3390</v>
      </c>
      <c r="C1645" s="45"/>
      <c r="D1645" s="45"/>
      <c r="E1645" s="45"/>
      <c r="F1645" s="45"/>
      <c r="G1645" s="45"/>
      <c r="H1645" s="45"/>
      <c r="I1645" s="45"/>
      <c r="J1645" s="45"/>
      <c r="K1645" s="45"/>
      <c r="L1645" s="45"/>
      <c r="M1645" s="45"/>
      <c r="N1645" s="45"/>
      <c r="O1645" s="45"/>
      <c r="P1645" s="45"/>
      <c r="Q1645" s="45"/>
      <c r="R1645" s="45"/>
      <c r="S1645" s="45"/>
      <c r="T1645" s="45"/>
      <c r="U1645" s="45"/>
      <c r="V1645" s="45"/>
      <c r="W1645" s="45"/>
      <c r="X1645" s="45"/>
      <c r="Y1645" s="45"/>
      <c r="Z1645" s="45"/>
      <c r="AA1645" s="45"/>
      <c r="AB1645" s="45"/>
      <c r="AC1645" s="45"/>
      <c r="AD1645" s="45"/>
      <c r="AE1645" s="45"/>
      <c r="AF1645" s="45"/>
      <c r="AG1645" s="45"/>
      <c r="AH1645" s="45"/>
      <c r="AI1645" s="442">
        <f t="shared" si="1"/>
        <v>0</v>
      </c>
    </row>
    <row r="1646" spans="1:35" ht="12.75" customHeight="1">
      <c r="A1646" s="446" t="s">
        <v>3499</v>
      </c>
      <c r="B1646" s="446" t="s">
        <v>1226</v>
      </c>
      <c r="C1646" s="45"/>
      <c r="D1646" s="45"/>
      <c r="E1646" s="448">
        <v>3204</v>
      </c>
      <c r="F1646" s="45"/>
      <c r="G1646" s="45"/>
      <c r="H1646" s="45"/>
      <c r="I1646" s="45"/>
      <c r="J1646" s="45"/>
      <c r="K1646" s="45"/>
      <c r="L1646" s="45"/>
      <c r="M1646" s="45"/>
      <c r="N1646" s="45"/>
      <c r="O1646" s="45"/>
      <c r="P1646" s="45"/>
      <c r="Q1646" s="45"/>
      <c r="R1646" s="45"/>
      <c r="S1646" s="45"/>
      <c r="T1646" s="45"/>
      <c r="U1646" s="45"/>
      <c r="V1646" s="45"/>
      <c r="W1646" s="45"/>
      <c r="X1646" s="45"/>
      <c r="Y1646" s="45"/>
      <c r="Z1646" s="45"/>
      <c r="AA1646" s="45"/>
      <c r="AB1646" s="45"/>
      <c r="AC1646" s="45"/>
      <c r="AD1646" s="45"/>
      <c r="AE1646" s="45"/>
      <c r="AF1646" s="45"/>
      <c r="AG1646" s="448">
        <v>3204</v>
      </c>
      <c r="AH1646" s="45"/>
      <c r="AI1646" s="442">
        <f t="shared" si="1"/>
        <v>3204</v>
      </c>
    </row>
    <row r="1647" spans="1:35" ht="12.75" customHeight="1">
      <c r="A1647" s="446" t="s">
        <v>3500</v>
      </c>
      <c r="B1647" s="446" t="s">
        <v>2816</v>
      </c>
      <c r="C1647" s="45"/>
      <c r="D1647" s="45"/>
      <c r="E1647" s="448">
        <v>313983</v>
      </c>
      <c r="F1647" s="45"/>
      <c r="G1647" s="45"/>
      <c r="H1647" s="45"/>
      <c r="I1647" s="45"/>
      <c r="J1647" s="45"/>
      <c r="K1647" s="45"/>
      <c r="L1647" s="45"/>
      <c r="M1647" s="45"/>
      <c r="N1647" s="45"/>
      <c r="O1647" s="45"/>
      <c r="P1647" s="45"/>
      <c r="Q1647" s="45"/>
      <c r="R1647" s="45"/>
      <c r="S1647" s="45"/>
      <c r="T1647" s="45"/>
      <c r="U1647" s="45"/>
      <c r="V1647" s="45"/>
      <c r="W1647" s="45"/>
      <c r="X1647" s="45"/>
      <c r="Y1647" s="45"/>
      <c r="Z1647" s="45"/>
      <c r="AA1647" s="45"/>
      <c r="AB1647" s="45"/>
      <c r="AC1647" s="45"/>
      <c r="AD1647" s="45"/>
      <c r="AE1647" s="45"/>
      <c r="AF1647" s="45"/>
      <c r="AG1647" s="448">
        <v>313983</v>
      </c>
      <c r="AH1647" s="45"/>
      <c r="AI1647" s="442">
        <f t="shared" si="1"/>
        <v>313983</v>
      </c>
    </row>
    <row r="1648" spans="1:35" ht="12.75" customHeight="1">
      <c r="A1648" s="446" t="s">
        <v>3501</v>
      </c>
      <c r="B1648" s="446" t="s">
        <v>2721</v>
      </c>
      <c r="C1648" s="45"/>
      <c r="D1648" s="45"/>
      <c r="E1648" s="448">
        <v>154954</v>
      </c>
      <c r="F1648" s="45"/>
      <c r="G1648" s="45"/>
      <c r="H1648" s="45"/>
      <c r="I1648" s="45"/>
      <c r="J1648" s="45"/>
      <c r="K1648" s="45"/>
      <c r="L1648" s="45"/>
      <c r="M1648" s="45"/>
      <c r="N1648" s="45"/>
      <c r="O1648" s="45"/>
      <c r="P1648" s="45"/>
      <c r="Q1648" s="45"/>
      <c r="R1648" s="45"/>
      <c r="S1648" s="45"/>
      <c r="T1648" s="45"/>
      <c r="U1648" s="45"/>
      <c r="V1648" s="45"/>
      <c r="W1648" s="45"/>
      <c r="X1648" s="45"/>
      <c r="Y1648" s="45"/>
      <c r="Z1648" s="45"/>
      <c r="AA1648" s="45"/>
      <c r="AB1648" s="45"/>
      <c r="AC1648" s="45"/>
      <c r="AD1648" s="45"/>
      <c r="AE1648" s="45"/>
      <c r="AF1648" s="45"/>
      <c r="AG1648" s="448">
        <v>154954</v>
      </c>
      <c r="AH1648" s="45"/>
      <c r="AI1648" s="442">
        <f t="shared" si="1"/>
        <v>154954</v>
      </c>
    </row>
    <row r="1649" spans="1:35" ht="12.75" customHeight="1">
      <c r="A1649" s="446" t="s">
        <v>3502</v>
      </c>
      <c r="B1649" s="446" t="s">
        <v>3448</v>
      </c>
      <c r="C1649" s="45"/>
      <c r="D1649" s="45"/>
      <c r="E1649" s="448">
        <v>11373</v>
      </c>
      <c r="F1649" s="45"/>
      <c r="G1649" s="45"/>
      <c r="H1649" s="45"/>
      <c r="I1649" s="45"/>
      <c r="J1649" s="45"/>
      <c r="K1649" s="45"/>
      <c r="L1649" s="45"/>
      <c r="M1649" s="45"/>
      <c r="N1649" s="45"/>
      <c r="O1649" s="45"/>
      <c r="P1649" s="45"/>
      <c r="Q1649" s="45"/>
      <c r="R1649" s="45"/>
      <c r="S1649" s="45"/>
      <c r="T1649" s="45"/>
      <c r="U1649" s="45"/>
      <c r="V1649" s="45"/>
      <c r="W1649" s="45"/>
      <c r="X1649" s="45"/>
      <c r="Y1649" s="45"/>
      <c r="Z1649" s="45"/>
      <c r="AA1649" s="45"/>
      <c r="AB1649" s="45"/>
      <c r="AC1649" s="45"/>
      <c r="AD1649" s="45"/>
      <c r="AE1649" s="45"/>
      <c r="AF1649" s="45"/>
      <c r="AG1649" s="448">
        <v>11373</v>
      </c>
      <c r="AH1649" s="45"/>
      <c r="AI1649" s="442">
        <f t="shared" si="1"/>
        <v>11373</v>
      </c>
    </row>
    <row r="1650" spans="1:35" ht="12.75" customHeight="1">
      <c r="A1650" s="446" t="s">
        <v>3503</v>
      </c>
      <c r="B1650" s="446" t="s">
        <v>3450</v>
      </c>
      <c r="C1650" s="45"/>
      <c r="D1650" s="45"/>
      <c r="E1650" s="45"/>
      <c r="F1650" s="448">
        <v>483514</v>
      </c>
      <c r="G1650" s="45"/>
      <c r="H1650" s="45"/>
      <c r="I1650" s="45"/>
      <c r="J1650" s="45"/>
      <c r="K1650" s="45"/>
      <c r="L1650" s="45"/>
      <c r="M1650" s="45"/>
      <c r="N1650" s="45"/>
      <c r="O1650" s="45"/>
      <c r="P1650" s="45"/>
      <c r="Q1650" s="45"/>
      <c r="R1650" s="45"/>
      <c r="S1650" s="45"/>
      <c r="T1650" s="45"/>
      <c r="U1650" s="45"/>
      <c r="V1650" s="45"/>
      <c r="W1650" s="45"/>
      <c r="X1650" s="45"/>
      <c r="Y1650" s="45"/>
      <c r="Z1650" s="45"/>
      <c r="AA1650" s="45"/>
      <c r="AB1650" s="45"/>
      <c r="AC1650" s="45"/>
      <c r="AD1650" s="45"/>
      <c r="AE1650" s="45"/>
      <c r="AF1650" s="45"/>
      <c r="AG1650" s="45"/>
      <c r="AH1650" s="448">
        <v>483514</v>
      </c>
      <c r="AI1650" s="442">
        <f t="shared" si="1"/>
        <v>0</v>
      </c>
    </row>
    <row r="1651" spans="1:35" ht="12.75" customHeight="1">
      <c r="A1651" s="440" t="s">
        <v>3504</v>
      </c>
      <c r="B1651" s="440" t="s">
        <v>3392</v>
      </c>
      <c r="C1651" s="45"/>
      <c r="D1651" s="45"/>
      <c r="E1651" s="45"/>
      <c r="F1651" s="45"/>
      <c r="G1651" s="45"/>
      <c r="H1651" s="45"/>
      <c r="I1651" s="45"/>
      <c r="J1651" s="45"/>
      <c r="K1651" s="45"/>
      <c r="L1651" s="45"/>
      <c r="M1651" s="45"/>
      <c r="N1651" s="45"/>
      <c r="O1651" s="45"/>
      <c r="P1651" s="45"/>
      <c r="Q1651" s="45"/>
      <c r="R1651" s="45"/>
      <c r="S1651" s="45"/>
      <c r="T1651" s="45"/>
      <c r="U1651" s="45"/>
      <c r="V1651" s="45"/>
      <c r="W1651" s="45"/>
      <c r="X1651" s="45"/>
      <c r="Y1651" s="45"/>
      <c r="Z1651" s="45"/>
      <c r="AA1651" s="45"/>
      <c r="AB1651" s="45"/>
      <c r="AC1651" s="45"/>
      <c r="AD1651" s="45"/>
      <c r="AE1651" s="45"/>
      <c r="AF1651" s="45"/>
      <c r="AG1651" s="45"/>
      <c r="AH1651" s="45"/>
      <c r="AI1651" s="442">
        <f t="shared" si="1"/>
        <v>0</v>
      </c>
    </row>
    <row r="1652" spans="1:35" ht="12.75" customHeight="1">
      <c r="A1652" s="446" t="s">
        <v>3505</v>
      </c>
      <c r="B1652" s="446" t="s">
        <v>1226</v>
      </c>
      <c r="C1652" s="45"/>
      <c r="D1652" s="45"/>
      <c r="E1652" s="448">
        <v>549327</v>
      </c>
      <c r="F1652" s="45"/>
      <c r="G1652" s="45"/>
      <c r="H1652" s="45"/>
      <c r="I1652" s="45"/>
      <c r="J1652" s="45"/>
      <c r="K1652" s="45"/>
      <c r="L1652" s="45"/>
      <c r="M1652" s="45"/>
      <c r="N1652" s="45"/>
      <c r="O1652" s="45"/>
      <c r="P1652" s="45"/>
      <c r="Q1652" s="45"/>
      <c r="R1652" s="45"/>
      <c r="S1652" s="45"/>
      <c r="T1652" s="45"/>
      <c r="U1652" s="45"/>
      <c r="V1652" s="45"/>
      <c r="W1652" s="45"/>
      <c r="X1652" s="45"/>
      <c r="Y1652" s="45"/>
      <c r="Z1652" s="45"/>
      <c r="AA1652" s="45"/>
      <c r="AB1652" s="45"/>
      <c r="AC1652" s="45"/>
      <c r="AD1652" s="45"/>
      <c r="AE1652" s="45"/>
      <c r="AF1652" s="45"/>
      <c r="AG1652" s="448">
        <v>549327</v>
      </c>
      <c r="AH1652" s="45"/>
      <c r="AI1652" s="442">
        <f t="shared" si="1"/>
        <v>549327</v>
      </c>
    </row>
    <row r="1653" spans="1:35" ht="12.75" customHeight="1">
      <c r="A1653" s="446" t="s">
        <v>3506</v>
      </c>
      <c r="B1653" s="446" t="s">
        <v>2816</v>
      </c>
      <c r="C1653" s="45"/>
      <c r="D1653" s="45"/>
      <c r="E1653" s="448">
        <v>1319776</v>
      </c>
      <c r="F1653" s="45"/>
      <c r="G1653" s="45"/>
      <c r="H1653" s="45"/>
      <c r="I1653" s="45"/>
      <c r="J1653" s="45"/>
      <c r="K1653" s="45"/>
      <c r="L1653" s="45"/>
      <c r="M1653" s="45"/>
      <c r="N1653" s="45"/>
      <c r="O1653" s="45"/>
      <c r="P1653" s="45"/>
      <c r="Q1653" s="45"/>
      <c r="R1653" s="45"/>
      <c r="S1653" s="45"/>
      <c r="T1653" s="45"/>
      <c r="U1653" s="45"/>
      <c r="V1653" s="45"/>
      <c r="W1653" s="45"/>
      <c r="X1653" s="45"/>
      <c r="Y1653" s="45"/>
      <c r="Z1653" s="45"/>
      <c r="AA1653" s="45"/>
      <c r="AB1653" s="45"/>
      <c r="AC1653" s="45"/>
      <c r="AD1653" s="45"/>
      <c r="AE1653" s="45"/>
      <c r="AF1653" s="45"/>
      <c r="AG1653" s="448">
        <v>1319776</v>
      </c>
      <c r="AH1653" s="45"/>
      <c r="AI1653" s="442">
        <f t="shared" si="1"/>
        <v>1319776</v>
      </c>
    </row>
    <row r="1654" spans="1:35" ht="12.75" customHeight="1">
      <c r="A1654" s="446" t="s">
        <v>3507</v>
      </c>
      <c r="B1654" s="446" t="s">
        <v>3448</v>
      </c>
      <c r="C1654" s="45"/>
      <c r="D1654" s="45"/>
      <c r="E1654" s="448">
        <v>89063</v>
      </c>
      <c r="F1654" s="45"/>
      <c r="G1654" s="45"/>
      <c r="H1654" s="45"/>
      <c r="I1654" s="45"/>
      <c r="J1654" s="45"/>
      <c r="K1654" s="45"/>
      <c r="L1654" s="45"/>
      <c r="M1654" s="45"/>
      <c r="N1654" s="45"/>
      <c r="O1654" s="45"/>
      <c r="P1654" s="45"/>
      <c r="Q1654" s="45"/>
      <c r="R1654" s="45"/>
      <c r="S1654" s="45"/>
      <c r="T1654" s="45"/>
      <c r="U1654" s="45"/>
      <c r="V1654" s="45"/>
      <c r="W1654" s="45"/>
      <c r="X1654" s="45"/>
      <c r="Y1654" s="45"/>
      <c r="Z1654" s="45"/>
      <c r="AA1654" s="45"/>
      <c r="AB1654" s="45"/>
      <c r="AC1654" s="45"/>
      <c r="AD1654" s="45"/>
      <c r="AE1654" s="45"/>
      <c r="AF1654" s="45"/>
      <c r="AG1654" s="448">
        <v>89063</v>
      </c>
      <c r="AH1654" s="45"/>
      <c r="AI1654" s="442">
        <f t="shared" si="1"/>
        <v>89063</v>
      </c>
    </row>
    <row r="1655" spans="1:35" ht="12.75" customHeight="1">
      <c r="A1655" s="446" t="s">
        <v>3508</v>
      </c>
      <c r="B1655" s="446" t="s">
        <v>3450</v>
      </c>
      <c r="C1655" s="45"/>
      <c r="D1655" s="45"/>
      <c r="E1655" s="45"/>
      <c r="F1655" s="448">
        <v>1958166</v>
      </c>
      <c r="G1655" s="45"/>
      <c r="H1655" s="45"/>
      <c r="I1655" s="45"/>
      <c r="J1655" s="45"/>
      <c r="K1655" s="45"/>
      <c r="L1655" s="45"/>
      <c r="M1655" s="45"/>
      <c r="N1655" s="45"/>
      <c r="O1655" s="45"/>
      <c r="P1655" s="45"/>
      <c r="Q1655" s="45"/>
      <c r="R1655" s="45"/>
      <c r="S1655" s="45"/>
      <c r="T1655" s="45"/>
      <c r="U1655" s="45"/>
      <c r="V1655" s="45"/>
      <c r="W1655" s="45"/>
      <c r="X1655" s="45"/>
      <c r="Y1655" s="45"/>
      <c r="Z1655" s="45"/>
      <c r="AA1655" s="45"/>
      <c r="AB1655" s="45"/>
      <c r="AC1655" s="45"/>
      <c r="AD1655" s="45"/>
      <c r="AE1655" s="45"/>
      <c r="AF1655" s="45"/>
      <c r="AG1655" s="45"/>
      <c r="AH1655" s="448">
        <v>1958166</v>
      </c>
      <c r="AI1655" s="442">
        <f t="shared" si="1"/>
        <v>0</v>
      </c>
    </row>
    <row r="1656" spans="1:35" ht="12.75" customHeight="1">
      <c r="A1656" s="440" t="s">
        <v>3509</v>
      </c>
      <c r="B1656" s="440" t="s">
        <v>3394</v>
      </c>
      <c r="C1656" s="45"/>
      <c r="D1656" s="45"/>
      <c r="E1656" s="45"/>
      <c r="F1656" s="45"/>
      <c r="G1656" s="45"/>
      <c r="H1656" s="45"/>
      <c r="I1656" s="45"/>
      <c r="J1656" s="45"/>
      <c r="K1656" s="45"/>
      <c r="L1656" s="45"/>
      <c r="M1656" s="45"/>
      <c r="N1656" s="45"/>
      <c r="O1656" s="45"/>
      <c r="P1656" s="45"/>
      <c r="Q1656" s="45"/>
      <c r="R1656" s="45"/>
      <c r="S1656" s="45"/>
      <c r="T1656" s="45"/>
      <c r="U1656" s="45"/>
      <c r="V1656" s="45"/>
      <c r="W1656" s="45"/>
      <c r="X1656" s="45"/>
      <c r="Y1656" s="45"/>
      <c r="Z1656" s="45"/>
      <c r="AA1656" s="45"/>
      <c r="AB1656" s="45"/>
      <c r="AC1656" s="45"/>
      <c r="AD1656" s="45"/>
      <c r="AE1656" s="45"/>
      <c r="AF1656" s="45"/>
      <c r="AG1656" s="45"/>
      <c r="AH1656" s="45"/>
      <c r="AI1656" s="442">
        <f t="shared" si="1"/>
        <v>0</v>
      </c>
    </row>
    <row r="1657" spans="1:35" ht="12.75" customHeight="1">
      <c r="A1657" s="446" t="s">
        <v>3510</v>
      </c>
      <c r="B1657" s="446" t="s">
        <v>1226</v>
      </c>
      <c r="C1657" s="45"/>
      <c r="D1657" s="45"/>
      <c r="E1657" s="448">
        <v>30668</v>
      </c>
      <c r="F1657" s="45"/>
      <c r="G1657" s="45"/>
      <c r="H1657" s="45"/>
      <c r="I1657" s="45"/>
      <c r="J1657" s="45"/>
      <c r="K1657" s="45"/>
      <c r="L1657" s="45"/>
      <c r="M1657" s="45"/>
      <c r="N1657" s="45"/>
      <c r="O1657" s="45"/>
      <c r="P1657" s="45"/>
      <c r="Q1657" s="45"/>
      <c r="R1657" s="45"/>
      <c r="S1657" s="45"/>
      <c r="T1657" s="45"/>
      <c r="U1657" s="45"/>
      <c r="V1657" s="45"/>
      <c r="W1657" s="45"/>
      <c r="X1657" s="45"/>
      <c r="Y1657" s="45"/>
      <c r="Z1657" s="45"/>
      <c r="AA1657" s="45"/>
      <c r="AB1657" s="45"/>
      <c r="AC1657" s="45"/>
      <c r="AD1657" s="45"/>
      <c r="AE1657" s="45"/>
      <c r="AF1657" s="45"/>
      <c r="AG1657" s="448">
        <v>30668</v>
      </c>
      <c r="AH1657" s="45"/>
      <c r="AI1657" s="442">
        <f t="shared" si="1"/>
        <v>30668</v>
      </c>
    </row>
    <row r="1658" spans="1:35" ht="12.75" customHeight="1">
      <c r="A1658" s="446" t="s">
        <v>3511</v>
      </c>
      <c r="B1658" s="446" t="s">
        <v>2816</v>
      </c>
      <c r="C1658" s="45"/>
      <c r="D1658" s="45"/>
      <c r="E1658" s="448">
        <v>270561</v>
      </c>
      <c r="F1658" s="45"/>
      <c r="G1658" s="45"/>
      <c r="H1658" s="45"/>
      <c r="I1658" s="45"/>
      <c r="J1658" s="45"/>
      <c r="K1658" s="45"/>
      <c r="L1658" s="45"/>
      <c r="M1658" s="45"/>
      <c r="N1658" s="45"/>
      <c r="O1658" s="45"/>
      <c r="P1658" s="45"/>
      <c r="Q1658" s="45"/>
      <c r="R1658" s="45"/>
      <c r="S1658" s="45"/>
      <c r="T1658" s="45"/>
      <c r="U1658" s="45"/>
      <c r="V1658" s="45"/>
      <c r="W1658" s="45"/>
      <c r="X1658" s="45"/>
      <c r="Y1658" s="45"/>
      <c r="Z1658" s="45"/>
      <c r="AA1658" s="45"/>
      <c r="AB1658" s="45"/>
      <c r="AC1658" s="45"/>
      <c r="AD1658" s="45"/>
      <c r="AE1658" s="45"/>
      <c r="AF1658" s="45"/>
      <c r="AG1658" s="448">
        <v>270561</v>
      </c>
      <c r="AH1658" s="45"/>
      <c r="AI1658" s="442">
        <f t="shared" si="1"/>
        <v>270561</v>
      </c>
    </row>
    <row r="1659" spans="1:35" ht="12.75" customHeight="1">
      <c r="A1659" s="446" t="s">
        <v>3512</v>
      </c>
      <c r="B1659" s="446" t="s">
        <v>2721</v>
      </c>
      <c r="C1659" s="45"/>
      <c r="D1659" s="45"/>
      <c r="E1659" s="448">
        <v>16778</v>
      </c>
      <c r="F1659" s="45"/>
      <c r="G1659" s="45"/>
      <c r="H1659" s="45"/>
      <c r="I1659" s="45"/>
      <c r="J1659" s="45"/>
      <c r="K1659" s="45"/>
      <c r="L1659" s="45"/>
      <c r="M1659" s="45"/>
      <c r="N1659" s="45"/>
      <c r="O1659" s="45"/>
      <c r="P1659" s="45"/>
      <c r="Q1659" s="45"/>
      <c r="R1659" s="45"/>
      <c r="S1659" s="45"/>
      <c r="T1659" s="45"/>
      <c r="U1659" s="45"/>
      <c r="V1659" s="45"/>
      <c r="W1659" s="45"/>
      <c r="X1659" s="45"/>
      <c r="Y1659" s="45"/>
      <c r="Z1659" s="45"/>
      <c r="AA1659" s="45"/>
      <c r="AB1659" s="45"/>
      <c r="AC1659" s="45"/>
      <c r="AD1659" s="45"/>
      <c r="AE1659" s="45"/>
      <c r="AF1659" s="45"/>
      <c r="AG1659" s="448">
        <v>16778</v>
      </c>
      <c r="AH1659" s="45"/>
      <c r="AI1659" s="442">
        <f t="shared" si="1"/>
        <v>16778</v>
      </c>
    </row>
    <row r="1660" spans="1:35" ht="12.75" customHeight="1">
      <c r="A1660" s="446" t="s">
        <v>3513</v>
      </c>
      <c r="B1660" s="446" t="s">
        <v>3448</v>
      </c>
      <c r="C1660" s="45"/>
      <c r="D1660" s="45"/>
      <c r="E1660" s="448">
        <v>8361</v>
      </c>
      <c r="F1660" s="45"/>
      <c r="G1660" s="45"/>
      <c r="H1660" s="45"/>
      <c r="I1660" s="45"/>
      <c r="J1660" s="45"/>
      <c r="K1660" s="45"/>
      <c r="L1660" s="45"/>
      <c r="M1660" s="45"/>
      <c r="N1660" s="45"/>
      <c r="O1660" s="45"/>
      <c r="P1660" s="45"/>
      <c r="Q1660" s="45"/>
      <c r="R1660" s="45"/>
      <c r="S1660" s="45"/>
      <c r="T1660" s="45"/>
      <c r="U1660" s="45"/>
      <c r="V1660" s="45"/>
      <c r="W1660" s="45"/>
      <c r="X1660" s="45"/>
      <c r="Y1660" s="45"/>
      <c r="Z1660" s="45"/>
      <c r="AA1660" s="45"/>
      <c r="AB1660" s="45"/>
      <c r="AC1660" s="45"/>
      <c r="AD1660" s="45"/>
      <c r="AE1660" s="45"/>
      <c r="AF1660" s="45"/>
      <c r="AG1660" s="448">
        <v>8361</v>
      </c>
      <c r="AH1660" s="45"/>
      <c r="AI1660" s="442">
        <f t="shared" si="1"/>
        <v>8361</v>
      </c>
    </row>
    <row r="1661" spans="1:35" ht="12.75" customHeight="1">
      <c r="A1661" s="446" t="s">
        <v>3514</v>
      </c>
      <c r="B1661" s="446" t="s">
        <v>3450</v>
      </c>
      <c r="C1661" s="45"/>
      <c r="D1661" s="45"/>
      <c r="E1661" s="45"/>
      <c r="F1661" s="448">
        <v>326368</v>
      </c>
      <c r="G1661" s="45"/>
      <c r="H1661" s="45"/>
      <c r="I1661" s="45"/>
      <c r="J1661" s="45"/>
      <c r="K1661" s="45"/>
      <c r="L1661" s="45"/>
      <c r="M1661" s="45"/>
      <c r="N1661" s="45"/>
      <c r="O1661" s="45"/>
      <c r="P1661" s="45"/>
      <c r="Q1661" s="45"/>
      <c r="R1661" s="45"/>
      <c r="S1661" s="45"/>
      <c r="T1661" s="45"/>
      <c r="U1661" s="45"/>
      <c r="V1661" s="45"/>
      <c r="W1661" s="45"/>
      <c r="X1661" s="45"/>
      <c r="Y1661" s="45"/>
      <c r="Z1661" s="45"/>
      <c r="AA1661" s="45"/>
      <c r="AB1661" s="45"/>
      <c r="AC1661" s="45"/>
      <c r="AD1661" s="45"/>
      <c r="AE1661" s="45"/>
      <c r="AF1661" s="45"/>
      <c r="AG1661" s="45"/>
      <c r="AH1661" s="448">
        <v>326368</v>
      </c>
      <c r="AI1661" s="442">
        <f t="shared" si="1"/>
        <v>0</v>
      </c>
    </row>
    <row r="1662" spans="1:35" ht="12.75" customHeight="1">
      <c r="A1662" s="440" t="s">
        <v>3515</v>
      </c>
      <c r="B1662" s="440" t="s">
        <v>3396</v>
      </c>
      <c r="C1662" s="45"/>
      <c r="D1662" s="45"/>
      <c r="E1662" s="45"/>
      <c r="F1662" s="45"/>
      <c r="G1662" s="45"/>
      <c r="H1662" s="45"/>
      <c r="I1662" s="45"/>
      <c r="J1662" s="45"/>
      <c r="K1662" s="45"/>
      <c r="L1662" s="45"/>
      <c r="M1662" s="45"/>
      <c r="N1662" s="45"/>
      <c r="O1662" s="45"/>
      <c r="P1662" s="45"/>
      <c r="Q1662" s="45"/>
      <c r="R1662" s="45"/>
      <c r="S1662" s="45"/>
      <c r="T1662" s="45"/>
      <c r="U1662" s="45"/>
      <c r="V1662" s="45"/>
      <c r="W1662" s="45"/>
      <c r="X1662" s="45"/>
      <c r="Y1662" s="45"/>
      <c r="Z1662" s="45"/>
      <c r="AA1662" s="45"/>
      <c r="AB1662" s="45"/>
      <c r="AC1662" s="45"/>
      <c r="AD1662" s="45"/>
      <c r="AE1662" s="45"/>
      <c r="AF1662" s="45"/>
      <c r="AG1662" s="45"/>
      <c r="AH1662" s="45"/>
      <c r="AI1662" s="442">
        <f t="shared" si="1"/>
        <v>0</v>
      </c>
    </row>
    <row r="1663" spans="1:35" ht="12.75" customHeight="1">
      <c r="A1663" s="446" t="s">
        <v>3516</v>
      </c>
      <c r="B1663" s="446" t="s">
        <v>1226</v>
      </c>
      <c r="C1663" s="45"/>
      <c r="D1663" s="45"/>
      <c r="E1663" s="448">
        <v>2175</v>
      </c>
      <c r="F1663" s="45"/>
      <c r="G1663" s="45"/>
      <c r="H1663" s="45"/>
      <c r="I1663" s="45"/>
      <c r="J1663" s="45"/>
      <c r="K1663" s="45"/>
      <c r="L1663" s="45"/>
      <c r="M1663" s="45"/>
      <c r="N1663" s="45"/>
      <c r="O1663" s="45"/>
      <c r="P1663" s="45"/>
      <c r="Q1663" s="45"/>
      <c r="R1663" s="45"/>
      <c r="S1663" s="45"/>
      <c r="T1663" s="45"/>
      <c r="U1663" s="45"/>
      <c r="V1663" s="45"/>
      <c r="W1663" s="45"/>
      <c r="X1663" s="45"/>
      <c r="Y1663" s="45"/>
      <c r="Z1663" s="45"/>
      <c r="AA1663" s="45"/>
      <c r="AB1663" s="45"/>
      <c r="AC1663" s="45"/>
      <c r="AD1663" s="45"/>
      <c r="AE1663" s="45"/>
      <c r="AF1663" s="45"/>
      <c r="AG1663" s="448">
        <v>2175</v>
      </c>
      <c r="AH1663" s="45"/>
      <c r="AI1663" s="442">
        <f t="shared" si="1"/>
        <v>2175</v>
      </c>
    </row>
    <row r="1664" spans="1:35" ht="12.75" customHeight="1">
      <c r="A1664" s="446" t="s">
        <v>3517</v>
      </c>
      <c r="B1664" s="446" t="s">
        <v>2816</v>
      </c>
      <c r="C1664" s="45"/>
      <c r="D1664" s="45"/>
      <c r="E1664" s="448">
        <v>2055</v>
      </c>
      <c r="F1664" s="45"/>
      <c r="G1664" s="45"/>
      <c r="H1664" s="45"/>
      <c r="I1664" s="45"/>
      <c r="J1664" s="45"/>
      <c r="K1664" s="45"/>
      <c r="L1664" s="45"/>
      <c r="M1664" s="45"/>
      <c r="N1664" s="45"/>
      <c r="O1664" s="45"/>
      <c r="P1664" s="45"/>
      <c r="Q1664" s="45"/>
      <c r="R1664" s="45"/>
      <c r="S1664" s="45"/>
      <c r="T1664" s="45"/>
      <c r="U1664" s="45"/>
      <c r="V1664" s="45"/>
      <c r="W1664" s="45"/>
      <c r="X1664" s="45"/>
      <c r="Y1664" s="45"/>
      <c r="Z1664" s="45"/>
      <c r="AA1664" s="45"/>
      <c r="AB1664" s="45"/>
      <c r="AC1664" s="45"/>
      <c r="AD1664" s="45"/>
      <c r="AE1664" s="45"/>
      <c r="AF1664" s="45"/>
      <c r="AG1664" s="448">
        <v>2055</v>
      </c>
      <c r="AH1664" s="45"/>
      <c r="AI1664" s="442">
        <f t="shared" si="1"/>
        <v>2055</v>
      </c>
    </row>
    <row r="1665" spans="1:35" ht="12.75" customHeight="1">
      <c r="A1665" s="446" t="s">
        <v>3518</v>
      </c>
      <c r="B1665" s="446" t="s">
        <v>3448</v>
      </c>
      <c r="C1665" s="45"/>
      <c r="D1665" s="45"/>
      <c r="E1665" s="448">
        <v>175</v>
      </c>
      <c r="F1665" s="45"/>
      <c r="G1665" s="45"/>
      <c r="H1665" s="45"/>
      <c r="I1665" s="45"/>
      <c r="J1665" s="45"/>
      <c r="K1665" s="45"/>
      <c r="L1665" s="45"/>
      <c r="M1665" s="45"/>
      <c r="N1665" s="45"/>
      <c r="O1665" s="45"/>
      <c r="P1665" s="45"/>
      <c r="Q1665" s="45"/>
      <c r="R1665" s="45"/>
      <c r="S1665" s="45"/>
      <c r="T1665" s="45"/>
      <c r="U1665" s="45"/>
      <c r="V1665" s="45"/>
      <c r="W1665" s="45"/>
      <c r="X1665" s="45"/>
      <c r="Y1665" s="45"/>
      <c r="Z1665" s="45"/>
      <c r="AA1665" s="45"/>
      <c r="AB1665" s="45"/>
      <c r="AC1665" s="45"/>
      <c r="AD1665" s="45"/>
      <c r="AE1665" s="45"/>
      <c r="AF1665" s="45"/>
      <c r="AG1665" s="448">
        <v>175</v>
      </c>
      <c r="AH1665" s="45"/>
      <c r="AI1665" s="442">
        <f t="shared" si="1"/>
        <v>175</v>
      </c>
    </row>
    <row r="1666" spans="1:35" ht="12.75" customHeight="1">
      <c r="A1666" s="446" t="s">
        <v>3519</v>
      </c>
      <c r="B1666" s="446" t="s">
        <v>3450</v>
      </c>
      <c r="C1666" s="45"/>
      <c r="D1666" s="45"/>
      <c r="E1666" s="45"/>
      <c r="F1666" s="448">
        <v>4405</v>
      </c>
      <c r="G1666" s="45"/>
      <c r="H1666" s="45"/>
      <c r="I1666" s="45"/>
      <c r="J1666" s="45"/>
      <c r="K1666" s="45"/>
      <c r="L1666" s="45"/>
      <c r="M1666" s="45"/>
      <c r="N1666" s="45"/>
      <c r="O1666" s="45"/>
      <c r="P1666" s="45"/>
      <c r="Q1666" s="45"/>
      <c r="R1666" s="45"/>
      <c r="S1666" s="45"/>
      <c r="T1666" s="45"/>
      <c r="U1666" s="45"/>
      <c r="V1666" s="45"/>
      <c r="W1666" s="45"/>
      <c r="X1666" s="45"/>
      <c r="Y1666" s="45"/>
      <c r="Z1666" s="45"/>
      <c r="AA1666" s="45"/>
      <c r="AB1666" s="45"/>
      <c r="AC1666" s="45"/>
      <c r="AD1666" s="45"/>
      <c r="AE1666" s="45"/>
      <c r="AF1666" s="45"/>
      <c r="AG1666" s="45"/>
      <c r="AH1666" s="448">
        <v>4405</v>
      </c>
      <c r="AI1666" s="442">
        <f t="shared" si="1"/>
        <v>0</v>
      </c>
    </row>
    <row r="1667" spans="1:35" ht="12.75" customHeight="1">
      <c r="A1667" s="440" t="s">
        <v>3520</v>
      </c>
      <c r="B1667" s="440" t="s">
        <v>3398</v>
      </c>
      <c r="C1667" s="45"/>
      <c r="D1667" s="45"/>
      <c r="E1667" s="45"/>
      <c r="F1667" s="45"/>
      <c r="G1667" s="45"/>
      <c r="H1667" s="45"/>
      <c r="I1667" s="45"/>
      <c r="J1667" s="45"/>
      <c r="K1667" s="45"/>
      <c r="L1667" s="45"/>
      <c r="M1667" s="45"/>
      <c r="N1667" s="45"/>
      <c r="O1667" s="45"/>
      <c r="P1667" s="45"/>
      <c r="Q1667" s="45"/>
      <c r="R1667" s="45"/>
      <c r="S1667" s="45"/>
      <c r="T1667" s="45"/>
      <c r="U1667" s="45"/>
      <c r="V1667" s="45"/>
      <c r="W1667" s="45"/>
      <c r="X1667" s="45"/>
      <c r="Y1667" s="45"/>
      <c r="Z1667" s="45"/>
      <c r="AA1667" s="45"/>
      <c r="AB1667" s="45"/>
      <c r="AC1667" s="45"/>
      <c r="AD1667" s="45"/>
      <c r="AE1667" s="45"/>
      <c r="AF1667" s="45"/>
      <c r="AG1667" s="45"/>
      <c r="AH1667" s="45"/>
      <c r="AI1667" s="442">
        <f t="shared" si="1"/>
        <v>0</v>
      </c>
    </row>
    <row r="1668" spans="1:35" ht="12.75" customHeight="1">
      <c r="A1668" s="446" t="s">
        <v>3521</v>
      </c>
      <c r="B1668" s="446" t="s">
        <v>1226</v>
      </c>
      <c r="C1668" s="45"/>
      <c r="D1668" s="45"/>
      <c r="E1668" s="448">
        <v>18054</v>
      </c>
      <c r="F1668" s="45"/>
      <c r="G1668" s="45"/>
      <c r="H1668" s="45"/>
      <c r="I1668" s="45"/>
      <c r="J1668" s="45"/>
      <c r="K1668" s="45"/>
      <c r="L1668" s="45"/>
      <c r="M1668" s="45"/>
      <c r="N1668" s="45"/>
      <c r="O1668" s="45"/>
      <c r="P1668" s="45"/>
      <c r="Q1668" s="45"/>
      <c r="R1668" s="45"/>
      <c r="S1668" s="45"/>
      <c r="T1668" s="45"/>
      <c r="U1668" s="45"/>
      <c r="V1668" s="45"/>
      <c r="W1668" s="45"/>
      <c r="X1668" s="45"/>
      <c r="Y1668" s="45"/>
      <c r="Z1668" s="45"/>
      <c r="AA1668" s="45"/>
      <c r="AB1668" s="45"/>
      <c r="AC1668" s="45"/>
      <c r="AD1668" s="45"/>
      <c r="AE1668" s="45"/>
      <c r="AF1668" s="45"/>
      <c r="AG1668" s="448">
        <v>18054</v>
      </c>
      <c r="AH1668" s="45"/>
      <c r="AI1668" s="442">
        <f t="shared" si="1"/>
        <v>18054</v>
      </c>
    </row>
    <row r="1669" spans="1:35" ht="12.75" customHeight="1">
      <c r="A1669" s="446" t="s">
        <v>3522</v>
      </c>
      <c r="B1669" s="446" t="s">
        <v>2816</v>
      </c>
      <c r="C1669" s="45"/>
      <c r="D1669" s="45"/>
      <c r="E1669" s="448">
        <v>636464</v>
      </c>
      <c r="F1669" s="45"/>
      <c r="G1669" s="45"/>
      <c r="H1669" s="45"/>
      <c r="I1669" s="45"/>
      <c r="J1669" s="45"/>
      <c r="K1669" s="45"/>
      <c r="L1669" s="45"/>
      <c r="M1669" s="45"/>
      <c r="N1669" s="45"/>
      <c r="O1669" s="45"/>
      <c r="P1669" s="45"/>
      <c r="Q1669" s="45"/>
      <c r="R1669" s="45"/>
      <c r="S1669" s="45"/>
      <c r="T1669" s="45"/>
      <c r="U1669" s="45"/>
      <c r="V1669" s="45"/>
      <c r="W1669" s="45"/>
      <c r="X1669" s="45"/>
      <c r="Y1669" s="45"/>
      <c r="Z1669" s="45"/>
      <c r="AA1669" s="45"/>
      <c r="AB1669" s="45"/>
      <c r="AC1669" s="45"/>
      <c r="AD1669" s="45"/>
      <c r="AE1669" s="45"/>
      <c r="AF1669" s="45"/>
      <c r="AG1669" s="448">
        <v>636464</v>
      </c>
      <c r="AH1669" s="45"/>
      <c r="AI1669" s="442">
        <f t="shared" si="1"/>
        <v>636464</v>
      </c>
    </row>
    <row r="1670" spans="1:35" ht="12.75" customHeight="1">
      <c r="A1670" s="446" t="s">
        <v>3523</v>
      </c>
      <c r="B1670" s="446" t="s">
        <v>3448</v>
      </c>
      <c r="C1670" s="45"/>
      <c r="D1670" s="45"/>
      <c r="E1670" s="448">
        <v>41881</v>
      </c>
      <c r="F1670" s="45"/>
      <c r="G1670" s="45"/>
      <c r="H1670" s="45"/>
      <c r="I1670" s="45"/>
      <c r="J1670" s="45"/>
      <c r="K1670" s="45"/>
      <c r="L1670" s="45"/>
      <c r="M1670" s="45"/>
      <c r="N1670" s="45"/>
      <c r="O1670" s="45"/>
      <c r="P1670" s="45"/>
      <c r="Q1670" s="45"/>
      <c r="R1670" s="45"/>
      <c r="S1670" s="45"/>
      <c r="T1670" s="45"/>
      <c r="U1670" s="45"/>
      <c r="V1670" s="45"/>
      <c r="W1670" s="45"/>
      <c r="X1670" s="45"/>
      <c r="Y1670" s="45"/>
      <c r="Z1670" s="45"/>
      <c r="AA1670" s="45"/>
      <c r="AB1670" s="45"/>
      <c r="AC1670" s="45"/>
      <c r="AD1670" s="45"/>
      <c r="AE1670" s="45"/>
      <c r="AF1670" s="45"/>
      <c r="AG1670" s="448">
        <v>41881</v>
      </c>
      <c r="AH1670" s="45"/>
      <c r="AI1670" s="442">
        <f t="shared" si="1"/>
        <v>41881</v>
      </c>
    </row>
    <row r="1671" spans="1:35" ht="12.75" customHeight="1">
      <c r="A1671" s="446" t="s">
        <v>3524</v>
      </c>
      <c r="B1671" s="446" t="s">
        <v>3450</v>
      </c>
      <c r="C1671" s="45"/>
      <c r="D1671" s="45"/>
      <c r="E1671" s="45"/>
      <c r="F1671" s="448">
        <v>696399</v>
      </c>
      <c r="G1671" s="45"/>
      <c r="H1671" s="45"/>
      <c r="I1671" s="45"/>
      <c r="J1671" s="45"/>
      <c r="K1671" s="45"/>
      <c r="L1671" s="45"/>
      <c r="M1671" s="45"/>
      <c r="N1671" s="45"/>
      <c r="O1671" s="45"/>
      <c r="P1671" s="45"/>
      <c r="Q1671" s="45"/>
      <c r="R1671" s="45"/>
      <c r="S1671" s="45"/>
      <c r="T1671" s="45"/>
      <c r="U1671" s="45"/>
      <c r="V1671" s="45"/>
      <c r="W1671" s="45"/>
      <c r="X1671" s="45"/>
      <c r="Y1671" s="45"/>
      <c r="Z1671" s="45"/>
      <c r="AA1671" s="45"/>
      <c r="AB1671" s="45"/>
      <c r="AC1671" s="45"/>
      <c r="AD1671" s="45"/>
      <c r="AE1671" s="45"/>
      <c r="AF1671" s="45"/>
      <c r="AG1671" s="45"/>
      <c r="AH1671" s="448">
        <v>696399</v>
      </c>
      <c r="AI1671" s="442">
        <f t="shared" si="1"/>
        <v>0</v>
      </c>
    </row>
    <row r="1672" spans="1:35" ht="12.75" customHeight="1">
      <c r="A1672" s="440" t="s">
        <v>3525</v>
      </c>
      <c r="B1672" s="440" t="s">
        <v>3400</v>
      </c>
      <c r="C1672" s="45"/>
      <c r="D1672" s="45"/>
      <c r="E1672" s="45"/>
      <c r="F1672" s="45"/>
      <c r="G1672" s="45"/>
      <c r="H1672" s="45"/>
      <c r="I1672" s="45"/>
      <c r="J1672" s="45"/>
      <c r="K1672" s="45"/>
      <c r="L1672" s="45"/>
      <c r="M1672" s="45"/>
      <c r="N1672" s="45"/>
      <c r="O1672" s="45"/>
      <c r="P1672" s="45"/>
      <c r="Q1672" s="45"/>
      <c r="R1672" s="45"/>
      <c r="S1672" s="45"/>
      <c r="T1672" s="45"/>
      <c r="U1672" s="45"/>
      <c r="V1672" s="45"/>
      <c r="W1672" s="45"/>
      <c r="X1672" s="45"/>
      <c r="Y1672" s="45"/>
      <c r="Z1672" s="45"/>
      <c r="AA1672" s="45"/>
      <c r="AB1672" s="45"/>
      <c r="AC1672" s="45"/>
      <c r="AD1672" s="45"/>
      <c r="AE1672" s="45"/>
      <c r="AF1672" s="45"/>
      <c r="AG1672" s="45"/>
      <c r="AH1672" s="45"/>
      <c r="AI1672" s="442">
        <f t="shared" si="1"/>
        <v>0</v>
      </c>
    </row>
    <row r="1673" spans="1:35" ht="12.75" customHeight="1">
      <c r="A1673" s="446" t="s">
        <v>3526</v>
      </c>
      <c r="B1673" s="446" t="s">
        <v>1226</v>
      </c>
      <c r="C1673" s="45"/>
      <c r="D1673" s="45"/>
      <c r="E1673" s="448">
        <v>20611272</v>
      </c>
      <c r="F1673" s="45"/>
      <c r="G1673" s="45"/>
      <c r="H1673" s="45"/>
      <c r="I1673" s="45"/>
      <c r="J1673" s="45"/>
      <c r="K1673" s="45"/>
      <c r="L1673" s="45"/>
      <c r="M1673" s="45"/>
      <c r="N1673" s="45"/>
      <c r="O1673" s="45"/>
      <c r="P1673" s="45"/>
      <c r="Q1673" s="45"/>
      <c r="R1673" s="45"/>
      <c r="S1673" s="45"/>
      <c r="T1673" s="45"/>
      <c r="U1673" s="45"/>
      <c r="V1673" s="45"/>
      <c r="W1673" s="45"/>
      <c r="X1673" s="45"/>
      <c r="Y1673" s="45"/>
      <c r="Z1673" s="45"/>
      <c r="AA1673" s="45"/>
      <c r="AB1673" s="45"/>
      <c r="AC1673" s="45"/>
      <c r="AD1673" s="45"/>
      <c r="AE1673" s="45"/>
      <c r="AF1673" s="45"/>
      <c r="AG1673" s="448">
        <v>20611272</v>
      </c>
      <c r="AH1673" s="45"/>
      <c r="AI1673" s="442">
        <f t="shared" si="1"/>
        <v>20611272</v>
      </c>
    </row>
    <row r="1674" spans="1:35" ht="12.75" customHeight="1">
      <c r="A1674" s="446" t="s">
        <v>3527</v>
      </c>
      <c r="B1674" s="446" t="s">
        <v>2816</v>
      </c>
      <c r="C1674" s="45"/>
      <c r="D1674" s="45"/>
      <c r="E1674" s="448">
        <v>8028481</v>
      </c>
      <c r="F1674" s="45"/>
      <c r="G1674" s="45"/>
      <c r="H1674" s="45"/>
      <c r="I1674" s="45"/>
      <c r="J1674" s="45"/>
      <c r="K1674" s="45"/>
      <c r="L1674" s="45"/>
      <c r="M1674" s="45"/>
      <c r="N1674" s="45"/>
      <c r="O1674" s="45"/>
      <c r="P1674" s="45"/>
      <c r="Q1674" s="45"/>
      <c r="R1674" s="45"/>
      <c r="S1674" s="45"/>
      <c r="T1674" s="45"/>
      <c r="U1674" s="45"/>
      <c r="V1674" s="45"/>
      <c r="W1674" s="45"/>
      <c r="X1674" s="45"/>
      <c r="Y1674" s="45"/>
      <c r="Z1674" s="45"/>
      <c r="AA1674" s="45"/>
      <c r="AB1674" s="45"/>
      <c r="AC1674" s="45"/>
      <c r="AD1674" s="45"/>
      <c r="AE1674" s="45"/>
      <c r="AF1674" s="45"/>
      <c r="AG1674" s="448">
        <v>8028481</v>
      </c>
      <c r="AH1674" s="45"/>
      <c r="AI1674" s="442">
        <f t="shared" si="1"/>
        <v>8028481</v>
      </c>
    </row>
    <row r="1675" spans="1:35" ht="12.75" customHeight="1">
      <c r="A1675" s="446" t="s">
        <v>3528</v>
      </c>
      <c r="B1675" s="446" t="s">
        <v>2721</v>
      </c>
      <c r="C1675" s="45"/>
      <c r="D1675" s="45"/>
      <c r="E1675" s="448">
        <v>234935</v>
      </c>
      <c r="F1675" s="45"/>
      <c r="G1675" s="45"/>
      <c r="H1675" s="45"/>
      <c r="I1675" s="45"/>
      <c r="J1675" s="45"/>
      <c r="K1675" s="45"/>
      <c r="L1675" s="45"/>
      <c r="M1675" s="45"/>
      <c r="N1675" s="45"/>
      <c r="O1675" s="45"/>
      <c r="P1675" s="45"/>
      <c r="Q1675" s="45"/>
      <c r="R1675" s="45"/>
      <c r="S1675" s="45"/>
      <c r="T1675" s="45"/>
      <c r="U1675" s="45"/>
      <c r="V1675" s="45"/>
      <c r="W1675" s="45"/>
      <c r="X1675" s="45"/>
      <c r="Y1675" s="45"/>
      <c r="Z1675" s="45"/>
      <c r="AA1675" s="45"/>
      <c r="AB1675" s="45"/>
      <c r="AC1675" s="45"/>
      <c r="AD1675" s="45"/>
      <c r="AE1675" s="45"/>
      <c r="AF1675" s="45"/>
      <c r="AG1675" s="448">
        <v>234935</v>
      </c>
      <c r="AH1675" s="45"/>
      <c r="AI1675" s="442">
        <f t="shared" si="1"/>
        <v>234935</v>
      </c>
    </row>
    <row r="1676" spans="1:35" ht="12.75" customHeight="1">
      <c r="A1676" s="446" t="s">
        <v>3529</v>
      </c>
      <c r="B1676" s="446" t="s">
        <v>3448</v>
      </c>
      <c r="C1676" s="45"/>
      <c r="D1676" s="45"/>
      <c r="E1676" s="448">
        <v>1014744</v>
      </c>
      <c r="F1676" s="45"/>
      <c r="G1676" s="45"/>
      <c r="H1676" s="45"/>
      <c r="I1676" s="45"/>
      <c r="J1676" s="45"/>
      <c r="K1676" s="45"/>
      <c r="L1676" s="45"/>
      <c r="M1676" s="45"/>
      <c r="N1676" s="45"/>
      <c r="O1676" s="45"/>
      <c r="P1676" s="45"/>
      <c r="Q1676" s="45"/>
      <c r="R1676" s="45"/>
      <c r="S1676" s="45"/>
      <c r="T1676" s="45"/>
      <c r="U1676" s="45"/>
      <c r="V1676" s="45"/>
      <c r="W1676" s="45"/>
      <c r="X1676" s="45"/>
      <c r="Y1676" s="45"/>
      <c r="Z1676" s="45"/>
      <c r="AA1676" s="45"/>
      <c r="AB1676" s="45"/>
      <c r="AC1676" s="45"/>
      <c r="AD1676" s="45"/>
      <c r="AE1676" s="45"/>
      <c r="AF1676" s="45"/>
      <c r="AG1676" s="448">
        <v>1014744</v>
      </c>
      <c r="AH1676" s="45"/>
      <c r="AI1676" s="442">
        <f t="shared" si="1"/>
        <v>1014744</v>
      </c>
    </row>
    <row r="1677" spans="1:35" ht="12.75" customHeight="1">
      <c r="A1677" s="446" t="s">
        <v>3530</v>
      </c>
      <c r="B1677" s="446" t="s">
        <v>3450</v>
      </c>
      <c r="C1677" s="45"/>
      <c r="D1677" s="45"/>
      <c r="E1677" s="45"/>
      <c r="F1677" s="448">
        <v>29889432</v>
      </c>
      <c r="G1677" s="45"/>
      <c r="H1677" s="45"/>
      <c r="I1677" s="45"/>
      <c r="J1677" s="45"/>
      <c r="K1677" s="45"/>
      <c r="L1677" s="45"/>
      <c r="M1677" s="45"/>
      <c r="N1677" s="45"/>
      <c r="O1677" s="45"/>
      <c r="P1677" s="45"/>
      <c r="Q1677" s="45"/>
      <c r="R1677" s="45"/>
      <c r="S1677" s="45"/>
      <c r="T1677" s="45"/>
      <c r="U1677" s="45"/>
      <c r="V1677" s="45"/>
      <c r="W1677" s="45"/>
      <c r="X1677" s="45"/>
      <c r="Y1677" s="45"/>
      <c r="Z1677" s="45"/>
      <c r="AA1677" s="45"/>
      <c r="AB1677" s="45"/>
      <c r="AC1677" s="45"/>
      <c r="AD1677" s="45"/>
      <c r="AE1677" s="45"/>
      <c r="AF1677" s="45"/>
      <c r="AG1677" s="45"/>
      <c r="AH1677" s="448">
        <v>29889432</v>
      </c>
      <c r="AI1677" s="442">
        <f t="shared" si="1"/>
        <v>0</v>
      </c>
    </row>
    <row r="1678" spans="1:35" ht="12.75" customHeight="1">
      <c r="A1678" s="440" t="s">
        <v>3531</v>
      </c>
      <c r="B1678" s="440" t="s">
        <v>3402</v>
      </c>
      <c r="C1678" s="45"/>
      <c r="D1678" s="45"/>
      <c r="E1678" s="45"/>
      <c r="F1678" s="45"/>
      <c r="G1678" s="45"/>
      <c r="H1678" s="45"/>
      <c r="I1678" s="45"/>
      <c r="J1678" s="45"/>
      <c r="K1678" s="45"/>
      <c r="L1678" s="45"/>
      <c r="M1678" s="45"/>
      <c r="N1678" s="45"/>
      <c r="O1678" s="45"/>
      <c r="P1678" s="45"/>
      <c r="Q1678" s="45"/>
      <c r="R1678" s="45"/>
      <c r="S1678" s="45"/>
      <c r="T1678" s="45"/>
      <c r="U1678" s="45"/>
      <c r="V1678" s="45"/>
      <c r="W1678" s="45"/>
      <c r="X1678" s="45"/>
      <c r="Y1678" s="45"/>
      <c r="Z1678" s="45"/>
      <c r="AA1678" s="45"/>
      <c r="AB1678" s="45"/>
      <c r="AC1678" s="45"/>
      <c r="AD1678" s="45"/>
      <c r="AE1678" s="45"/>
      <c r="AF1678" s="45"/>
      <c r="AG1678" s="45"/>
      <c r="AH1678" s="45"/>
      <c r="AI1678" s="442">
        <f t="shared" si="1"/>
        <v>0</v>
      </c>
    </row>
    <row r="1679" spans="1:35" ht="12.75" customHeight="1">
      <c r="A1679" s="446" t="s">
        <v>3532</v>
      </c>
      <c r="B1679" s="446" t="s">
        <v>1226</v>
      </c>
      <c r="C1679" s="45"/>
      <c r="D1679" s="45"/>
      <c r="E1679" s="448">
        <v>1072899</v>
      </c>
      <c r="F1679" s="45"/>
      <c r="G1679" s="45"/>
      <c r="H1679" s="45"/>
      <c r="I1679" s="45"/>
      <c r="J1679" s="45"/>
      <c r="K1679" s="45"/>
      <c r="L1679" s="45"/>
      <c r="M1679" s="45"/>
      <c r="N1679" s="45"/>
      <c r="O1679" s="45"/>
      <c r="P1679" s="45"/>
      <c r="Q1679" s="45"/>
      <c r="R1679" s="45"/>
      <c r="S1679" s="45"/>
      <c r="T1679" s="45"/>
      <c r="U1679" s="45"/>
      <c r="V1679" s="45"/>
      <c r="W1679" s="45"/>
      <c r="X1679" s="45"/>
      <c r="Y1679" s="45"/>
      <c r="Z1679" s="45"/>
      <c r="AA1679" s="45"/>
      <c r="AB1679" s="45"/>
      <c r="AC1679" s="45"/>
      <c r="AD1679" s="45"/>
      <c r="AE1679" s="45"/>
      <c r="AF1679" s="45"/>
      <c r="AG1679" s="448">
        <v>1072899</v>
      </c>
      <c r="AH1679" s="45"/>
      <c r="AI1679" s="442">
        <f t="shared" si="1"/>
        <v>1072899</v>
      </c>
    </row>
    <row r="1680" spans="1:35" ht="12.75" customHeight="1">
      <c r="A1680" s="446" t="s">
        <v>3533</v>
      </c>
      <c r="B1680" s="446" t="s">
        <v>2816</v>
      </c>
      <c r="C1680" s="45"/>
      <c r="D1680" s="45"/>
      <c r="E1680" s="448">
        <v>147236</v>
      </c>
      <c r="F1680" s="45"/>
      <c r="G1680" s="45"/>
      <c r="H1680" s="45"/>
      <c r="I1680" s="45"/>
      <c r="J1680" s="45"/>
      <c r="K1680" s="45"/>
      <c r="L1680" s="45"/>
      <c r="M1680" s="45"/>
      <c r="N1680" s="45"/>
      <c r="O1680" s="45"/>
      <c r="P1680" s="45"/>
      <c r="Q1680" s="45"/>
      <c r="R1680" s="45"/>
      <c r="S1680" s="45"/>
      <c r="T1680" s="45"/>
      <c r="U1680" s="45"/>
      <c r="V1680" s="45"/>
      <c r="W1680" s="45"/>
      <c r="X1680" s="45"/>
      <c r="Y1680" s="45"/>
      <c r="Z1680" s="45"/>
      <c r="AA1680" s="45"/>
      <c r="AB1680" s="45"/>
      <c r="AC1680" s="45"/>
      <c r="AD1680" s="45"/>
      <c r="AE1680" s="45"/>
      <c r="AF1680" s="45"/>
      <c r="AG1680" s="448">
        <v>147236</v>
      </c>
      <c r="AH1680" s="45"/>
      <c r="AI1680" s="442">
        <f t="shared" si="1"/>
        <v>147236</v>
      </c>
    </row>
    <row r="1681" spans="1:35" ht="12.75" customHeight="1">
      <c r="A1681" s="446" t="s">
        <v>3534</v>
      </c>
      <c r="B1681" s="446" t="s">
        <v>3448</v>
      </c>
      <c r="C1681" s="45"/>
      <c r="D1681" s="45"/>
      <c r="E1681" s="448">
        <v>19111</v>
      </c>
      <c r="F1681" s="45"/>
      <c r="G1681" s="45"/>
      <c r="H1681" s="45"/>
      <c r="I1681" s="45"/>
      <c r="J1681" s="45"/>
      <c r="K1681" s="45"/>
      <c r="L1681" s="45"/>
      <c r="M1681" s="45"/>
      <c r="N1681" s="45"/>
      <c r="O1681" s="45"/>
      <c r="P1681" s="45"/>
      <c r="Q1681" s="45"/>
      <c r="R1681" s="45"/>
      <c r="S1681" s="45"/>
      <c r="T1681" s="45"/>
      <c r="U1681" s="45"/>
      <c r="V1681" s="45"/>
      <c r="W1681" s="45"/>
      <c r="X1681" s="45"/>
      <c r="Y1681" s="45"/>
      <c r="Z1681" s="45"/>
      <c r="AA1681" s="45"/>
      <c r="AB1681" s="45"/>
      <c r="AC1681" s="45"/>
      <c r="AD1681" s="45"/>
      <c r="AE1681" s="45"/>
      <c r="AF1681" s="45"/>
      <c r="AG1681" s="448">
        <v>19111</v>
      </c>
      <c r="AH1681" s="45"/>
      <c r="AI1681" s="442">
        <f t="shared" si="1"/>
        <v>19111</v>
      </c>
    </row>
    <row r="1682" spans="1:35" ht="12.75" customHeight="1">
      <c r="A1682" s="446" t="s">
        <v>3535</v>
      </c>
      <c r="B1682" s="446" t="s">
        <v>3450</v>
      </c>
      <c r="C1682" s="45"/>
      <c r="D1682" s="45"/>
      <c r="E1682" s="45"/>
      <c r="F1682" s="448">
        <v>1239246</v>
      </c>
      <c r="G1682" s="45"/>
      <c r="H1682" s="45"/>
      <c r="I1682" s="45"/>
      <c r="J1682" s="45"/>
      <c r="K1682" s="45"/>
      <c r="L1682" s="45"/>
      <c r="M1682" s="45"/>
      <c r="N1682" s="45"/>
      <c r="O1682" s="45"/>
      <c r="P1682" s="45"/>
      <c r="Q1682" s="45"/>
      <c r="R1682" s="45"/>
      <c r="S1682" s="45"/>
      <c r="T1682" s="45"/>
      <c r="U1682" s="45"/>
      <c r="V1682" s="45"/>
      <c r="W1682" s="45"/>
      <c r="X1682" s="45"/>
      <c r="Y1682" s="45"/>
      <c r="Z1682" s="45"/>
      <c r="AA1682" s="45"/>
      <c r="AB1682" s="45"/>
      <c r="AC1682" s="45"/>
      <c r="AD1682" s="45"/>
      <c r="AE1682" s="45"/>
      <c r="AF1682" s="45"/>
      <c r="AG1682" s="45"/>
      <c r="AH1682" s="448">
        <v>1239246</v>
      </c>
      <c r="AI1682" s="442">
        <f t="shared" si="1"/>
        <v>0</v>
      </c>
    </row>
    <row r="1683" spans="1:35" ht="12.75" customHeight="1">
      <c r="A1683" s="440" t="s">
        <v>3536</v>
      </c>
      <c r="B1683" s="440" t="s">
        <v>3404</v>
      </c>
      <c r="C1683" s="45"/>
      <c r="D1683" s="45"/>
      <c r="E1683" s="45"/>
      <c r="F1683" s="45"/>
      <c r="G1683" s="45"/>
      <c r="H1683" s="45"/>
      <c r="I1683" s="45"/>
      <c r="J1683" s="45"/>
      <c r="K1683" s="45"/>
      <c r="L1683" s="45"/>
      <c r="M1683" s="45"/>
      <c r="N1683" s="45"/>
      <c r="O1683" s="45"/>
      <c r="P1683" s="45"/>
      <c r="Q1683" s="45"/>
      <c r="R1683" s="45"/>
      <c r="S1683" s="45"/>
      <c r="T1683" s="45"/>
      <c r="U1683" s="45"/>
      <c r="V1683" s="45"/>
      <c r="W1683" s="45"/>
      <c r="X1683" s="45"/>
      <c r="Y1683" s="45"/>
      <c r="Z1683" s="45"/>
      <c r="AA1683" s="45"/>
      <c r="AB1683" s="45"/>
      <c r="AC1683" s="45"/>
      <c r="AD1683" s="45"/>
      <c r="AE1683" s="45"/>
      <c r="AF1683" s="45"/>
      <c r="AG1683" s="45"/>
      <c r="AH1683" s="45"/>
      <c r="AI1683" s="442">
        <f t="shared" si="1"/>
        <v>0</v>
      </c>
    </row>
    <row r="1684" spans="1:35" ht="12.75" customHeight="1">
      <c r="A1684" s="446" t="s">
        <v>3537</v>
      </c>
      <c r="B1684" s="446" t="s">
        <v>1226</v>
      </c>
      <c r="C1684" s="45"/>
      <c r="D1684" s="45"/>
      <c r="E1684" s="448">
        <v>29350444</v>
      </c>
      <c r="F1684" s="45"/>
      <c r="G1684" s="45"/>
      <c r="H1684" s="45"/>
      <c r="I1684" s="45"/>
      <c r="J1684" s="45"/>
      <c r="K1684" s="45"/>
      <c r="L1684" s="45"/>
      <c r="M1684" s="45"/>
      <c r="N1684" s="45"/>
      <c r="O1684" s="45"/>
      <c r="P1684" s="45"/>
      <c r="Q1684" s="45"/>
      <c r="R1684" s="45"/>
      <c r="S1684" s="45"/>
      <c r="T1684" s="45"/>
      <c r="U1684" s="45"/>
      <c r="V1684" s="45"/>
      <c r="W1684" s="45"/>
      <c r="X1684" s="45"/>
      <c r="Y1684" s="45"/>
      <c r="Z1684" s="45"/>
      <c r="AA1684" s="45"/>
      <c r="AB1684" s="45"/>
      <c r="AC1684" s="45"/>
      <c r="AD1684" s="45"/>
      <c r="AE1684" s="45"/>
      <c r="AF1684" s="45"/>
      <c r="AG1684" s="448">
        <v>29350444</v>
      </c>
      <c r="AH1684" s="45"/>
      <c r="AI1684" s="442">
        <f t="shared" si="1"/>
        <v>29350444</v>
      </c>
    </row>
    <row r="1685" spans="1:35" ht="12.75" customHeight="1">
      <c r="A1685" s="446" t="s">
        <v>3538</v>
      </c>
      <c r="B1685" s="446" t="s">
        <v>2816</v>
      </c>
      <c r="C1685" s="45"/>
      <c r="D1685" s="45"/>
      <c r="E1685" s="448">
        <v>9743872</v>
      </c>
      <c r="F1685" s="45"/>
      <c r="G1685" s="45"/>
      <c r="H1685" s="45"/>
      <c r="I1685" s="45"/>
      <c r="J1685" s="45"/>
      <c r="K1685" s="45"/>
      <c r="L1685" s="45"/>
      <c r="M1685" s="45"/>
      <c r="N1685" s="45"/>
      <c r="O1685" s="45"/>
      <c r="P1685" s="45"/>
      <c r="Q1685" s="45"/>
      <c r="R1685" s="45"/>
      <c r="S1685" s="45"/>
      <c r="T1685" s="45"/>
      <c r="U1685" s="45"/>
      <c r="V1685" s="45"/>
      <c r="W1685" s="45"/>
      <c r="X1685" s="45"/>
      <c r="Y1685" s="45"/>
      <c r="Z1685" s="45"/>
      <c r="AA1685" s="45"/>
      <c r="AB1685" s="45"/>
      <c r="AC1685" s="45"/>
      <c r="AD1685" s="45"/>
      <c r="AE1685" s="45"/>
      <c r="AF1685" s="45"/>
      <c r="AG1685" s="448">
        <v>9743872</v>
      </c>
      <c r="AH1685" s="45"/>
      <c r="AI1685" s="442">
        <f t="shared" si="1"/>
        <v>9743872</v>
      </c>
    </row>
    <row r="1686" spans="1:35" ht="12.75" customHeight="1">
      <c r="A1686" s="446" t="s">
        <v>3539</v>
      </c>
      <c r="B1686" s="446" t="s">
        <v>2721</v>
      </c>
      <c r="C1686" s="45"/>
      <c r="D1686" s="45"/>
      <c r="E1686" s="448">
        <v>156594</v>
      </c>
      <c r="F1686" s="45"/>
      <c r="G1686" s="45"/>
      <c r="H1686" s="45"/>
      <c r="I1686" s="45"/>
      <c r="J1686" s="45"/>
      <c r="K1686" s="45"/>
      <c r="L1686" s="45"/>
      <c r="M1686" s="45"/>
      <c r="N1686" s="45"/>
      <c r="O1686" s="45"/>
      <c r="P1686" s="45"/>
      <c r="Q1686" s="45"/>
      <c r="R1686" s="45"/>
      <c r="S1686" s="45"/>
      <c r="T1686" s="45"/>
      <c r="U1686" s="45"/>
      <c r="V1686" s="45"/>
      <c r="W1686" s="45"/>
      <c r="X1686" s="45"/>
      <c r="Y1686" s="45"/>
      <c r="Z1686" s="45"/>
      <c r="AA1686" s="45"/>
      <c r="AB1686" s="45"/>
      <c r="AC1686" s="45"/>
      <c r="AD1686" s="45"/>
      <c r="AE1686" s="45"/>
      <c r="AF1686" s="45"/>
      <c r="AG1686" s="448">
        <v>156594</v>
      </c>
      <c r="AH1686" s="45"/>
      <c r="AI1686" s="442">
        <f t="shared" si="1"/>
        <v>156594</v>
      </c>
    </row>
    <row r="1687" spans="1:35" ht="12.75" customHeight="1">
      <c r="A1687" s="446" t="s">
        <v>3540</v>
      </c>
      <c r="B1687" s="446" t="s">
        <v>3448</v>
      </c>
      <c r="C1687" s="45"/>
      <c r="D1687" s="45"/>
      <c r="E1687" s="448">
        <v>1162737</v>
      </c>
      <c r="F1687" s="45"/>
      <c r="G1687" s="45"/>
      <c r="H1687" s="45"/>
      <c r="I1687" s="45"/>
      <c r="J1687" s="45"/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  <c r="U1687" s="45"/>
      <c r="V1687" s="45"/>
      <c r="W1687" s="45"/>
      <c r="X1687" s="45"/>
      <c r="Y1687" s="45"/>
      <c r="Z1687" s="45"/>
      <c r="AA1687" s="45"/>
      <c r="AB1687" s="45"/>
      <c r="AC1687" s="45"/>
      <c r="AD1687" s="45"/>
      <c r="AE1687" s="45"/>
      <c r="AF1687" s="45"/>
      <c r="AG1687" s="448">
        <v>1162737</v>
      </c>
      <c r="AH1687" s="45"/>
      <c r="AI1687" s="442">
        <f t="shared" si="1"/>
        <v>1162737</v>
      </c>
    </row>
    <row r="1688" spans="1:35" ht="12.75" customHeight="1">
      <c r="A1688" s="446" t="s">
        <v>3541</v>
      </c>
      <c r="B1688" s="446" t="s">
        <v>3450</v>
      </c>
      <c r="C1688" s="45"/>
      <c r="D1688" s="45"/>
      <c r="E1688" s="45"/>
      <c r="F1688" s="448">
        <v>40413647</v>
      </c>
      <c r="G1688" s="45"/>
      <c r="H1688" s="45"/>
      <c r="I1688" s="45"/>
      <c r="J1688" s="45"/>
      <c r="K1688" s="45"/>
      <c r="L1688" s="45"/>
      <c r="M1688" s="45"/>
      <c r="N1688" s="45"/>
      <c r="O1688" s="45"/>
      <c r="P1688" s="45"/>
      <c r="Q1688" s="45"/>
      <c r="R1688" s="45"/>
      <c r="S1688" s="45"/>
      <c r="T1688" s="45"/>
      <c r="U1688" s="45"/>
      <c r="V1688" s="45"/>
      <c r="W1688" s="45"/>
      <c r="X1688" s="45"/>
      <c r="Y1688" s="45"/>
      <c r="Z1688" s="45"/>
      <c r="AA1688" s="45"/>
      <c r="AB1688" s="45"/>
      <c r="AC1688" s="45"/>
      <c r="AD1688" s="45"/>
      <c r="AE1688" s="45"/>
      <c r="AF1688" s="45"/>
      <c r="AG1688" s="45"/>
      <c r="AH1688" s="448">
        <v>40413647</v>
      </c>
      <c r="AI1688" s="442">
        <f t="shared" si="1"/>
        <v>0</v>
      </c>
    </row>
    <row r="1689" spans="1:35" ht="12.75" customHeight="1">
      <c r="A1689" s="440" t="s">
        <v>3542</v>
      </c>
      <c r="B1689" s="440" t="s">
        <v>3406</v>
      </c>
      <c r="C1689" s="45"/>
      <c r="D1689" s="45"/>
      <c r="E1689" s="45"/>
      <c r="F1689" s="45"/>
      <c r="G1689" s="45"/>
      <c r="H1689" s="45"/>
      <c r="I1689" s="45"/>
      <c r="J1689" s="45"/>
      <c r="K1689" s="45"/>
      <c r="L1689" s="45"/>
      <c r="M1689" s="45"/>
      <c r="N1689" s="45"/>
      <c r="O1689" s="45"/>
      <c r="P1689" s="45"/>
      <c r="Q1689" s="45"/>
      <c r="R1689" s="45"/>
      <c r="S1689" s="45"/>
      <c r="T1689" s="45"/>
      <c r="U1689" s="45"/>
      <c r="V1689" s="45"/>
      <c r="W1689" s="45"/>
      <c r="X1689" s="45"/>
      <c r="Y1689" s="45"/>
      <c r="Z1689" s="45"/>
      <c r="AA1689" s="45"/>
      <c r="AB1689" s="45"/>
      <c r="AC1689" s="45"/>
      <c r="AD1689" s="45"/>
      <c r="AE1689" s="45"/>
      <c r="AF1689" s="45"/>
      <c r="AG1689" s="45"/>
      <c r="AH1689" s="45"/>
      <c r="AI1689" s="442">
        <f t="shared" si="1"/>
        <v>0</v>
      </c>
    </row>
    <row r="1690" spans="1:35" ht="12.75" customHeight="1">
      <c r="A1690" s="446" t="s">
        <v>3543</v>
      </c>
      <c r="B1690" s="446" t="s">
        <v>1226</v>
      </c>
      <c r="C1690" s="45"/>
      <c r="D1690" s="45"/>
      <c r="E1690" s="448">
        <v>12368605</v>
      </c>
      <c r="F1690" s="45"/>
      <c r="G1690" s="45"/>
      <c r="H1690" s="45"/>
      <c r="I1690" s="45"/>
      <c r="J1690" s="45"/>
      <c r="K1690" s="45"/>
      <c r="L1690" s="45"/>
      <c r="M1690" s="45"/>
      <c r="N1690" s="45"/>
      <c r="O1690" s="45"/>
      <c r="P1690" s="45"/>
      <c r="Q1690" s="45"/>
      <c r="R1690" s="45"/>
      <c r="S1690" s="45"/>
      <c r="T1690" s="45"/>
      <c r="U1690" s="45"/>
      <c r="V1690" s="45"/>
      <c r="W1690" s="45"/>
      <c r="X1690" s="45"/>
      <c r="Y1690" s="45"/>
      <c r="Z1690" s="45"/>
      <c r="AA1690" s="45"/>
      <c r="AB1690" s="45"/>
      <c r="AC1690" s="45"/>
      <c r="AD1690" s="45"/>
      <c r="AE1690" s="45"/>
      <c r="AF1690" s="45"/>
      <c r="AG1690" s="448">
        <v>12368605</v>
      </c>
      <c r="AH1690" s="45"/>
      <c r="AI1690" s="442">
        <f t="shared" si="1"/>
        <v>12368605</v>
      </c>
    </row>
    <row r="1691" spans="1:35" ht="12.75" customHeight="1">
      <c r="A1691" s="446" t="s">
        <v>3544</v>
      </c>
      <c r="B1691" s="446" t="s">
        <v>2816</v>
      </c>
      <c r="C1691" s="45"/>
      <c r="D1691" s="45"/>
      <c r="E1691" s="448">
        <v>26789580</v>
      </c>
      <c r="F1691" s="45"/>
      <c r="G1691" s="45"/>
      <c r="H1691" s="45"/>
      <c r="I1691" s="45"/>
      <c r="J1691" s="45"/>
      <c r="K1691" s="45"/>
      <c r="L1691" s="45"/>
      <c r="M1691" s="45"/>
      <c r="N1691" s="45"/>
      <c r="O1691" s="45"/>
      <c r="P1691" s="45"/>
      <c r="Q1691" s="45"/>
      <c r="R1691" s="45"/>
      <c r="S1691" s="45"/>
      <c r="T1691" s="45"/>
      <c r="U1691" s="45"/>
      <c r="V1691" s="45"/>
      <c r="W1691" s="45"/>
      <c r="X1691" s="45"/>
      <c r="Y1691" s="45"/>
      <c r="Z1691" s="45"/>
      <c r="AA1691" s="45"/>
      <c r="AB1691" s="45"/>
      <c r="AC1691" s="45"/>
      <c r="AD1691" s="45"/>
      <c r="AE1691" s="45"/>
      <c r="AF1691" s="45"/>
      <c r="AG1691" s="448">
        <v>26789580</v>
      </c>
      <c r="AH1691" s="45"/>
      <c r="AI1691" s="442">
        <f t="shared" si="1"/>
        <v>26789580</v>
      </c>
    </row>
    <row r="1692" spans="1:35" ht="12.75" customHeight="1">
      <c r="A1692" s="446" t="s">
        <v>3545</v>
      </c>
      <c r="B1692" s="446" t="s">
        <v>2721</v>
      </c>
      <c r="C1692" s="45"/>
      <c r="D1692" s="45"/>
      <c r="E1692" s="448">
        <v>101304</v>
      </c>
      <c r="F1692" s="45"/>
      <c r="G1692" s="45"/>
      <c r="H1692" s="45"/>
      <c r="I1692" s="45"/>
      <c r="J1692" s="45"/>
      <c r="K1692" s="45"/>
      <c r="L1692" s="45"/>
      <c r="M1692" s="45"/>
      <c r="N1692" s="45"/>
      <c r="O1692" s="45"/>
      <c r="P1692" s="45"/>
      <c r="Q1692" s="45"/>
      <c r="R1692" s="45"/>
      <c r="S1692" s="45"/>
      <c r="T1692" s="45"/>
      <c r="U1692" s="45"/>
      <c r="V1692" s="45"/>
      <c r="W1692" s="45"/>
      <c r="X1692" s="45"/>
      <c r="Y1692" s="45"/>
      <c r="Z1692" s="45"/>
      <c r="AA1692" s="45"/>
      <c r="AB1692" s="45"/>
      <c r="AC1692" s="45"/>
      <c r="AD1692" s="45"/>
      <c r="AE1692" s="45"/>
      <c r="AF1692" s="45"/>
      <c r="AG1692" s="448">
        <v>101304</v>
      </c>
      <c r="AH1692" s="45"/>
      <c r="AI1692" s="442">
        <f t="shared" si="1"/>
        <v>101304</v>
      </c>
    </row>
    <row r="1693" spans="1:35" ht="12.75" customHeight="1">
      <c r="A1693" s="446" t="s">
        <v>3546</v>
      </c>
      <c r="B1693" s="446" t="s">
        <v>3448</v>
      </c>
      <c r="C1693" s="45"/>
      <c r="D1693" s="45"/>
      <c r="E1693" s="448">
        <v>418960</v>
      </c>
      <c r="F1693" s="45"/>
      <c r="G1693" s="45"/>
      <c r="H1693" s="45"/>
      <c r="I1693" s="45"/>
      <c r="J1693" s="45"/>
      <c r="K1693" s="45"/>
      <c r="L1693" s="45"/>
      <c r="M1693" s="45"/>
      <c r="N1693" s="45"/>
      <c r="O1693" s="45"/>
      <c r="P1693" s="45"/>
      <c r="Q1693" s="45"/>
      <c r="R1693" s="45"/>
      <c r="S1693" s="45"/>
      <c r="T1693" s="45"/>
      <c r="U1693" s="45"/>
      <c r="V1693" s="45"/>
      <c r="W1693" s="45"/>
      <c r="X1693" s="45"/>
      <c r="Y1693" s="45"/>
      <c r="Z1693" s="45"/>
      <c r="AA1693" s="45"/>
      <c r="AB1693" s="45"/>
      <c r="AC1693" s="45"/>
      <c r="AD1693" s="45"/>
      <c r="AE1693" s="45"/>
      <c r="AF1693" s="45"/>
      <c r="AG1693" s="448">
        <v>418960</v>
      </c>
      <c r="AH1693" s="45"/>
      <c r="AI1693" s="442">
        <f t="shared" si="1"/>
        <v>418960</v>
      </c>
    </row>
    <row r="1694" spans="1:35" ht="12.75" customHeight="1">
      <c r="A1694" s="446" t="s">
        <v>3547</v>
      </c>
      <c r="B1694" s="446" t="s">
        <v>3450</v>
      </c>
      <c r="C1694" s="45"/>
      <c r="D1694" s="45"/>
      <c r="E1694" s="45"/>
      <c r="F1694" s="448">
        <v>39678449</v>
      </c>
      <c r="G1694" s="45"/>
      <c r="H1694" s="45"/>
      <c r="I1694" s="45"/>
      <c r="J1694" s="45"/>
      <c r="K1694" s="45"/>
      <c r="L1694" s="45"/>
      <c r="M1694" s="45"/>
      <c r="N1694" s="45"/>
      <c r="O1694" s="45"/>
      <c r="P1694" s="45"/>
      <c r="Q1694" s="45"/>
      <c r="R1694" s="45"/>
      <c r="S1694" s="45"/>
      <c r="T1694" s="45"/>
      <c r="U1694" s="45"/>
      <c r="V1694" s="45"/>
      <c r="W1694" s="45"/>
      <c r="X1694" s="45"/>
      <c r="Y1694" s="45"/>
      <c r="Z1694" s="45"/>
      <c r="AA1694" s="45"/>
      <c r="AB1694" s="45"/>
      <c r="AC1694" s="45"/>
      <c r="AD1694" s="45"/>
      <c r="AE1694" s="45"/>
      <c r="AF1694" s="45"/>
      <c r="AG1694" s="45"/>
      <c r="AH1694" s="448">
        <v>39678449</v>
      </c>
      <c r="AI1694" s="442">
        <f t="shared" si="1"/>
        <v>0</v>
      </c>
    </row>
    <row r="1695" spans="1:35" ht="12.75" customHeight="1">
      <c r="A1695" s="440" t="s">
        <v>3548</v>
      </c>
      <c r="B1695" s="440" t="s">
        <v>3408</v>
      </c>
      <c r="C1695" s="45"/>
      <c r="D1695" s="45"/>
      <c r="E1695" s="45"/>
      <c r="F1695" s="45"/>
      <c r="G1695" s="45"/>
      <c r="H1695" s="45"/>
      <c r="I1695" s="45"/>
      <c r="J1695" s="45"/>
      <c r="K1695" s="45"/>
      <c r="L1695" s="45"/>
      <c r="M1695" s="45"/>
      <c r="N1695" s="45"/>
      <c r="O1695" s="45"/>
      <c r="P1695" s="45"/>
      <c r="Q1695" s="45"/>
      <c r="R1695" s="45"/>
      <c r="S1695" s="45"/>
      <c r="T1695" s="45"/>
      <c r="U1695" s="45"/>
      <c r="V1695" s="45"/>
      <c r="W1695" s="45"/>
      <c r="X1695" s="45"/>
      <c r="Y1695" s="45"/>
      <c r="Z1695" s="45"/>
      <c r="AA1695" s="45"/>
      <c r="AB1695" s="45"/>
      <c r="AC1695" s="45"/>
      <c r="AD1695" s="45"/>
      <c r="AE1695" s="45"/>
      <c r="AF1695" s="45"/>
      <c r="AG1695" s="45"/>
      <c r="AH1695" s="45"/>
      <c r="AI1695" s="442">
        <f t="shared" si="1"/>
        <v>0</v>
      </c>
    </row>
    <row r="1696" spans="1:35" ht="12.75" customHeight="1">
      <c r="A1696" s="446" t="s">
        <v>3549</v>
      </c>
      <c r="B1696" s="446" t="s">
        <v>1226</v>
      </c>
      <c r="C1696" s="45"/>
      <c r="D1696" s="45"/>
      <c r="E1696" s="448">
        <v>1716597</v>
      </c>
      <c r="F1696" s="45"/>
      <c r="G1696" s="45"/>
      <c r="H1696" s="45"/>
      <c r="I1696" s="45"/>
      <c r="J1696" s="45"/>
      <c r="K1696" s="45"/>
      <c r="L1696" s="45"/>
      <c r="M1696" s="45"/>
      <c r="N1696" s="45"/>
      <c r="O1696" s="45"/>
      <c r="P1696" s="45"/>
      <c r="Q1696" s="45"/>
      <c r="R1696" s="45"/>
      <c r="S1696" s="45"/>
      <c r="T1696" s="45"/>
      <c r="U1696" s="45"/>
      <c r="V1696" s="45"/>
      <c r="W1696" s="45"/>
      <c r="X1696" s="45"/>
      <c r="Y1696" s="45"/>
      <c r="Z1696" s="45"/>
      <c r="AA1696" s="45"/>
      <c r="AB1696" s="45"/>
      <c r="AC1696" s="45"/>
      <c r="AD1696" s="45"/>
      <c r="AE1696" s="45"/>
      <c r="AF1696" s="45"/>
      <c r="AG1696" s="448">
        <v>1716597</v>
      </c>
      <c r="AH1696" s="45"/>
      <c r="AI1696" s="442">
        <f t="shared" si="1"/>
        <v>1716597</v>
      </c>
    </row>
    <row r="1697" spans="1:35" ht="12.75" customHeight="1">
      <c r="A1697" s="446" t="s">
        <v>3550</v>
      </c>
      <c r="B1697" s="446" t="s">
        <v>2816</v>
      </c>
      <c r="C1697" s="45"/>
      <c r="D1697" s="45"/>
      <c r="E1697" s="448">
        <v>812808</v>
      </c>
      <c r="F1697" s="45"/>
      <c r="G1697" s="45"/>
      <c r="H1697" s="45"/>
      <c r="I1697" s="45"/>
      <c r="J1697" s="45"/>
      <c r="K1697" s="45"/>
      <c r="L1697" s="45"/>
      <c r="M1697" s="45"/>
      <c r="N1697" s="45"/>
      <c r="O1697" s="45"/>
      <c r="P1697" s="45"/>
      <c r="Q1697" s="45"/>
      <c r="R1697" s="45"/>
      <c r="S1697" s="45"/>
      <c r="T1697" s="45"/>
      <c r="U1697" s="45"/>
      <c r="V1697" s="45"/>
      <c r="W1697" s="45"/>
      <c r="X1697" s="45"/>
      <c r="Y1697" s="45"/>
      <c r="Z1697" s="45"/>
      <c r="AA1697" s="45"/>
      <c r="AB1697" s="45"/>
      <c r="AC1697" s="45"/>
      <c r="AD1697" s="45"/>
      <c r="AE1697" s="45"/>
      <c r="AF1697" s="45"/>
      <c r="AG1697" s="448">
        <v>812808</v>
      </c>
      <c r="AH1697" s="45"/>
      <c r="AI1697" s="442">
        <f t="shared" si="1"/>
        <v>812808</v>
      </c>
    </row>
    <row r="1698" spans="1:35" ht="12.75" customHeight="1">
      <c r="A1698" s="446" t="s">
        <v>3551</v>
      </c>
      <c r="B1698" s="446" t="s">
        <v>3448</v>
      </c>
      <c r="C1698" s="45"/>
      <c r="D1698" s="45"/>
      <c r="E1698" s="448">
        <v>99866</v>
      </c>
      <c r="F1698" s="45"/>
      <c r="G1698" s="45"/>
      <c r="H1698" s="45"/>
      <c r="I1698" s="45"/>
      <c r="J1698" s="45"/>
      <c r="K1698" s="45"/>
      <c r="L1698" s="45"/>
      <c r="M1698" s="45"/>
      <c r="N1698" s="45"/>
      <c r="O1698" s="45"/>
      <c r="P1698" s="45"/>
      <c r="Q1698" s="45"/>
      <c r="R1698" s="45"/>
      <c r="S1698" s="45"/>
      <c r="T1698" s="45"/>
      <c r="U1698" s="45"/>
      <c r="V1698" s="45"/>
      <c r="W1698" s="45"/>
      <c r="X1698" s="45"/>
      <c r="Y1698" s="45"/>
      <c r="Z1698" s="45"/>
      <c r="AA1698" s="45"/>
      <c r="AB1698" s="45"/>
      <c r="AC1698" s="45"/>
      <c r="AD1698" s="45"/>
      <c r="AE1698" s="45"/>
      <c r="AF1698" s="45"/>
      <c r="AG1698" s="448">
        <v>99866</v>
      </c>
      <c r="AH1698" s="45"/>
      <c r="AI1698" s="442">
        <f t="shared" si="1"/>
        <v>99866</v>
      </c>
    </row>
    <row r="1699" spans="1:35" ht="12.75" customHeight="1">
      <c r="A1699" s="446" t="s">
        <v>3552</v>
      </c>
      <c r="B1699" s="446" t="s">
        <v>3450</v>
      </c>
      <c r="C1699" s="45"/>
      <c r="D1699" s="45"/>
      <c r="E1699" s="45"/>
      <c r="F1699" s="448">
        <v>2629271</v>
      </c>
      <c r="G1699" s="45"/>
      <c r="H1699" s="45"/>
      <c r="I1699" s="45"/>
      <c r="J1699" s="45"/>
      <c r="K1699" s="45"/>
      <c r="L1699" s="45"/>
      <c r="M1699" s="45"/>
      <c r="N1699" s="45"/>
      <c r="O1699" s="45"/>
      <c r="P1699" s="45"/>
      <c r="Q1699" s="45"/>
      <c r="R1699" s="45"/>
      <c r="S1699" s="45"/>
      <c r="T1699" s="45"/>
      <c r="U1699" s="45"/>
      <c r="V1699" s="45"/>
      <c r="W1699" s="45"/>
      <c r="X1699" s="45"/>
      <c r="Y1699" s="45"/>
      <c r="Z1699" s="45"/>
      <c r="AA1699" s="45"/>
      <c r="AB1699" s="45"/>
      <c r="AC1699" s="45"/>
      <c r="AD1699" s="45"/>
      <c r="AE1699" s="45"/>
      <c r="AF1699" s="45"/>
      <c r="AG1699" s="45"/>
      <c r="AH1699" s="448">
        <v>2629271</v>
      </c>
      <c r="AI1699" s="442">
        <f t="shared" si="1"/>
        <v>0</v>
      </c>
    </row>
    <row r="1700" spans="1:35" ht="12.75" customHeight="1">
      <c r="A1700" s="440" t="s">
        <v>3553</v>
      </c>
      <c r="B1700" s="440" t="s">
        <v>3410</v>
      </c>
      <c r="C1700" s="45"/>
      <c r="D1700" s="45"/>
      <c r="E1700" s="45"/>
      <c r="F1700" s="45"/>
      <c r="G1700" s="45"/>
      <c r="H1700" s="45"/>
      <c r="I1700" s="45"/>
      <c r="J1700" s="45"/>
      <c r="K1700" s="45"/>
      <c r="L1700" s="45"/>
      <c r="M1700" s="45"/>
      <c r="N1700" s="45"/>
      <c r="O1700" s="45"/>
      <c r="P1700" s="45"/>
      <c r="Q1700" s="45"/>
      <c r="R1700" s="45"/>
      <c r="S1700" s="45"/>
      <c r="T1700" s="45"/>
      <c r="U1700" s="45"/>
      <c r="V1700" s="45"/>
      <c r="W1700" s="45"/>
      <c r="X1700" s="45"/>
      <c r="Y1700" s="45"/>
      <c r="Z1700" s="45"/>
      <c r="AA1700" s="45"/>
      <c r="AB1700" s="45"/>
      <c r="AC1700" s="45"/>
      <c r="AD1700" s="45"/>
      <c r="AE1700" s="45"/>
      <c r="AF1700" s="45"/>
      <c r="AG1700" s="45"/>
      <c r="AH1700" s="45"/>
      <c r="AI1700" s="442">
        <f t="shared" si="1"/>
        <v>0</v>
      </c>
    </row>
    <row r="1701" spans="1:35" ht="12.75" customHeight="1">
      <c r="A1701" s="446" t="s">
        <v>3554</v>
      </c>
      <c r="B1701" s="446" t="s">
        <v>1226</v>
      </c>
      <c r="C1701" s="45"/>
      <c r="D1701" s="45"/>
      <c r="E1701" s="448">
        <v>7205522</v>
      </c>
      <c r="F1701" s="45"/>
      <c r="G1701" s="45"/>
      <c r="H1701" s="45"/>
      <c r="I1701" s="45"/>
      <c r="J1701" s="45"/>
      <c r="K1701" s="45"/>
      <c r="L1701" s="45"/>
      <c r="M1701" s="45"/>
      <c r="N1701" s="45"/>
      <c r="O1701" s="45"/>
      <c r="P1701" s="45"/>
      <c r="Q1701" s="45"/>
      <c r="R1701" s="45"/>
      <c r="S1701" s="45"/>
      <c r="T1701" s="45"/>
      <c r="U1701" s="45"/>
      <c r="V1701" s="45"/>
      <c r="W1701" s="45"/>
      <c r="X1701" s="45"/>
      <c r="Y1701" s="45"/>
      <c r="Z1701" s="45"/>
      <c r="AA1701" s="45"/>
      <c r="AB1701" s="45"/>
      <c r="AC1701" s="45"/>
      <c r="AD1701" s="45"/>
      <c r="AE1701" s="45"/>
      <c r="AF1701" s="45"/>
      <c r="AG1701" s="448">
        <v>7205522</v>
      </c>
      <c r="AH1701" s="45"/>
      <c r="AI1701" s="442">
        <f t="shared" si="1"/>
        <v>7205522</v>
      </c>
    </row>
    <row r="1702" spans="1:35" ht="12.75" customHeight="1">
      <c r="A1702" s="446" t="s">
        <v>3555</v>
      </c>
      <c r="B1702" s="446" t="s">
        <v>2816</v>
      </c>
      <c r="C1702" s="45"/>
      <c r="D1702" s="45"/>
      <c r="E1702" s="448">
        <v>489720</v>
      </c>
      <c r="F1702" s="45"/>
      <c r="G1702" s="45"/>
      <c r="H1702" s="45"/>
      <c r="I1702" s="45"/>
      <c r="J1702" s="45"/>
      <c r="K1702" s="45"/>
      <c r="L1702" s="45"/>
      <c r="M1702" s="45"/>
      <c r="N1702" s="45"/>
      <c r="O1702" s="45"/>
      <c r="P1702" s="45"/>
      <c r="Q1702" s="45"/>
      <c r="R1702" s="45"/>
      <c r="S1702" s="45"/>
      <c r="T1702" s="45"/>
      <c r="U1702" s="45"/>
      <c r="V1702" s="45"/>
      <c r="W1702" s="45"/>
      <c r="X1702" s="45"/>
      <c r="Y1702" s="45"/>
      <c r="Z1702" s="45"/>
      <c r="AA1702" s="45"/>
      <c r="AB1702" s="45"/>
      <c r="AC1702" s="45"/>
      <c r="AD1702" s="45"/>
      <c r="AE1702" s="45"/>
      <c r="AF1702" s="45"/>
      <c r="AG1702" s="448">
        <v>489720</v>
      </c>
      <c r="AH1702" s="45"/>
      <c r="AI1702" s="442">
        <f t="shared" si="1"/>
        <v>489720</v>
      </c>
    </row>
    <row r="1703" spans="1:35" ht="12.75" customHeight="1">
      <c r="A1703" s="446" t="s">
        <v>3556</v>
      </c>
      <c r="B1703" s="446" t="s">
        <v>3448</v>
      </c>
      <c r="C1703" s="45"/>
      <c r="D1703" s="45"/>
      <c r="E1703" s="448">
        <v>67895</v>
      </c>
      <c r="F1703" s="45"/>
      <c r="G1703" s="45"/>
      <c r="H1703" s="45"/>
      <c r="I1703" s="45"/>
      <c r="J1703" s="45"/>
      <c r="K1703" s="45"/>
      <c r="L1703" s="45"/>
      <c r="M1703" s="45"/>
      <c r="N1703" s="45"/>
      <c r="O1703" s="45"/>
      <c r="P1703" s="45"/>
      <c r="Q1703" s="45"/>
      <c r="R1703" s="45"/>
      <c r="S1703" s="45"/>
      <c r="T1703" s="45"/>
      <c r="U1703" s="45"/>
      <c r="V1703" s="45"/>
      <c r="W1703" s="45"/>
      <c r="X1703" s="45"/>
      <c r="Y1703" s="45"/>
      <c r="Z1703" s="45"/>
      <c r="AA1703" s="45"/>
      <c r="AB1703" s="45"/>
      <c r="AC1703" s="45"/>
      <c r="AD1703" s="45"/>
      <c r="AE1703" s="45"/>
      <c r="AF1703" s="45"/>
      <c r="AG1703" s="448">
        <v>67895</v>
      </c>
      <c r="AH1703" s="45"/>
      <c r="AI1703" s="442">
        <f t="shared" si="1"/>
        <v>67895</v>
      </c>
    </row>
    <row r="1704" spans="1:35" ht="12.75" customHeight="1">
      <c r="A1704" s="446" t="s">
        <v>3557</v>
      </c>
      <c r="B1704" s="446" t="s">
        <v>3450</v>
      </c>
      <c r="C1704" s="45"/>
      <c r="D1704" s="45"/>
      <c r="E1704" s="45"/>
      <c r="F1704" s="448">
        <v>7763137</v>
      </c>
      <c r="G1704" s="45"/>
      <c r="H1704" s="45"/>
      <c r="I1704" s="45"/>
      <c r="J1704" s="45"/>
      <c r="K1704" s="45"/>
      <c r="L1704" s="45"/>
      <c r="M1704" s="45"/>
      <c r="N1704" s="45"/>
      <c r="O1704" s="45"/>
      <c r="P1704" s="45"/>
      <c r="Q1704" s="45"/>
      <c r="R1704" s="45"/>
      <c r="S1704" s="45"/>
      <c r="T1704" s="45"/>
      <c r="U1704" s="45"/>
      <c r="V1704" s="45"/>
      <c r="W1704" s="45"/>
      <c r="X1704" s="45"/>
      <c r="Y1704" s="45"/>
      <c r="Z1704" s="45"/>
      <c r="AA1704" s="45"/>
      <c r="AB1704" s="45"/>
      <c r="AC1704" s="45"/>
      <c r="AD1704" s="45"/>
      <c r="AE1704" s="45"/>
      <c r="AF1704" s="45"/>
      <c r="AG1704" s="45"/>
      <c r="AH1704" s="448">
        <v>7763137</v>
      </c>
      <c r="AI1704" s="442">
        <f t="shared" si="1"/>
        <v>0</v>
      </c>
    </row>
    <row r="1705" spans="1:35" ht="12.75" customHeight="1">
      <c r="A1705" s="440" t="s">
        <v>3558</v>
      </c>
      <c r="B1705" s="440" t="s">
        <v>3412</v>
      </c>
      <c r="C1705" s="45"/>
      <c r="D1705" s="45"/>
      <c r="E1705" s="45"/>
      <c r="F1705" s="45"/>
      <c r="G1705" s="45"/>
      <c r="H1705" s="45"/>
      <c r="I1705" s="45"/>
      <c r="J1705" s="45"/>
      <c r="K1705" s="45"/>
      <c r="L1705" s="45"/>
      <c r="M1705" s="45"/>
      <c r="N1705" s="45"/>
      <c r="O1705" s="45"/>
      <c r="P1705" s="45"/>
      <c r="Q1705" s="45"/>
      <c r="R1705" s="45"/>
      <c r="S1705" s="45"/>
      <c r="T1705" s="45"/>
      <c r="U1705" s="45"/>
      <c r="V1705" s="45"/>
      <c r="W1705" s="45"/>
      <c r="X1705" s="45"/>
      <c r="Y1705" s="45"/>
      <c r="Z1705" s="45"/>
      <c r="AA1705" s="45"/>
      <c r="AB1705" s="45"/>
      <c r="AC1705" s="45"/>
      <c r="AD1705" s="45"/>
      <c r="AE1705" s="45"/>
      <c r="AF1705" s="45"/>
      <c r="AG1705" s="45"/>
      <c r="AH1705" s="45"/>
      <c r="AI1705" s="442">
        <f t="shared" si="1"/>
        <v>0</v>
      </c>
    </row>
    <row r="1706" spans="1:35" ht="12.75" customHeight="1">
      <c r="A1706" s="446" t="s">
        <v>3559</v>
      </c>
      <c r="B1706" s="446" t="s">
        <v>1226</v>
      </c>
      <c r="C1706" s="45"/>
      <c r="D1706" s="45"/>
      <c r="E1706" s="448">
        <v>2392391</v>
      </c>
      <c r="F1706" s="45"/>
      <c r="G1706" s="45"/>
      <c r="H1706" s="45"/>
      <c r="I1706" s="45"/>
      <c r="J1706" s="45"/>
      <c r="K1706" s="45"/>
      <c r="L1706" s="45"/>
      <c r="M1706" s="45"/>
      <c r="N1706" s="45"/>
      <c r="O1706" s="45"/>
      <c r="P1706" s="45"/>
      <c r="Q1706" s="45"/>
      <c r="R1706" s="45"/>
      <c r="S1706" s="45"/>
      <c r="T1706" s="45"/>
      <c r="U1706" s="45"/>
      <c r="V1706" s="45"/>
      <c r="W1706" s="45"/>
      <c r="X1706" s="45"/>
      <c r="Y1706" s="45"/>
      <c r="Z1706" s="45"/>
      <c r="AA1706" s="45"/>
      <c r="AB1706" s="45"/>
      <c r="AC1706" s="45"/>
      <c r="AD1706" s="45"/>
      <c r="AE1706" s="45"/>
      <c r="AF1706" s="45"/>
      <c r="AG1706" s="448">
        <v>2392391</v>
      </c>
      <c r="AH1706" s="45"/>
      <c r="AI1706" s="442">
        <f t="shared" si="1"/>
        <v>2392391</v>
      </c>
    </row>
    <row r="1707" spans="1:35" ht="12.75" customHeight="1">
      <c r="A1707" s="446" t="s">
        <v>3560</v>
      </c>
      <c r="B1707" s="446" t="s">
        <v>2816</v>
      </c>
      <c r="C1707" s="45"/>
      <c r="D1707" s="45"/>
      <c r="E1707" s="448">
        <v>4484592</v>
      </c>
      <c r="F1707" s="45"/>
      <c r="G1707" s="45"/>
      <c r="H1707" s="45"/>
      <c r="I1707" s="45"/>
      <c r="J1707" s="45"/>
      <c r="K1707" s="45"/>
      <c r="L1707" s="45"/>
      <c r="M1707" s="45"/>
      <c r="N1707" s="45"/>
      <c r="O1707" s="45"/>
      <c r="P1707" s="45"/>
      <c r="Q1707" s="45"/>
      <c r="R1707" s="45"/>
      <c r="S1707" s="45"/>
      <c r="T1707" s="45"/>
      <c r="U1707" s="45"/>
      <c r="V1707" s="45"/>
      <c r="W1707" s="45"/>
      <c r="X1707" s="45"/>
      <c r="Y1707" s="45"/>
      <c r="Z1707" s="45"/>
      <c r="AA1707" s="45"/>
      <c r="AB1707" s="45"/>
      <c r="AC1707" s="45"/>
      <c r="AD1707" s="45"/>
      <c r="AE1707" s="45"/>
      <c r="AF1707" s="45"/>
      <c r="AG1707" s="448">
        <v>4484592</v>
      </c>
      <c r="AH1707" s="45"/>
      <c r="AI1707" s="442">
        <f t="shared" si="1"/>
        <v>4484592</v>
      </c>
    </row>
    <row r="1708" spans="1:35" ht="12.75" customHeight="1">
      <c r="A1708" s="446" t="s">
        <v>3561</v>
      </c>
      <c r="B1708" s="446" t="s">
        <v>2721</v>
      </c>
      <c r="C1708" s="45"/>
      <c r="D1708" s="45"/>
      <c r="E1708" s="448">
        <v>106683</v>
      </c>
      <c r="F1708" s="45"/>
      <c r="G1708" s="45"/>
      <c r="H1708" s="45"/>
      <c r="I1708" s="45"/>
      <c r="J1708" s="45"/>
      <c r="K1708" s="45"/>
      <c r="L1708" s="45"/>
      <c r="M1708" s="45"/>
      <c r="N1708" s="45"/>
      <c r="O1708" s="45"/>
      <c r="P1708" s="45"/>
      <c r="Q1708" s="45"/>
      <c r="R1708" s="45"/>
      <c r="S1708" s="45"/>
      <c r="T1708" s="45"/>
      <c r="U1708" s="45"/>
      <c r="V1708" s="45"/>
      <c r="W1708" s="45"/>
      <c r="X1708" s="45"/>
      <c r="Y1708" s="45"/>
      <c r="Z1708" s="45"/>
      <c r="AA1708" s="45"/>
      <c r="AB1708" s="45"/>
      <c r="AC1708" s="45"/>
      <c r="AD1708" s="45"/>
      <c r="AE1708" s="45"/>
      <c r="AF1708" s="45"/>
      <c r="AG1708" s="448">
        <v>106683</v>
      </c>
      <c r="AH1708" s="45"/>
      <c r="AI1708" s="442">
        <f t="shared" si="1"/>
        <v>106683</v>
      </c>
    </row>
    <row r="1709" spans="1:35" ht="12.75" customHeight="1">
      <c r="A1709" s="446" t="s">
        <v>3562</v>
      </c>
      <c r="B1709" s="446" t="s">
        <v>3448</v>
      </c>
      <c r="C1709" s="45"/>
      <c r="D1709" s="45"/>
      <c r="E1709" s="448">
        <v>329404</v>
      </c>
      <c r="F1709" s="45"/>
      <c r="G1709" s="45"/>
      <c r="H1709" s="45"/>
      <c r="I1709" s="45"/>
      <c r="J1709" s="45"/>
      <c r="K1709" s="45"/>
      <c r="L1709" s="45"/>
      <c r="M1709" s="45"/>
      <c r="N1709" s="45"/>
      <c r="O1709" s="45"/>
      <c r="P1709" s="45"/>
      <c r="Q1709" s="45"/>
      <c r="R1709" s="45"/>
      <c r="S1709" s="45"/>
      <c r="T1709" s="45"/>
      <c r="U1709" s="45"/>
      <c r="V1709" s="45"/>
      <c r="W1709" s="45"/>
      <c r="X1709" s="45"/>
      <c r="Y1709" s="45"/>
      <c r="Z1709" s="45"/>
      <c r="AA1709" s="45"/>
      <c r="AB1709" s="45"/>
      <c r="AC1709" s="45"/>
      <c r="AD1709" s="45"/>
      <c r="AE1709" s="45"/>
      <c r="AF1709" s="45"/>
      <c r="AG1709" s="448">
        <v>329404</v>
      </c>
      <c r="AH1709" s="45"/>
      <c r="AI1709" s="442">
        <f t="shared" si="1"/>
        <v>329404</v>
      </c>
    </row>
    <row r="1710" spans="1:35" ht="12.75" customHeight="1">
      <c r="A1710" s="446" t="s">
        <v>3563</v>
      </c>
      <c r="B1710" s="446" t="s">
        <v>3450</v>
      </c>
      <c r="C1710" s="45"/>
      <c r="D1710" s="45"/>
      <c r="E1710" s="45"/>
      <c r="F1710" s="448">
        <v>7313070</v>
      </c>
      <c r="G1710" s="45"/>
      <c r="H1710" s="45"/>
      <c r="I1710" s="45"/>
      <c r="J1710" s="45"/>
      <c r="K1710" s="45"/>
      <c r="L1710" s="45"/>
      <c r="M1710" s="45"/>
      <c r="N1710" s="45"/>
      <c r="O1710" s="45"/>
      <c r="P1710" s="45"/>
      <c r="Q1710" s="45"/>
      <c r="R1710" s="45"/>
      <c r="S1710" s="45"/>
      <c r="T1710" s="45"/>
      <c r="U1710" s="45"/>
      <c r="V1710" s="45"/>
      <c r="W1710" s="45"/>
      <c r="X1710" s="45"/>
      <c r="Y1710" s="45"/>
      <c r="Z1710" s="45"/>
      <c r="AA1710" s="45"/>
      <c r="AB1710" s="45"/>
      <c r="AC1710" s="45"/>
      <c r="AD1710" s="45"/>
      <c r="AE1710" s="45"/>
      <c r="AF1710" s="45"/>
      <c r="AG1710" s="45"/>
      <c r="AH1710" s="448">
        <v>7313070</v>
      </c>
      <c r="AI1710" s="442">
        <f t="shared" si="1"/>
        <v>0</v>
      </c>
    </row>
    <row r="1711" spans="1:35" ht="12.75" customHeight="1">
      <c r="A1711" s="440" t="s">
        <v>3564</v>
      </c>
      <c r="B1711" s="440" t="s">
        <v>3414</v>
      </c>
      <c r="C1711" s="45"/>
      <c r="D1711" s="45"/>
      <c r="E1711" s="45"/>
      <c r="F1711" s="45"/>
      <c r="G1711" s="45"/>
      <c r="H1711" s="45"/>
      <c r="I1711" s="45"/>
      <c r="J1711" s="45"/>
      <c r="K1711" s="45"/>
      <c r="L1711" s="45"/>
      <c r="M1711" s="45"/>
      <c r="N1711" s="45"/>
      <c r="O1711" s="45"/>
      <c r="P1711" s="45"/>
      <c r="Q1711" s="45"/>
      <c r="R1711" s="45"/>
      <c r="S1711" s="45"/>
      <c r="T1711" s="45"/>
      <c r="U1711" s="45"/>
      <c r="V1711" s="45"/>
      <c r="W1711" s="45"/>
      <c r="X1711" s="45"/>
      <c r="Y1711" s="45"/>
      <c r="Z1711" s="45"/>
      <c r="AA1711" s="45"/>
      <c r="AB1711" s="45"/>
      <c r="AC1711" s="45"/>
      <c r="AD1711" s="45"/>
      <c r="AE1711" s="45"/>
      <c r="AF1711" s="45"/>
      <c r="AG1711" s="45"/>
      <c r="AH1711" s="45"/>
      <c r="AI1711" s="442">
        <f t="shared" si="1"/>
        <v>0</v>
      </c>
    </row>
    <row r="1712" spans="1:35" ht="12.75" customHeight="1">
      <c r="A1712" s="446" t="s">
        <v>3565</v>
      </c>
      <c r="B1712" s="446" t="s">
        <v>2816</v>
      </c>
      <c r="C1712" s="45"/>
      <c r="D1712" s="45"/>
      <c r="E1712" s="448">
        <v>52636</v>
      </c>
      <c r="F1712" s="45"/>
      <c r="G1712" s="45"/>
      <c r="H1712" s="45"/>
      <c r="I1712" s="45"/>
      <c r="J1712" s="45"/>
      <c r="K1712" s="45"/>
      <c r="L1712" s="45"/>
      <c r="M1712" s="45"/>
      <c r="N1712" s="45"/>
      <c r="O1712" s="45"/>
      <c r="P1712" s="45"/>
      <c r="Q1712" s="45"/>
      <c r="R1712" s="45"/>
      <c r="S1712" s="45"/>
      <c r="T1712" s="45"/>
      <c r="U1712" s="45"/>
      <c r="V1712" s="45"/>
      <c r="W1712" s="45"/>
      <c r="X1712" s="45"/>
      <c r="Y1712" s="45"/>
      <c r="Z1712" s="45"/>
      <c r="AA1712" s="45"/>
      <c r="AB1712" s="45"/>
      <c r="AC1712" s="45"/>
      <c r="AD1712" s="45"/>
      <c r="AE1712" s="45"/>
      <c r="AF1712" s="45"/>
      <c r="AG1712" s="448">
        <v>52636</v>
      </c>
      <c r="AH1712" s="45"/>
      <c r="AI1712" s="442">
        <f t="shared" si="1"/>
        <v>52636</v>
      </c>
    </row>
    <row r="1713" spans="1:35" ht="12.75" customHeight="1">
      <c r="A1713" s="446" t="s">
        <v>3566</v>
      </c>
      <c r="B1713" s="446" t="s">
        <v>3448</v>
      </c>
      <c r="C1713" s="45"/>
      <c r="D1713" s="45"/>
      <c r="E1713" s="448">
        <v>3409</v>
      </c>
      <c r="F1713" s="45"/>
      <c r="G1713" s="45"/>
      <c r="H1713" s="45"/>
      <c r="I1713" s="45"/>
      <c r="J1713" s="45"/>
      <c r="K1713" s="45"/>
      <c r="L1713" s="45"/>
      <c r="M1713" s="45"/>
      <c r="N1713" s="45"/>
      <c r="O1713" s="45"/>
      <c r="P1713" s="45"/>
      <c r="Q1713" s="45"/>
      <c r="R1713" s="45"/>
      <c r="S1713" s="45"/>
      <c r="T1713" s="45"/>
      <c r="U1713" s="45"/>
      <c r="V1713" s="45"/>
      <c r="W1713" s="45"/>
      <c r="X1713" s="45"/>
      <c r="Y1713" s="45"/>
      <c r="Z1713" s="45"/>
      <c r="AA1713" s="45"/>
      <c r="AB1713" s="45"/>
      <c r="AC1713" s="45"/>
      <c r="AD1713" s="45"/>
      <c r="AE1713" s="45"/>
      <c r="AF1713" s="45"/>
      <c r="AG1713" s="448">
        <v>3409</v>
      </c>
      <c r="AH1713" s="45"/>
      <c r="AI1713" s="442">
        <f t="shared" si="1"/>
        <v>3409</v>
      </c>
    </row>
    <row r="1714" spans="1:35" ht="12.75" customHeight="1">
      <c r="A1714" s="446" t="s">
        <v>3567</v>
      </c>
      <c r="B1714" s="446" t="s">
        <v>3450</v>
      </c>
      <c r="C1714" s="45"/>
      <c r="D1714" s="45"/>
      <c r="E1714" s="45"/>
      <c r="F1714" s="448">
        <v>56045</v>
      </c>
      <c r="G1714" s="45"/>
      <c r="H1714" s="45"/>
      <c r="I1714" s="45"/>
      <c r="J1714" s="45"/>
      <c r="K1714" s="45"/>
      <c r="L1714" s="45"/>
      <c r="M1714" s="45"/>
      <c r="N1714" s="45"/>
      <c r="O1714" s="45"/>
      <c r="P1714" s="45"/>
      <c r="Q1714" s="45"/>
      <c r="R1714" s="45"/>
      <c r="S1714" s="45"/>
      <c r="T1714" s="45"/>
      <c r="U1714" s="45"/>
      <c r="V1714" s="45"/>
      <c r="W1714" s="45"/>
      <c r="X1714" s="45"/>
      <c r="Y1714" s="45"/>
      <c r="Z1714" s="45"/>
      <c r="AA1714" s="45"/>
      <c r="AB1714" s="45"/>
      <c r="AC1714" s="45"/>
      <c r="AD1714" s="45"/>
      <c r="AE1714" s="45"/>
      <c r="AF1714" s="45"/>
      <c r="AG1714" s="45"/>
      <c r="AH1714" s="448">
        <v>56045</v>
      </c>
      <c r="AI1714" s="442">
        <f t="shared" si="1"/>
        <v>0</v>
      </c>
    </row>
    <row r="1715" spans="1:35" ht="12.75" customHeight="1">
      <c r="A1715" s="440" t="s">
        <v>3568</v>
      </c>
      <c r="B1715" s="440" t="s">
        <v>3416</v>
      </c>
      <c r="C1715" s="45"/>
      <c r="D1715" s="45"/>
      <c r="E1715" s="45"/>
      <c r="F1715" s="45"/>
      <c r="G1715" s="45"/>
      <c r="H1715" s="45"/>
      <c r="I1715" s="45"/>
      <c r="J1715" s="45"/>
      <c r="K1715" s="45"/>
      <c r="L1715" s="45"/>
      <c r="M1715" s="45"/>
      <c r="N1715" s="45"/>
      <c r="O1715" s="45"/>
      <c r="P1715" s="45"/>
      <c r="Q1715" s="45"/>
      <c r="R1715" s="45"/>
      <c r="S1715" s="45"/>
      <c r="T1715" s="45"/>
      <c r="U1715" s="45"/>
      <c r="V1715" s="45"/>
      <c r="W1715" s="45"/>
      <c r="X1715" s="45"/>
      <c r="Y1715" s="45"/>
      <c r="Z1715" s="45"/>
      <c r="AA1715" s="45"/>
      <c r="AB1715" s="45"/>
      <c r="AC1715" s="45"/>
      <c r="AD1715" s="45"/>
      <c r="AE1715" s="45"/>
      <c r="AF1715" s="45"/>
      <c r="AG1715" s="45"/>
      <c r="AH1715" s="45"/>
      <c r="AI1715" s="442">
        <f t="shared" si="1"/>
        <v>0</v>
      </c>
    </row>
    <row r="1716" spans="1:35" ht="12.75" customHeight="1">
      <c r="A1716" s="446" t="s">
        <v>3569</v>
      </c>
      <c r="B1716" s="446" t="s">
        <v>1226</v>
      </c>
      <c r="C1716" s="45"/>
      <c r="D1716" s="45"/>
      <c r="E1716" s="448">
        <v>1331337</v>
      </c>
      <c r="F1716" s="45"/>
      <c r="G1716" s="45"/>
      <c r="H1716" s="45"/>
      <c r="I1716" s="45"/>
      <c r="J1716" s="45"/>
      <c r="K1716" s="45"/>
      <c r="L1716" s="45"/>
      <c r="M1716" s="45"/>
      <c r="N1716" s="45"/>
      <c r="O1716" s="45"/>
      <c r="P1716" s="45"/>
      <c r="Q1716" s="45"/>
      <c r="R1716" s="45"/>
      <c r="S1716" s="45"/>
      <c r="T1716" s="45"/>
      <c r="U1716" s="45"/>
      <c r="V1716" s="45"/>
      <c r="W1716" s="45"/>
      <c r="X1716" s="45"/>
      <c r="Y1716" s="45"/>
      <c r="Z1716" s="45"/>
      <c r="AA1716" s="45"/>
      <c r="AB1716" s="45"/>
      <c r="AC1716" s="45"/>
      <c r="AD1716" s="45"/>
      <c r="AE1716" s="45"/>
      <c r="AF1716" s="45"/>
      <c r="AG1716" s="448">
        <v>1331337</v>
      </c>
      <c r="AH1716" s="45"/>
      <c r="AI1716" s="442">
        <f t="shared" si="1"/>
        <v>1331337</v>
      </c>
    </row>
    <row r="1717" spans="1:35" ht="12.75" customHeight="1">
      <c r="A1717" s="446" t="s">
        <v>3570</v>
      </c>
      <c r="B1717" s="446" t="s">
        <v>2816</v>
      </c>
      <c r="C1717" s="45"/>
      <c r="D1717" s="45"/>
      <c r="E1717" s="448">
        <v>617351</v>
      </c>
      <c r="F1717" s="45"/>
      <c r="G1717" s="45"/>
      <c r="H1717" s="45"/>
      <c r="I1717" s="45"/>
      <c r="J1717" s="45"/>
      <c r="K1717" s="45"/>
      <c r="L1717" s="45"/>
      <c r="M1717" s="45"/>
      <c r="N1717" s="45"/>
      <c r="O1717" s="45"/>
      <c r="P1717" s="45"/>
      <c r="Q1717" s="45"/>
      <c r="R1717" s="45"/>
      <c r="S1717" s="45"/>
      <c r="T1717" s="45"/>
      <c r="U1717" s="45"/>
      <c r="V1717" s="45"/>
      <c r="W1717" s="45"/>
      <c r="X1717" s="45"/>
      <c r="Y1717" s="45"/>
      <c r="Z1717" s="45"/>
      <c r="AA1717" s="45"/>
      <c r="AB1717" s="45"/>
      <c r="AC1717" s="45"/>
      <c r="AD1717" s="45"/>
      <c r="AE1717" s="45"/>
      <c r="AF1717" s="45"/>
      <c r="AG1717" s="448">
        <v>617351</v>
      </c>
      <c r="AH1717" s="45"/>
      <c r="AI1717" s="442">
        <f t="shared" si="1"/>
        <v>617351</v>
      </c>
    </row>
    <row r="1718" spans="1:35" ht="12.75" customHeight="1">
      <c r="A1718" s="446" t="s">
        <v>3571</v>
      </c>
      <c r="B1718" s="446" t="s">
        <v>3448</v>
      </c>
      <c r="C1718" s="45"/>
      <c r="D1718" s="45"/>
      <c r="E1718" s="448">
        <v>47653</v>
      </c>
      <c r="F1718" s="45"/>
      <c r="G1718" s="45"/>
      <c r="H1718" s="45"/>
      <c r="I1718" s="45"/>
      <c r="J1718" s="45"/>
      <c r="K1718" s="45"/>
      <c r="L1718" s="45"/>
      <c r="M1718" s="45"/>
      <c r="N1718" s="45"/>
      <c r="O1718" s="45"/>
      <c r="P1718" s="45"/>
      <c r="Q1718" s="45"/>
      <c r="R1718" s="45"/>
      <c r="S1718" s="45"/>
      <c r="T1718" s="45"/>
      <c r="U1718" s="45"/>
      <c r="V1718" s="45"/>
      <c r="W1718" s="45"/>
      <c r="X1718" s="45"/>
      <c r="Y1718" s="45"/>
      <c r="Z1718" s="45"/>
      <c r="AA1718" s="45"/>
      <c r="AB1718" s="45"/>
      <c r="AC1718" s="45"/>
      <c r="AD1718" s="45"/>
      <c r="AE1718" s="45"/>
      <c r="AF1718" s="45"/>
      <c r="AG1718" s="448">
        <v>47653</v>
      </c>
      <c r="AH1718" s="45"/>
      <c r="AI1718" s="442">
        <f t="shared" si="1"/>
        <v>47653</v>
      </c>
    </row>
    <row r="1719" spans="1:35" ht="12.75" customHeight="1">
      <c r="A1719" s="446" t="s">
        <v>3572</v>
      </c>
      <c r="B1719" s="446" t="s">
        <v>3450</v>
      </c>
      <c r="C1719" s="45"/>
      <c r="D1719" s="45"/>
      <c r="E1719" s="45"/>
      <c r="F1719" s="448">
        <v>1996341</v>
      </c>
      <c r="G1719" s="45"/>
      <c r="H1719" s="45"/>
      <c r="I1719" s="45"/>
      <c r="J1719" s="45"/>
      <c r="K1719" s="45"/>
      <c r="L1719" s="45"/>
      <c r="M1719" s="45"/>
      <c r="N1719" s="45"/>
      <c r="O1719" s="45"/>
      <c r="P1719" s="45"/>
      <c r="Q1719" s="45"/>
      <c r="R1719" s="45"/>
      <c r="S1719" s="45"/>
      <c r="T1719" s="45"/>
      <c r="U1719" s="45"/>
      <c r="V1719" s="45"/>
      <c r="W1719" s="45"/>
      <c r="X1719" s="45"/>
      <c r="Y1719" s="45"/>
      <c r="Z1719" s="45"/>
      <c r="AA1719" s="45"/>
      <c r="AB1719" s="45"/>
      <c r="AC1719" s="45"/>
      <c r="AD1719" s="45"/>
      <c r="AE1719" s="45"/>
      <c r="AF1719" s="45"/>
      <c r="AG1719" s="45"/>
      <c r="AH1719" s="448">
        <v>1996341</v>
      </c>
      <c r="AI1719" s="442">
        <f t="shared" si="1"/>
        <v>0</v>
      </c>
    </row>
    <row r="1720" spans="1:35" ht="12.75" customHeight="1">
      <c r="A1720" s="440" t="s">
        <v>3573</v>
      </c>
      <c r="B1720" s="440" t="s">
        <v>3418</v>
      </c>
      <c r="C1720" s="45"/>
      <c r="D1720" s="45"/>
      <c r="E1720" s="45"/>
      <c r="F1720" s="45"/>
      <c r="G1720" s="45"/>
      <c r="H1720" s="45"/>
      <c r="I1720" s="45"/>
      <c r="J1720" s="45"/>
      <c r="K1720" s="45"/>
      <c r="L1720" s="45"/>
      <c r="M1720" s="45"/>
      <c r="N1720" s="45"/>
      <c r="O1720" s="45"/>
      <c r="P1720" s="45"/>
      <c r="Q1720" s="45"/>
      <c r="R1720" s="45"/>
      <c r="S1720" s="45"/>
      <c r="T1720" s="45"/>
      <c r="U1720" s="45"/>
      <c r="V1720" s="45"/>
      <c r="W1720" s="45"/>
      <c r="X1720" s="45"/>
      <c r="Y1720" s="45"/>
      <c r="Z1720" s="45"/>
      <c r="AA1720" s="45"/>
      <c r="AB1720" s="45"/>
      <c r="AC1720" s="45"/>
      <c r="AD1720" s="45"/>
      <c r="AE1720" s="45"/>
      <c r="AF1720" s="45"/>
      <c r="AG1720" s="45"/>
      <c r="AH1720" s="45"/>
      <c r="AI1720" s="442">
        <f t="shared" si="1"/>
        <v>0</v>
      </c>
    </row>
    <row r="1721" spans="1:35" ht="12.75" customHeight="1">
      <c r="A1721" s="446" t="s">
        <v>3574</v>
      </c>
      <c r="B1721" s="446" t="s">
        <v>2816</v>
      </c>
      <c r="C1721" s="45"/>
      <c r="D1721" s="45"/>
      <c r="E1721" s="448">
        <v>24</v>
      </c>
      <c r="F1721" s="45"/>
      <c r="G1721" s="45"/>
      <c r="H1721" s="45"/>
      <c r="I1721" s="45"/>
      <c r="J1721" s="45"/>
      <c r="K1721" s="45"/>
      <c r="L1721" s="45"/>
      <c r="M1721" s="45"/>
      <c r="N1721" s="45"/>
      <c r="O1721" s="45"/>
      <c r="P1721" s="45"/>
      <c r="Q1721" s="45"/>
      <c r="R1721" s="45"/>
      <c r="S1721" s="45"/>
      <c r="T1721" s="45"/>
      <c r="U1721" s="45"/>
      <c r="V1721" s="45"/>
      <c r="W1721" s="45"/>
      <c r="X1721" s="45"/>
      <c r="Y1721" s="45"/>
      <c r="Z1721" s="45"/>
      <c r="AA1721" s="45"/>
      <c r="AB1721" s="45"/>
      <c r="AC1721" s="45"/>
      <c r="AD1721" s="45"/>
      <c r="AE1721" s="45"/>
      <c r="AF1721" s="45"/>
      <c r="AG1721" s="448">
        <v>24</v>
      </c>
      <c r="AH1721" s="45"/>
      <c r="AI1721" s="442">
        <f t="shared" si="1"/>
        <v>24</v>
      </c>
    </row>
    <row r="1722" spans="1:35" ht="12.75" customHeight="1">
      <c r="A1722" s="446" t="s">
        <v>3575</v>
      </c>
      <c r="B1722" s="446" t="s">
        <v>3448</v>
      </c>
      <c r="C1722" s="45"/>
      <c r="D1722" s="45"/>
      <c r="E1722" s="448">
        <v>1</v>
      </c>
      <c r="F1722" s="45"/>
      <c r="G1722" s="45"/>
      <c r="H1722" s="45"/>
      <c r="I1722" s="45"/>
      <c r="J1722" s="45"/>
      <c r="K1722" s="45"/>
      <c r="L1722" s="45"/>
      <c r="M1722" s="45"/>
      <c r="N1722" s="45"/>
      <c r="O1722" s="45"/>
      <c r="P1722" s="45"/>
      <c r="Q1722" s="45"/>
      <c r="R1722" s="45"/>
      <c r="S1722" s="45"/>
      <c r="T1722" s="45"/>
      <c r="U1722" s="45"/>
      <c r="V1722" s="45"/>
      <c r="W1722" s="45"/>
      <c r="X1722" s="45"/>
      <c r="Y1722" s="45"/>
      <c r="Z1722" s="45"/>
      <c r="AA1722" s="45"/>
      <c r="AB1722" s="45"/>
      <c r="AC1722" s="45"/>
      <c r="AD1722" s="45"/>
      <c r="AE1722" s="45"/>
      <c r="AF1722" s="45"/>
      <c r="AG1722" s="448">
        <v>1</v>
      </c>
      <c r="AH1722" s="45"/>
      <c r="AI1722" s="442">
        <f t="shared" si="1"/>
        <v>1</v>
      </c>
    </row>
    <row r="1723" spans="1:35" ht="12.75" customHeight="1">
      <c r="A1723" s="446" t="s">
        <v>3576</v>
      </c>
      <c r="B1723" s="446" t="s">
        <v>3450</v>
      </c>
      <c r="C1723" s="45"/>
      <c r="D1723" s="45"/>
      <c r="E1723" s="45"/>
      <c r="F1723" s="448">
        <v>25</v>
      </c>
      <c r="G1723" s="45"/>
      <c r="H1723" s="45"/>
      <c r="I1723" s="45"/>
      <c r="J1723" s="45"/>
      <c r="K1723" s="45"/>
      <c r="L1723" s="45"/>
      <c r="M1723" s="45"/>
      <c r="N1723" s="45"/>
      <c r="O1723" s="45"/>
      <c r="P1723" s="45"/>
      <c r="Q1723" s="45"/>
      <c r="R1723" s="45"/>
      <c r="S1723" s="45"/>
      <c r="T1723" s="45"/>
      <c r="U1723" s="45"/>
      <c r="V1723" s="45"/>
      <c r="W1723" s="45"/>
      <c r="X1723" s="45"/>
      <c r="Y1723" s="45"/>
      <c r="Z1723" s="45"/>
      <c r="AA1723" s="45"/>
      <c r="AB1723" s="45"/>
      <c r="AC1723" s="45"/>
      <c r="AD1723" s="45"/>
      <c r="AE1723" s="45"/>
      <c r="AF1723" s="45"/>
      <c r="AG1723" s="45"/>
      <c r="AH1723" s="448">
        <v>25</v>
      </c>
      <c r="AI1723" s="442">
        <f t="shared" si="1"/>
        <v>0</v>
      </c>
    </row>
    <row r="1724" spans="1:35" ht="12.75" customHeight="1">
      <c r="A1724" s="440" t="s">
        <v>3577</v>
      </c>
      <c r="B1724" s="440" t="s">
        <v>3420</v>
      </c>
      <c r="C1724" s="45"/>
      <c r="D1724" s="45"/>
      <c r="E1724" s="45"/>
      <c r="F1724" s="45"/>
      <c r="G1724" s="45"/>
      <c r="H1724" s="45"/>
      <c r="I1724" s="45"/>
      <c r="J1724" s="45"/>
      <c r="K1724" s="45"/>
      <c r="L1724" s="45"/>
      <c r="M1724" s="45"/>
      <c r="N1724" s="45"/>
      <c r="O1724" s="45"/>
      <c r="P1724" s="45"/>
      <c r="Q1724" s="45"/>
      <c r="R1724" s="45"/>
      <c r="S1724" s="45"/>
      <c r="T1724" s="45"/>
      <c r="U1724" s="45"/>
      <c r="V1724" s="45"/>
      <c r="W1724" s="45"/>
      <c r="X1724" s="45"/>
      <c r="Y1724" s="45"/>
      <c r="Z1724" s="45"/>
      <c r="AA1724" s="45"/>
      <c r="AB1724" s="45"/>
      <c r="AC1724" s="45"/>
      <c r="AD1724" s="45"/>
      <c r="AE1724" s="45"/>
      <c r="AF1724" s="45"/>
      <c r="AG1724" s="45"/>
      <c r="AH1724" s="45"/>
      <c r="AI1724" s="442">
        <f t="shared" si="1"/>
        <v>0</v>
      </c>
    </row>
    <row r="1725" spans="1:35" ht="12.75" customHeight="1">
      <c r="A1725" s="446" t="s">
        <v>3578</v>
      </c>
      <c r="B1725" s="446" t="s">
        <v>2816</v>
      </c>
      <c r="C1725" s="45"/>
      <c r="D1725" s="45"/>
      <c r="E1725" s="448">
        <v>102409</v>
      </c>
      <c r="F1725" s="45"/>
      <c r="G1725" s="45"/>
      <c r="H1725" s="45"/>
      <c r="I1725" s="45"/>
      <c r="J1725" s="45"/>
      <c r="K1725" s="45"/>
      <c r="L1725" s="45"/>
      <c r="M1725" s="45"/>
      <c r="N1725" s="45"/>
      <c r="O1725" s="45"/>
      <c r="P1725" s="45"/>
      <c r="Q1725" s="45"/>
      <c r="R1725" s="45"/>
      <c r="S1725" s="45"/>
      <c r="T1725" s="45"/>
      <c r="U1725" s="45"/>
      <c r="V1725" s="45"/>
      <c r="W1725" s="45"/>
      <c r="X1725" s="45"/>
      <c r="Y1725" s="45"/>
      <c r="Z1725" s="45"/>
      <c r="AA1725" s="45"/>
      <c r="AB1725" s="45"/>
      <c r="AC1725" s="45"/>
      <c r="AD1725" s="45"/>
      <c r="AE1725" s="45"/>
      <c r="AF1725" s="45"/>
      <c r="AG1725" s="448">
        <v>102409</v>
      </c>
      <c r="AH1725" s="45"/>
      <c r="AI1725" s="442">
        <f t="shared" si="1"/>
        <v>102409</v>
      </c>
    </row>
    <row r="1726" spans="1:35" ht="12.75" customHeight="1">
      <c r="A1726" s="446" t="s">
        <v>3579</v>
      </c>
      <c r="B1726" s="446" t="s">
        <v>3448</v>
      </c>
      <c r="C1726" s="45"/>
      <c r="D1726" s="45"/>
      <c r="E1726" s="448">
        <v>220</v>
      </c>
      <c r="F1726" s="45"/>
      <c r="G1726" s="45"/>
      <c r="H1726" s="45"/>
      <c r="I1726" s="45"/>
      <c r="J1726" s="45"/>
      <c r="K1726" s="45"/>
      <c r="L1726" s="45"/>
      <c r="M1726" s="45"/>
      <c r="N1726" s="45"/>
      <c r="O1726" s="45"/>
      <c r="P1726" s="45"/>
      <c r="Q1726" s="45"/>
      <c r="R1726" s="45"/>
      <c r="S1726" s="45"/>
      <c r="T1726" s="45"/>
      <c r="U1726" s="45"/>
      <c r="V1726" s="45"/>
      <c r="W1726" s="45"/>
      <c r="X1726" s="45"/>
      <c r="Y1726" s="45"/>
      <c r="Z1726" s="45"/>
      <c r="AA1726" s="45"/>
      <c r="AB1726" s="45"/>
      <c r="AC1726" s="45"/>
      <c r="AD1726" s="45"/>
      <c r="AE1726" s="45"/>
      <c r="AF1726" s="45"/>
      <c r="AG1726" s="448">
        <v>220</v>
      </c>
      <c r="AH1726" s="45"/>
      <c r="AI1726" s="442">
        <f t="shared" si="1"/>
        <v>220</v>
      </c>
    </row>
    <row r="1727" spans="1:35" ht="12.75" customHeight="1">
      <c r="A1727" s="446" t="s">
        <v>3580</v>
      </c>
      <c r="B1727" s="446" t="s">
        <v>3450</v>
      </c>
      <c r="C1727" s="45"/>
      <c r="D1727" s="45"/>
      <c r="E1727" s="45"/>
      <c r="F1727" s="448">
        <v>102629</v>
      </c>
      <c r="G1727" s="45"/>
      <c r="H1727" s="45"/>
      <c r="I1727" s="45"/>
      <c r="J1727" s="45"/>
      <c r="K1727" s="45"/>
      <c r="L1727" s="45"/>
      <c r="M1727" s="45"/>
      <c r="N1727" s="45"/>
      <c r="O1727" s="45"/>
      <c r="P1727" s="45"/>
      <c r="Q1727" s="45"/>
      <c r="R1727" s="45"/>
      <c r="S1727" s="45"/>
      <c r="T1727" s="45"/>
      <c r="U1727" s="45"/>
      <c r="V1727" s="45"/>
      <c r="W1727" s="45"/>
      <c r="X1727" s="45"/>
      <c r="Y1727" s="45"/>
      <c r="Z1727" s="45"/>
      <c r="AA1727" s="45"/>
      <c r="AB1727" s="45"/>
      <c r="AC1727" s="45"/>
      <c r="AD1727" s="45"/>
      <c r="AE1727" s="45"/>
      <c r="AF1727" s="45"/>
      <c r="AG1727" s="45"/>
      <c r="AH1727" s="448">
        <v>102629</v>
      </c>
      <c r="AI1727" s="442">
        <f t="shared" si="1"/>
        <v>0</v>
      </c>
    </row>
    <row r="1728" spans="1:35" ht="12.75" customHeight="1">
      <c r="A1728" s="440" t="s">
        <v>3581</v>
      </c>
      <c r="B1728" s="440" t="s">
        <v>3422</v>
      </c>
      <c r="C1728" s="45"/>
      <c r="D1728" s="45"/>
      <c r="E1728" s="45"/>
      <c r="F1728" s="45"/>
      <c r="G1728" s="45"/>
      <c r="H1728" s="45"/>
      <c r="I1728" s="45"/>
      <c r="J1728" s="45"/>
      <c r="K1728" s="45"/>
      <c r="L1728" s="45"/>
      <c r="M1728" s="45"/>
      <c r="N1728" s="45"/>
      <c r="O1728" s="45"/>
      <c r="P1728" s="45"/>
      <c r="Q1728" s="45"/>
      <c r="R1728" s="45"/>
      <c r="S1728" s="45"/>
      <c r="T1728" s="45"/>
      <c r="U1728" s="45"/>
      <c r="V1728" s="45"/>
      <c r="W1728" s="45"/>
      <c r="X1728" s="45"/>
      <c r="Y1728" s="45"/>
      <c r="Z1728" s="45"/>
      <c r="AA1728" s="45"/>
      <c r="AB1728" s="45"/>
      <c r="AC1728" s="45"/>
      <c r="AD1728" s="45"/>
      <c r="AE1728" s="45"/>
      <c r="AF1728" s="45"/>
      <c r="AG1728" s="45"/>
      <c r="AH1728" s="45"/>
      <c r="AI1728" s="442">
        <f t="shared" si="1"/>
        <v>0</v>
      </c>
    </row>
    <row r="1729" spans="1:35" ht="12.75" customHeight="1">
      <c r="A1729" s="446" t="s">
        <v>3582</v>
      </c>
      <c r="B1729" s="446" t="s">
        <v>1226</v>
      </c>
      <c r="C1729" s="45"/>
      <c r="D1729" s="45"/>
      <c r="E1729" s="448">
        <v>378414</v>
      </c>
      <c r="F1729" s="45"/>
      <c r="G1729" s="45"/>
      <c r="H1729" s="45"/>
      <c r="I1729" s="45"/>
      <c r="J1729" s="45"/>
      <c r="K1729" s="45"/>
      <c r="L1729" s="45"/>
      <c r="M1729" s="45"/>
      <c r="N1729" s="45"/>
      <c r="O1729" s="45"/>
      <c r="P1729" s="45"/>
      <c r="Q1729" s="45"/>
      <c r="R1729" s="45"/>
      <c r="S1729" s="45"/>
      <c r="T1729" s="45"/>
      <c r="U1729" s="45"/>
      <c r="V1729" s="45"/>
      <c r="W1729" s="45"/>
      <c r="X1729" s="45"/>
      <c r="Y1729" s="45"/>
      <c r="Z1729" s="45"/>
      <c r="AA1729" s="45"/>
      <c r="AB1729" s="45"/>
      <c r="AC1729" s="45"/>
      <c r="AD1729" s="45"/>
      <c r="AE1729" s="45"/>
      <c r="AF1729" s="45"/>
      <c r="AG1729" s="448">
        <v>378414</v>
      </c>
      <c r="AH1729" s="45"/>
      <c r="AI1729" s="442">
        <f t="shared" si="1"/>
        <v>378414</v>
      </c>
    </row>
    <row r="1730" spans="1:35" ht="12.75" customHeight="1">
      <c r="A1730" s="446" t="s">
        <v>3583</v>
      </c>
      <c r="B1730" s="446" t="s">
        <v>2816</v>
      </c>
      <c r="C1730" s="45"/>
      <c r="D1730" s="45"/>
      <c r="E1730" s="448">
        <v>1050151</v>
      </c>
      <c r="F1730" s="45"/>
      <c r="G1730" s="45"/>
      <c r="H1730" s="45"/>
      <c r="I1730" s="45"/>
      <c r="J1730" s="45"/>
      <c r="K1730" s="45"/>
      <c r="L1730" s="45"/>
      <c r="M1730" s="45"/>
      <c r="N1730" s="45"/>
      <c r="O1730" s="45"/>
      <c r="P1730" s="45"/>
      <c r="Q1730" s="45"/>
      <c r="R1730" s="45"/>
      <c r="S1730" s="45"/>
      <c r="T1730" s="45"/>
      <c r="U1730" s="45"/>
      <c r="V1730" s="45"/>
      <c r="W1730" s="45"/>
      <c r="X1730" s="45"/>
      <c r="Y1730" s="45"/>
      <c r="Z1730" s="45"/>
      <c r="AA1730" s="45"/>
      <c r="AB1730" s="45"/>
      <c r="AC1730" s="45"/>
      <c r="AD1730" s="45"/>
      <c r="AE1730" s="45"/>
      <c r="AF1730" s="45"/>
      <c r="AG1730" s="448">
        <v>1050151</v>
      </c>
      <c r="AH1730" s="45"/>
      <c r="AI1730" s="442">
        <f t="shared" si="1"/>
        <v>1050151</v>
      </c>
    </row>
    <row r="1731" spans="1:35" ht="12.75" customHeight="1">
      <c r="A1731" s="446" t="s">
        <v>3584</v>
      </c>
      <c r="B1731" s="446" t="s">
        <v>3448</v>
      </c>
      <c r="C1731" s="45"/>
      <c r="D1731" s="45"/>
      <c r="E1731" s="448">
        <v>29438</v>
      </c>
      <c r="F1731" s="45"/>
      <c r="G1731" s="45"/>
      <c r="H1731" s="45"/>
      <c r="I1731" s="45"/>
      <c r="J1731" s="45"/>
      <c r="K1731" s="45"/>
      <c r="L1731" s="45"/>
      <c r="M1731" s="45"/>
      <c r="N1731" s="45"/>
      <c r="O1731" s="45"/>
      <c r="P1731" s="45"/>
      <c r="Q1731" s="45"/>
      <c r="R1731" s="45"/>
      <c r="S1731" s="45"/>
      <c r="T1731" s="45"/>
      <c r="U1731" s="45"/>
      <c r="V1731" s="45"/>
      <c r="W1731" s="45"/>
      <c r="X1731" s="45"/>
      <c r="Y1731" s="45"/>
      <c r="Z1731" s="45"/>
      <c r="AA1731" s="45"/>
      <c r="AB1731" s="45"/>
      <c r="AC1731" s="45"/>
      <c r="AD1731" s="45"/>
      <c r="AE1731" s="45"/>
      <c r="AF1731" s="45"/>
      <c r="AG1731" s="448">
        <v>29438</v>
      </c>
      <c r="AH1731" s="45"/>
      <c r="AI1731" s="442">
        <f t="shared" si="1"/>
        <v>29438</v>
      </c>
    </row>
    <row r="1732" spans="1:35" ht="12.75" customHeight="1">
      <c r="A1732" s="446" t="s">
        <v>3585</v>
      </c>
      <c r="B1732" s="446" t="s">
        <v>3450</v>
      </c>
      <c r="C1732" s="45"/>
      <c r="D1732" s="45"/>
      <c r="E1732" s="45"/>
      <c r="F1732" s="448">
        <v>1458003</v>
      </c>
      <c r="G1732" s="45"/>
      <c r="H1732" s="45"/>
      <c r="I1732" s="45"/>
      <c r="J1732" s="45"/>
      <c r="K1732" s="45"/>
      <c r="L1732" s="45"/>
      <c r="M1732" s="45"/>
      <c r="N1732" s="45"/>
      <c r="O1732" s="45"/>
      <c r="P1732" s="45"/>
      <c r="Q1732" s="45"/>
      <c r="R1732" s="45"/>
      <c r="S1732" s="45"/>
      <c r="T1732" s="45"/>
      <c r="U1732" s="45"/>
      <c r="V1732" s="45"/>
      <c r="W1732" s="45"/>
      <c r="X1732" s="45"/>
      <c r="Y1732" s="45"/>
      <c r="Z1732" s="45"/>
      <c r="AA1732" s="45"/>
      <c r="AB1732" s="45"/>
      <c r="AC1732" s="45"/>
      <c r="AD1732" s="45"/>
      <c r="AE1732" s="45"/>
      <c r="AF1732" s="45"/>
      <c r="AG1732" s="45"/>
      <c r="AH1732" s="448">
        <v>1458003</v>
      </c>
      <c r="AI1732" s="442">
        <f t="shared" si="1"/>
        <v>0</v>
      </c>
    </row>
    <row r="1733" spans="1:35" ht="12.75" customHeight="1">
      <c r="A1733" s="440" t="s">
        <v>3586</v>
      </c>
      <c r="B1733" s="440" t="s">
        <v>3424</v>
      </c>
      <c r="C1733" s="45"/>
      <c r="D1733" s="45"/>
      <c r="E1733" s="45"/>
      <c r="F1733" s="45"/>
      <c r="G1733" s="45"/>
      <c r="H1733" s="45"/>
      <c r="I1733" s="45"/>
      <c r="J1733" s="45"/>
      <c r="K1733" s="45"/>
      <c r="L1733" s="45"/>
      <c r="M1733" s="45"/>
      <c r="N1733" s="45"/>
      <c r="O1733" s="45"/>
      <c r="P1733" s="45"/>
      <c r="Q1733" s="45"/>
      <c r="R1733" s="45"/>
      <c r="S1733" s="45"/>
      <c r="T1733" s="45"/>
      <c r="U1733" s="45"/>
      <c r="V1733" s="45"/>
      <c r="W1733" s="45"/>
      <c r="X1733" s="45"/>
      <c r="Y1733" s="45"/>
      <c r="Z1733" s="45"/>
      <c r="AA1733" s="45"/>
      <c r="AB1733" s="45"/>
      <c r="AC1733" s="45"/>
      <c r="AD1733" s="45"/>
      <c r="AE1733" s="45"/>
      <c r="AF1733" s="45"/>
      <c r="AG1733" s="45"/>
      <c r="AH1733" s="45"/>
      <c r="AI1733" s="442">
        <f t="shared" si="1"/>
        <v>0</v>
      </c>
    </row>
    <row r="1734" spans="1:35" ht="12.75" customHeight="1">
      <c r="A1734" s="446" t="s">
        <v>3587</v>
      </c>
      <c r="B1734" s="446" t="s">
        <v>1226</v>
      </c>
      <c r="C1734" s="45"/>
      <c r="D1734" s="45"/>
      <c r="E1734" s="448">
        <v>50148</v>
      </c>
      <c r="F1734" s="45"/>
      <c r="G1734" s="45"/>
      <c r="H1734" s="45"/>
      <c r="I1734" s="45"/>
      <c r="J1734" s="45"/>
      <c r="K1734" s="45"/>
      <c r="L1734" s="45"/>
      <c r="M1734" s="45"/>
      <c r="N1734" s="45"/>
      <c r="O1734" s="45"/>
      <c r="P1734" s="45"/>
      <c r="Q1734" s="45"/>
      <c r="R1734" s="45"/>
      <c r="S1734" s="45"/>
      <c r="T1734" s="45"/>
      <c r="U1734" s="45"/>
      <c r="V1734" s="45"/>
      <c r="W1734" s="45"/>
      <c r="X1734" s="45"/>
      <c r="Y1734" s="45"/>
      <c r="Z1734" s="45"/>
      <c r="AA1734" s="45"/>
      <c r="AB1734" s="45"/>
      <c r="AC1734" s="45"/>
      <c r="AD1734" s="45"/>
      <c r="AE1734" s="45"/>
      <c r="AF1734" s="45"/>
      <c r="AG1734" s="448">
        <v>50148</v>
      </c>
      <c r="AH1734" s="45"/>
      <c r="AI1734" s="442">
        <f t="shared" si="1"/>
        <v>50148</v>
      </c>
    </row>
    <row r="1735" spans="1:35" ht="12.75" customHeight="1">
      <c r="A1735" s="446" t="s">
        <v>3588</v>
      </c>
      <c r="B1735" s="446" t="s">
        <v>2816</v>
      </c>
      <c r="C1735" s="45"/>
      <c r="D1735" s="45"/>
      <c r="E1735" s="448">
        <v>149837</v>
      </c>
      <c r="F1735" s="45"/>
      <c r="G1735" s="45"/>
      <c r="H1735" s="45"/>
      <c r="I1735" s="45"/>
      <c r="J1735" s="45"/>
      <c r="K1735" s="45"/>
      <c r="L1735" s="45"/>
      <c r="M1735" s="45"/>
      <c r="N1735" s="45"/>
      <c r="O1735" s="45"/>
      <c r="P1735" s="45"/>
      <c r="Q1735" s="45"/>
      <c r="R1735" s="45"/>
      <c r="S1735" s="45"/>
      <c r="T1735" s="45"/>
      <c r="U1735" s="45"/>
      <c r="V1735" s="45"/>
      <c r="W1735" s="45"/>
      <c r="X1735" s="45"/>
      <c r="Y1735" s="45"/>
      <c r="Z1735" s="45"/>
      <c r="AA1735" s="45"/>
      <c r="AB1735" s="45"/>
      <c r="AC1735" s="45"/>
      <c r="AD1735" s="45"/>
      <c r="AE1735" s="45"/>
      <c r="AF1735" s="45"/>
      <c r="AG1735" s="448">
        <v>149837</v>
      </c>
      <c r="AH1735" s="45"/>
      <c r="AI1735" s="442">
        <f t="shared" si="1"/>
        <v>149837</v>
      </c>
    </row>
    <row r="1736" spans="1:35" ht="12.75" customHeight="1">
      <c r="A1736" s="446" t="s">
        <v>3589</v>
      </c>
      <c r="B1736" s="446" t="s">
        <v>2721</v>
      </c>
      <c r="C1736" s="45"/>
      <c r="D1736" s="45"/>
      <c r="E1736" s="448">
        <v>24952</v>
      </c>
      <c r="F1736" s="45"/>
      <c r="G1736" s="45"/>
      <c r="H1736" s="45"/>
      <c r="I1736" s="45"/>
      <c r="J1736" s="45"/>
      <c r="K1736" s="45"/>
      <c r="L1736" s="45"/>
      <c r="M1736" s="45"/>
      <c r="N1736" s="45"/>
      <c r="O1736" s="45"/>
      <c r="P1736" s="45"/>
      <c r="Q1736" s="45"/>
      <c r="R1736" s="45"/>
      <c r="S1736" s="45"/>
      <c r="T1736" s="45"/>
      <c r="U1736" s="45"/>
      <c r="V1736" s="45"/>
      <c r="W1736" s="45"/>
      <c r="X1736" s="45"/>
      <c r="Y1736" s="45"/>
      <c r="Z1736" s="45"/>
      <c r="AA1736" s="45"/>
      <c r="AB1736" s="45"/>
      <c r="AC1736" s="45"/>
      <c r="AD1736" s="45"/>
      <c r="AE1736" s="45"/>
      <c r="AF1736" s="45"/>
      <c r="AG1736" s="448">
        <v>24952</v>
      </c>
      <c r="AH1736" s="45"/>
      <c r="AI1736" s="442">
        <f t="shared" si="1"/>
        <v>24952</v>
      </c>
    </row>
    <row r="1737" spans="1:35" ht="12.75" customHeight="1">
      <c r="A1737" s="446" t="s">
        <v>3590</v>
      </c>
      <c r="B1737" s="446" t="s">
        <v>3448</v>
      </c>
      <c r="C1737" s="45"/>
      <c r="D1737" s="45"/>
      <c r="E1737" s="448">
        <v>35967</v>
      </c>
      <c r="F1737" s="45"/>
      <c r="G1737" s="45"/>
      <c r="H1737" s="45"/>
      <c r="I1737" s="45"/>
      <c r="J1737" s="45"/>
      <c r="K1737" s="45"/>
      <c r="L1737" s="45"/>
      <c r="M1737" s="45"/>
      <c r="N1737" s="45"/>
      <c r="O1737" s="45"/>
      <c r="P1737" s="45"/>
      <c r="Q1737" s="45"/>
      <c r="R1737" s="45"/>
      <c r="S1737" s="45"/>
      <c r="T1737" s="45"/>
      <c r="U1737" s="45"/>
      <c r="V1737" s="45"/>
      <c r="W1737" s="45"/>
      <c r="X1737" s="45"/>
      <c r="Y1737" s="45"/>
      <c r="Z1737" s="45"/>
      <c r="AA1737" s="45"/>
      <c r="AB1737" s="45"/>
      <c r="AC1737" s="45"/>
      <c r="AD1737" s="45"/>
      <c r="AE1737" s="45"/>
      <c r="AF1737" s="45"/>
      <c r="AG1737" s="448">
        <v>35967</v>
      </c>
      <c r="AH1737" s="45"/>
      <c r="AI1737" s="442">
        <f t="shared" si="1"/>
        <v>35967</v>
      </c>
    </row>
    <row r="1738" spans="1:35" ht="12.75" customHeight="1">
      <c r="A1738" s="446" t="s">
        <v>3591</v>
      </c>
      <c r="B1738" s="446" t="s">
        <v>3450</v>
      </c>
      <c r="C1738" s="45"/>
      <c r="D1738" s="45"/>
      <c r="E1738" s="45"/>
      <c r="F1738" s="448">
        <v>260904</v>
      </c>
      <c r="G1738" s="45"/>
      <c r="H1738" s="45"/>
      <c r="I1738" s="45"/>
      <c r="J1738" s="45"/>
      <c r="K1738" s="45"/>
      <c r="L1738" s="45"/>
      <c r="M1738" s="45"/>
      <c r="N1738" s="45"/>
      <c r="O1738" s="45"/>
      <c r="P1738" s="45"/>
      <c r="Q1738" s="45"/>
      <c r="R1738" s="45"/>
      <c r="S1738" s="45"/>
      <c r="T1738" s="45"/>
      <c r="U1738" s="45"/>
      <c r="V1738" s="45"/>
      <c r="W1738" s="45"/>
      <c r="X1738" s="45"/>
      <c r="Y1738" s="45"/>
      <c r="Z1738" s="45"/>
      <c r="AA1738" s="45"/>
      <c r="AB1738" s="45"/>
      <c r="AC1738" s="45"/>
      <c r="AD1738" s="45"/>
      <c r="AE1738" s="45"/>
      <c r="AF1738" s="45"/>
      <c r="AG1738" s="45"/>
      <c r="AH1738" s="448">
        <v>260904</v>
      </c>
      <c r="AI1738" s="442">
        <f t="shared" si="1"/>
        <v>0</v>
      </c>
    </row>
    <row r="1739" spans="1:35" ht="12.75" customHeight="1">
      <c r="A1739" s="440" t="s">
        <v>3592</v>
      </c>
      <c r="B1739" s="440" t="s">
        <v>3426</v>
      </c>
      <c r="C1739" s="45"/>
      <c r="D1739" s="45"/>
      <c r="E1739" s="45"/>
      <c r="F1739" s="45"/>
      <c r="G1739" s="45"/>
      <c r="H1739" s="45"/>
      <c r="I1739" s="45"/>
      <c r="J1739" s="45"/>
      <c r="K1739" s="45"/>
      <c r="L1739" s="45"/>
      <c r="M1739" s="45"/>
      <c r="N1739" s="45"/>
      <c r="O1739" s="45"/>
      <c r="P1739" s="45"/>
      <c r="Q1739" s="45"/>
      <c r="R1739" s="45"/>
      <c r="S1739" s="45"/>
      <c r="T1739" s="45"/>
      <c r="U1739" s="45"/>
      <c r="V1739" s="45"/>
      <c r="W1739" s="45"/>
      <c r="X1739" s="45"/>
      <c r="Y1739" s="45"/>
      <c r="Z1739" s="45"/>
      <c r="AA1739" s="45"/>
      <c r="AB1739" s="45"/>
      <c r="AC1739" s="45"/>
      <c r="AD1739" s="45"/>
      <c r="AE1739" s="45"/>
      <c r="AF1739" s="45"/>
      <c r="AG1739" s="45"/>
      <c r="AH1739" s="45"/>
      <c r="AI1739" s="442">
        <f t="shared" si="1"/>
        <v>0</v>
      </c>
    </row>
    <row r="1740" spans="1:35" ht="12.75" customHeight="1">
      <c r="A1740" s="446" t="s">
        <v>3593</v>
      </c>
      <c r="B1740" s="446" t="s">
        <v>1226</v>
      </c>
      <c r="C1740" s="45"/>
      <c r="D1740" s="45"/>
      <c r="E1740" s="448">
        <v>75911</v>
      </c>
      <c r="F1740" s="45"/>
      <c r="G1740" s="45"/>
      <c r="H1740" s="45"/>
      <c r="I1740" s="45"/>
      <c r="J1740" s="45"/>
      <c r="K1740" s="45"/>
      <c r="L1740" s="45"/>
      <c r="M1740" s="45"/>
      <c r="N1740" s="45"/>
      <c r="O1740" s="45"/>
      <c r="P1740" s="45"/>
      <c r="Q1740" s="45"/>
      <c r="R1740" s="45"/>
      <c r="S1740" s="45"/>
      <c r="T1740" s="45"/>
      <c r="U1740" s="45"/>
      <c r="V1740" s="45"/>
      <c r="W1740" s="45"/>
      <c r="X1740" s="45"/>
      <c r="Y1740" s="45"/>
      <c r="Z1740" s="45"/>
      <c r="AA1740" s="45"/>
      <c r="AB1740" s="45"/>
      <c r="AC1740" s="45"/>
      <c r="AD1740" s="45"/>
      <c r="AE1740" s="45"/>
      <c r="AF1740" s="45"/>
      <c r="AG1740" s="448">
        <v>75911</v>
      </c>
      <c r="AH1740" s="45"/>
      <c r="AI1740" s="442">
        <f t="shared" si="1"/>
        <v>75911</v>
      </c>
    </row>
    <row r="1741" spans="1:35" ht="12.75" customHeight="1">
      <c r="A1741" s="446" t="s">
        <v>3594</v>
      </c>
      <c r="B1741" s="446" t="s">
        <v>2816</v>
      </c>
      <c r="C1741" s="45"/>
      <c r="D1741" s="45"/>
      <c r="E1741" s="448">
        <v>252444</v>
      </c>
      <c r="F1741" s="45"/>
      <c r="G1741" s="45"/>
      <c r="H1741" s="45"/>
      <c r="I1741" s="45"/>
      <c r="J1741" s="45"/>
      <c r="K1741" s="45"/>
      <c r="L1741" s="45"/>
      <c r="M1741" s="45"/>
      <c r="N1741" s="45"/>
      <c r="O1741" s="45"/>
      <c r="P1741" s="45"/>
      <c r="Q1741" s="45"/>
      <c r="R1741" s="45"/>
      <c r="S1741" s="45"/>
      <c r="T1741" s="45"/>
      <c r="U1741" s="45"/>
      <c r="V1741" s="45"/>
      <c r="W1741" s="45"/>
      <c r="X1741" s="45"/>
      <c r="Y1741" s="45"/>
      <c r="Z1741" s="45"/>
      <c r="AA1741" s="45"/>
      <c r="AB1741" s="45"/>
      <c r="AC1741" s="45"/>
      <c r="AD1741" s="45"/>
      <c r="AE1741" s="45"/>
      <c r="AF1741" s="45"/>
      <c r="AG1741" s="448">
        <v>252444</v>
      </c>
      <c r="AH1741" s="45"/>
      <c r="AI1741" s="442">
        <f t="shared" si="1"/>
        <v>252444</v>
      </c>
    </row>
    <row r="1742" spans="1:35" ht="12.75" customHeight="1">
      <c r="A1742" s="446" t="s">
        <v>3595</v>
      </c>
      <c r="B1742" s="446" t="s">
        <v>2721</v>
      </c>
      <c r="C1742" s="45"/>
      <c r="D1742" s="45"/>
      <c r="E1742" s="448">
        <v>49307</v>
      </c>
      <c r="F1742" s="45"/>
      <c r="G1742" s="45"/>
      <c r="H1742" s="45"/>
      <c r="I1742" s="45"/>
      <c r="J1742" s="45"/>
      <c r="K1742" s="45"/>
      <c r="L1742" s="45"/>
      <c r="M1742" s="45"/>
      <c r="N1742" s="45"/>
      <c r="O1742" s="45"/>
      <c r="P1742" s="45"/>
      <c r="Q1742" s="45"/>
      <c r="R1742" s="45"/>
      <c r="S1742" s="45"/>
      <c r="T1742" s="45"/>
      <c r="U1742" s="45"/>
      <c r="V1742" s="45"/>
      <c r="W1742" s="45"/>
      <c r="X1742" s="45"/>
      <c r="Y1742" s="45"/>
      <c r="Z1742" s="45"/>
      <c r="AA1742" s="45"/>
      <c r="AB1742" s="45"/>
      <c r="AC1742" s="45"/>
      <c r="AD1742" s="45"/>
      <c r="AE1742" s="45"/>
      <c r="AF1742" s="45"/>
      <c r="AG1742" s="448">
        <v>49307</v>
      </c>
      <c r="AH1742" s="45"/>
      <c r="AI1742" s="442">
        <f t="shared" si="1"/>
        <v>49307</v>
      </c>
    </row>
    <row r="1743" spans="1:35" ht="12.75" customHeight="1">
      <c r="A1743" s="446" t="s">
        <v>3596</v>
      </c>
      <c r="B1743" s="446" t="s">
        <v>3448</v>
      </c>
      <c r="C1743" s="45"/>
      <c r="D1743" s="45"/>
      <c r="E1743" s="448">
        <v>16634</v>
      </c>
      <c r="F1743" s="45"/>
      <c r="G1743" s="45"/>
      <c r="H1743" s="45"/>
      <c r="I1743" s="45"/>
      <c r="J1743" s="45"/>
      <c r="K1743" s="45"/>
      <c r="L1743" s="45"/>
      <c r="M1743" s="45"/>
      <c r="N1743" s="45"/>
      <c r="O1743" s="45"/>
      <c r="P1743" s="45"/>
      <c r="Q1743" s="45"/>
      <c r="R1743" s="45"/>
      <c r="S1743" s="45"/>
      <c r="T1743" s="45"/>
      <c r="U1743" s="45"/>
      <c r="V1743" s="45"/>
      <c r="W1743" s="45"/>
      <c r="X1743" s="45"/>
      <c r="Y1743" s="45"/>
      <c r="Z1743" s="45"/>
      <c r="AA1743" s="45"/>
      <c r="AB1743" s="45"/>
      <c r="AC1743" s="45"/>
      <c r="AD1743" s="45"/>
      <c r="AE1743" s="45"/>
      <c r="AF1743" s="45"/>
      <c r="AG1743" s="448">
        <v>16634</v>
      </c>
      <c r="AH1743" s="45"/>
      <c r="AI1743" s="442">
        <f t="shared" si="1"/>
        <v>16634</v>
      </c>
    </row>
    <row r="1744" spans="1:35" ht="12.75" customHeight="1">
      <c r="A1744" s="446" t="s">
        <v>3597</v>
      </c>
      <c r="B1744" s="446" t="s">
        <v>3450</v>
      </c>
      <c r="C1744" s="45"/>
      <c r="D1744" s="45"/>
      <c r="E1744" s="45"/>
      <c r="F1744" s="448">
        <v>394296</v>
      </c>
      <c r="G1744" s="45"/>
      <c r="H1744" s="45"/>
      <c r="I1744" s="45"/>
      <c r="J1744" s="45"/>
      <c r="K1744" s="45"/>
      <c r="L1744" s="45"/>
      <c r="M1744" s="45"/>
      <c r="N1744" s="45"/>
      <c r="O1744" s="45"/>
      <c r="P1744" s="45"/>
      <c r="Q1744" s="45"/>
      <c r="R1744" s="45"/>
      <c r="S1744" s="45"/>
      <c r="T1744" s="45"/>
      <c r="U1744" s="45"/>
      <c r="V1744" s="45"/>
      <c r="W1744" s="45"/>
      <c r="X1744" s="45"/>
      <c r="Y1744" s="45"/>
      <c r="Z1744" s="45"/>
      <c r="AA1744" s="45"/>
      <c r="AB1744" s="45"/>
      <c r="AC1744" s="45"/>
      <c r="AD1744" s="45"/>
      <c r="AE1744" s="45"/>
      <c r="AF1744" s="45"/>
      <c r="AG1744" s="45"/>
      <c r="AH1744" s="448">
        <v>394296</v>
      </c>
      <c r="AI1744" s="442">
        <f t="shared" si="1"/>
        <v>0</v>
      </c>
    </row>
    <row r="1745" spans="1:35" ht="12.75" customHeight="1">
      <c r="A1745" s="440" t="s">
        <v>3598</v>
      </c>
      <c r="B1745" s="440" t="s">
        <v>3428</v>
      </c>
      <c r="C1745" s="45"/>
      <c r="D1745" s="45"/>
      <c r="E1745" s="45"/>
      <c r="F1745" s="45"/>
      <c r="G1745" s="45"/>
      <c r="H1745" s="45"/>
      <c r="I1745" s="45"/>
      <c r="J1745" s="45"/>
      <c r="K1745" s="45"/>
      <c r="L1745" s="45"/>
      <c r="M1745" s="45"/>
      <c r="N1745" s="45"/>
      <c r="O1745" s="45"/>
      <c r="P1745" s="45"/>
      <c r="Q1745" s="45"/>
      <c r="R1745" s="45"/>
      <c r="S1745" s="45"/>
      <c r="T1745" s="45"/>
      <c r="U1745" s="45"/>
      <c r="V1745" s="45"/>
      <c r="W1745" s="45"/>
      <c r="X1745" s="45"/>
      <c r="Y1745" s="45"/>
      <c r="Z1745" s="45"/>
      <c r="AA1745" s="45"/>
      <c r="AB1745" s="45"/>
      <c r="AC1745" s="45"/>
      <c r="AD1745" s="45"/>
      <c r="AE1745" s="45"/>
      <c r="AF1745" s="45"/>
      <c r="AG1745" s="45"/>
      <c r="AH1745" s="45"/>
      <c r="AI1745" s="442">
        <f t="shared" si="1"/>
        <v>0</v>
      </c>
    </row>
    <row r="1746" spans="1:35" ht="12.75" customHeight="1">
      <c r="A1746" s="446" t="s">
        <v>3599</v>
      </c>
      <c r="B1746" s="446" t="s">
        <v>1226</v>
      </c>
      <c r="C1746" s="45"/>
      <c r="D1746" s="45"/>
      <c r="E1746" s="448">
        <v>212</v>
      </c>
      <c r="F1746" s="45"/>
      <c r="G1746" s="45"/>
      <c r="H1746" s="45"/>
      <c r="I1746" s="45"/>
      <c r="J1746" s="45"/>
      <c r="K1746" s="45"/>
      <c r="L1746" s="45"/>
      <c r="M1746" s="45"/>
      <c r="N1746" s="45"/>
      <c r="O1746" s="45"/>
      <c r="P1746" s="45"/>
      <c r="Q1746" s="45"/>
      <c r="R1746" s="45"/>
      <c r="S1746" s="45"/>
      <c r="T1746" s="45"/>
      <c r="U1746" s="45"/>
      <c r="V1746" s="45"/>
      <c r="W1746" s="45"/>
      <c r="X1746" s="45"/>
      <c r="Y1746" s="45"/>
      <c r="Z1746" s="45"/>
      <c r="AA1746" s="45"/>
      <c r="AB1746" s="45"/>
      <c r="AC1746" s="45"/>
      <c r="AD1746" s="45"/>
      <c r="AE1746" s="45"/>
      <c r="AF1746" s="45"/>
      <c r="AG1746" s="448">
        <v>212</v>
      </c>
      <c r="AH1746" s="45"/>
      <c r="AI1746" s="442">
        <f t="shared" si="1"/>
        <v>212</v>
      </c>
    </row>
    <row r="1747" spans="1:35" ht="12.75" customHeight="1">
      <c r="A1747" s="446" t="s">
        <v>3600</v>
      </c>
      <c r="B1747" s="446" t="s">
        <v>2816</v>
      </c>
      <c r="C1747" s="45"/>
      <c r="D1747" s="45"/>
      <c r="E1747" s="448">
        <v>66515</v>
      </c>
      <c r="F1747" s="45"/>
      <c r="G1747" s="45"/>
      <c r="H1747" s="45"/>
      <c r="I1747" s="45"/>
      <c r="J1747" s="45"/>
      <c r="K1747" s="45"/>
      <c r="L1747" s="45"/>
      <c r="M1747" s="45"/>
      <c r="N1747" s="45"/>
      <c r="O1747" s="45"/>
      <c r="P1747" s="45"/>
      <c r="Q1747" s="45"/>
      <c r="R1747" s="45"/>
      <c r="S1747" s="45"/>
      <c r="T1747" s="45"/>
      <c r="U1747" s="45"/>
      <c r="V1747" s="45"/>
      <c r="W1747" s="45"/>
      <c r="X1747" s="45"/>
      <c r="Y1747" s="45"/>
      <c r="Z1747" s="45"/>
      <c r="AA1747" s="45"/>
      <c r="AB1747" s="45"/>
      <c r="AC1747" s="45"/>
      <c r="AD1747" s="45"/>
      <c r="AE1747" s="45"/>
      <c r="AF1747" s="45"/>
      <c r="AG1747" s="448">
        <v>66515</v>
      </c>
      <c r="AH1747" s="45"/>
      <c r="AI1747" s="442">
        <f t="shared" si="1"/>
        <v>66515</v>
      </c>
    </row>
    <row r="1748" spans="1:35" ht="12.75" customHeight="1">
      <c r="A1748" s="446" t="s">
        <v>3601</v>
      </c>
      <c r="B1748" s="446" t="s">
        <v>2721</v>
      </c>
      <c r="C1748" s="45"/>
      <c r="D1748" s="45"/>
      <c r="E1748" s="448">
        <v>35141</v>
      </c>
      <c r="F1748" s="45"/>
      <c r="G1748" s="45"/>
      <c r="H1748" s="45"/>
      <c r="I1748" s="45"/>
      <c r="J1748" s="45"/>
      <c r="K1748" s="45"/>
      <c r="L1748" s="45"/>
      <c r="M1748" s="45"/>
      <c r="N1748" s="45"/>
      <c r="O1748" s="45"/>
      <c r="P1748" s="45"/>
      <c r="Q1748" s="45"/>
      <c r="R1748" s="45"/>
      <c r="S1748" s="45"/>
      <c r="T1748" s="45"/>
      <c r="U1748" s="45"/>
      <c r="V1748" s="45"/>
      <c r="W1748" s="45"/>
      <c r="X1748" s="45"/>
      <c r="Y1748" s="45"/>
      <c r="Z1748" s="45"/>
      <c r="AA1748" s="45"/>
      <c r="AB1748" s="45"/>
      <c r="AC1748" s="45"/>
      <c r="AD1748" s="45"/>
      <c r="AE1748" s="45"/>
      <c r="AF1748" s="45"/>
      <c r="AG1748" s="448">
        <v>35141</v>
      </c>
      <c r="AH1748" s="45"/>
      <c r="AI1748" s="442">
        <f t="shared" si="1"/>
        <v>35141</v>
      </c>
    </row>
    <row r="1749" spans="1:35" ht="12.75" customHeight="1">
      <c r="A1749" s="446" t="s">
        <v>3602</v>
      </c>
      <c r="B1749" s="446" t="s">
        <v>3448</v>
      </c>
      <c r="C1749" s="45"/>
      <c r="D1749" s="45"/>
      <c r="E1749" s="448">
        <v>3976</v>
      </c>
      <c r="F1749" s="45"/>
      <c r="G1749" s="45"/>
      <c r="H1749" s="45"/>
      <c r="I1749" s="45"/>
      <c r="J1749" s="45"/>
      <c r="K1749" s="45"/>
      <c r="L1749" s="45"/>
      <c r="M1749" s="45"/>
      <c r="N1749" s="45"/>
      <c r="O1749" s="45"/>
      <c r="P1749" s="45"/>
      <c r="Q1749" s="45"/>
      <c r="R1749" s="45"/>
      <c r="S1749" s="45"/>
      <c r="T1749" s="45"/>
      <c r="U1749" s="45"/>
      <c r="V1749" s="45"/>
      <c r="W1749" s="45"/>
      <c r="X1749" s="45"/>
      <c r="Y1749" s="45"/>
      <c r="Z1749" s="45"/>
      <c r="AA1749" s="45"/>
      <c r="AB1749" s="45"/>
      <c r="AC1749" s="45"/>
      <c r="AD1749" s="45"/>
      <c r="AE1749" s="45"/>
      <c r="AF1749" s="45"/>
      <c r="AG1749" s="448">
        <v>3976</v>
      </c>
      <c r="AH1749" s="45"/>
      <c r="AI1749" s="442">
        <f t="shared" si="1"/>
        <v>3976</v>
      </c>
    </row>
    <row r="1750" spans="1:35" ht="12.75" customHeight="1">
      <c r="A1750" s="446" t="s">
        <v>3603</v>
      </c>
      <c r="B1750" s="446" t="s">
        <v>3450</v>
      </c>
      <c r="C1750" s="45"/>
      <c r="D1750" s="45"/>
      <c r="E1750" s="45"/>
      <c r="F1750" s="448">
        <v>105844</v>
      </c>
      <c r="G1750" s="45"/>
      <c r="H1750" s="45"/>
      <c r="I1750" s="45"/>
      <c r="J1750" s="45"/>
      <c r="K1750" s="45"/>
      <c r="L1750" s="45"/>
      <c r="M1750" s="45"/>
      <c r="N1750" s="45"/>
      <c r="O1750" s="45"/>
      <c r="P1750" s="45"/>
      <c r="Q1750" s="45"/>
      <c r="R1750" s="45"/>
      <c r="S1750" s="45"/>
      <c r="T1750" s="45"/>
      <c r="U1750" s="45"/>
      <c r="V1750" s="45"/>
      <c r="W1750" s="45"/>
      <c r="X1750" s="45"/>
      <c r="Y1750" s="45"/>
      <c r="Z1750" s="45"/>
      <c r="AA1750" s="45"/>
      <c r="AB1750" s="45"/>
      <c r="AC1750" s="45"/>
      <c r="AD1750" s="45"/>
      <c r="AE1750" s="45"/>
      <c r="AF1750" s="45"/>
      <c r="AG1750" s="45"/>
      <c r="AH1750" s="448">
        <v>105844</v>
      </c>
      <c r="AI1750" s="442">
        <f t="shared" si="1"/>
        <v>0</v>
      </c>
    </row>
    <row r="1751" spans="1:35" ht="12.75" customHeight="1">
      <c r="A1751" s="440" t="s">
        <v>3604</v>
      </c>
      <c r="B1751" s="440" t="s">
        <v>3605</v>
      </c>
      <c r="C1751" s="45"/>
      <c r="D1751" s="45"/>
      <c r="E1751" s="45"/>
      <c r="F1751" s="45"/>
      <c r="G1751" s="45"/>
      <c r="H1751" s="45"/>
      <c r="I1751" s="45"/>
      <c r="J1751" s="45"/>
      <c r="K1751" s="45"/>
      <c r="L1751" s="45"/>
      <c r="M1751" s="45"/>
      <c r="N1751" s="45"/>
      <c r="O1751" s="45"/>
      <c r="P1751" s="45"/>
      <c r="Q1751" s="45"/>
      <c r="R1751" s="45"/>
      <c r="S1751" s="45"/>
      <c r="T1751" s="45"/>
      <c r="U1751" s="45"/>
      <c r="V1751" s="45"/>
      <c r="W1751" s="45"/>
      <c r="X1751" s="45"/>
      <c r="Y1751" s="45"/>
      <c r="Z1751" s="45"/>
      <c r="AA1751" s="45"/>
      <c r="AB1751" s="45"/>
      <c r="AC1751" s="45"/>
      <c r="AD1751" s="45"/>
      <c r="AE1751" s="45"/>
      <c r="AF1751" s="45"/>
      <c r="AG1751" s="45"/>
      <c r="AH1751" s="45"/>
      <c r="AI1751" s="442">
        <f t="shared" si="1"/>
        <v>0</v>
      </c>
    </row>
    <row r="1752" spans="1:35" ht="12.75" customHeight="1">
      <c r="A1752" s="446" t="s">
        <v>3606</v>
      </c>
      <c r="B1752" s="446" t="s">
        <v>1226</v>
      </c>
      <c r="C1752" s="45"/>
      <c r="D1752" s="45"/>
      <c r="E1752" s="448">
        <v>27869</v>
      </c>
      <c r="F1752" s="45"/>
      <c r="G1752" s="45"/>
      <c r="H1752" s="45"/>
      <c r="I1752" s="45"/>
      <c r="J1752" s="45"/>
      <c r="K1752" s="45"/>
      <c r="L1752" s="45"/>
      <c r="M1752" s="45"/>
      <c r="N1752" s="45"/>
      <c r="O1752" s="45"/>
      <c r="P1752" s="45"/>
      <c r="Q1752" s="45"/>
      <c r="R1752" s="45"/>
      <c r="S1752" s="45"/>
      <c r="T1752" s="45"/>
      <c r="U1752" s="45"/>
      <c r="V1752" s="45"/>
      <c r="W1752" s="45"/>
      <c r="X1752" s="45"/>
      <c r="Y1752" s="45"/>
      <c r="Z1752" s="45"/>
      <c r="AA1752" s="45"/>
      <c r="AB1752" s="45"/>
      <c r="AC1752" s="45"/>
      <c r="AD1752" s="45"/>
      <c r="AE1752" s="45"/>
      <c r="AF1752" s="45"/>
      <c r="AG1752" s="448">
        <v>27869</v>
      </c>
      <c r="AH1752" s="45"/>
      <c r="AI1752" s="442">
        <f t="shared" si="1"/>
        <v>27869</v>
      </c>
    </row>
    <row r="1753" spans="1:35" ht="12.75" customHeight="1">
      <c r="A1753" s="446" t="s">
        <v>3607</v>
      </c>
      <c r="B1753" s="446" t="s">
        <v>2816</v>
      </c>
      <c r="C1753" s="45"/>
      <c r="D1753" s="45"/>
      <c r="E1753" s="448">
        <v>14891</v>
      </c>
      <c r="F1753" s="45"/>
      <c r="G1753" s="45"/>
      <c r="H1753" s="45"/>
      <c r="I1753" s="45"/>
      <c r="J1753" s="45"/>
      <c r="K1753" s="45"/>
      <c r="L1753" s="45"/>
      <c r="M1753" s="45"/>
      <c r="N1753" s="45"/>
      <c r="O1753" s="45"/>
      <c r="P1753" s="45"/>
      <c r="Q1753" s="45"/>
      <c r="R1753" s="45"/>
      <c r="S1753" s="45"/>
      <c r="T1753" s="45"/>
      <c r="U1753" s="45"/>
      <c r="V1753" s="45"/>
      <c r="W1753" s="45"/>
      <c r="X1753" s="45"/>
      <c r="Y1753" s="45"/>
      <c r="Z1753" s="45"/>
      <c r="AA1753" s="45"/>
      <c r="AB1753" s="45"/>
      <c r="AC1753" s="45"/>
      <c r="AD1753" s="45"/>
      <c r="AE1753" s="45"/>
      <c r="AF1753" s="45"/>
      <c r="AG1753" s="448">
        <v>14891</v>
      </c>
      <c r="AH1753" s="45"/>
      <c r="AI1753" s="442">
        <f t="shared" si="1"/>
        <v>14891</v>
      </c>
    </row>
    <row r="1754" spans="1:35" ht="12.75" customHeight="1">
      <c r="A1754" s="446" t="s">
        <v>3608</v>
      </c>
      <c r="B1754" s="446" t="s">
        <v>3448</v>
      </c>
      <c r="C1754" s="45"/>
      <c r="D1754" s="45"/>
      <c r="E1754" s="448">
        <v>2743</v>
      </c>
      <c r="F1754" s="45"/>
      <c r="G1754" s="45"/>
      <c r="H1754" s="45"/>
      <c r="I1754" s="45"/>
      <c r="J1754" s="45"/>
      <c r="K1754" s="45"/>
      <c r="L1754" s="45"/>
      <c r="M1754" s="45"/>
      <c r="N1754" s="45"/>
      <c r="O1754" s="45"/>
      <c r="P1754" s="45"/>
      <c r="Q1754" s="45"/>
      <c r="R1754" s="45"/>
      <c r="S1754" s="45"/>
      <c r="T1754" s="45"/>
      <c r="U1754" s="45"/>
      <c r="V1754" s="45"/>
      <c r="W1754" s="45"/>
      <c r="X1754" s="45"/>
      <c r="Y1754" s="45"/>
      <c r="Z1754" s="45"/>
      <c r="AA1754" s="45"/>
      <c r="AB1754" s="45"/>
      <c r="AC1754" s="45"/>
      <c r="AD1754" s="45"/>
      <c r="AE1754" s="45"/>
      <c r="AF1754" s="45"/>
      <c r="AG1754" s="448">
        <v>2743</v>
      </c>
      <c r="AH1754" s="45"/>
      <c r="AI1754" s="442">
        <f t="shared" si="1"/>
        <v>2743</v>
      </c>
    </row>
    <row r="1755" spans="1:35" ht="12.75" customHeight="1">
      <c r="A1755" s="446" t="s">
        <v>3609</v>
      </c>
      <c r="B1755" s="446" t="s">
        <v>3450</v>
      </c>
      <c r="C1755" s="45"/>
      <c r="D1755" s="45"/>
      <c r="E1755" s="45"/>
      <c r="F1755" s="448">
        <v>45503</v>
      </c>
      <c r="G1755" s="45"/>
      <c r="H1755" s="45"/>
      <c r="I1755" s="45"/>
      <c r="J1755" s="45"/>
      <c r="K1755" s="45"/>
      <c r="L1755" s="45"/>
      <c r="M1755" s="45"/>
      <c r="N1755" s="45"/>
      <c r="O1755" s="45"/>
      <c r="P1755" s="45"/>
      <c r="Q1755" s="45"/>
      <c r="R1755" s="45"/>
      <c r="S1755" s="45"/>
      <c r="T1755" s="45"/>
      <c r="U1755" s="45"/>
      <c r="V1755" s="45"/>
      <c r="W1755" s="45"/>
      <c r="X1755" s="45"/>
      <c r="Y1755" s="45"/>
      <c r="Z1755" s="45"/>
      <c r="AA1755" s="45"/>
      <c r="AB1755" s="45"/>
      <c r="AC1755" s="45"/>
      <c r="AD1755" s="45"/>
      <c r="AE1755" s="45"/>
      <c r="AF1755" s="45"/>
      <c r="AG1755" s="45"/>
      <c r="AH1755" s="448">
        <v>45503</v>
      </c>
      <c r="AI1755" s="442">
        <f t="shared" si="1"/>
        <v>0</v>
      </c>
    </row>
    <row r="1756" spans="1:35" ht="12.75" customHeight="1">
      <c r="A1756" s="440" t="s">
        <v>3610</v>
      </c>
      <c r="B1756" s="440" t="s">
        <v>3611</v>
      </c>
      <c r="C1756" s="45"/>
      <c r="D1756" s="45"/>
      <c r="E1756" s="45"/>
      <c r="F1756" s="45"/>
      <c r="G1756" s="45"/>
      <c r="H1756" s="45"/>
      <c r="I1756" s="45"/>
      <c r="J1756" s="45"/>
      <c r="K1756" s="45"/>
      <c r="L1756" s="45"/>
      <c r="M1756" s="45"/>
      <c r="N1756" s="45"/>
      <c r="O1756" s="45"/>
      <c r="P1756" s="45"/>
      <c r="Q1756" s="45"/>
      <c r="R1756" s="45"/>
      <c r="S1756" s="45"/>
      <c r="T1756" s="45"/>
      <c r="U1756" s="45"/>
      <c r="V1756" s="45"/>
      <c r="W1756" s="45"/>
      <c r="X1756" s="45"/>
      <c r="Y1756" s="45"/>
      <c r="Z1756" s="45"/>
      <c r="AA1756" s="45"/>
      <c r="AB1756" s="45"/>
      <c r="AC1756" s="45"/>
      <c r="AD1756" s="45"/>
      <c r="AE1756" s="45"/>
      <c r="AF1756" s="45"/>
      <c r="AG1756" s="45"/>
      <c r="AH1756" s="45"/>
      <c r="AI1756" s="442">
        <f t="shared" si="1"/>
        <v>0</v>
      </c>
    </row>
    <row r="1757" spans="1:35" ht="12.75" customHeight="1">
      <c r="A1757" s="446" t="s">
        <v>3612</v>
      </c>
      <c r="B1757" s="446" t="s">
        <v>1226</v>
      </c>
      <c r="C1757" s="45"/>
      <c r="D1757" s="45"/>
      <c r="E1757" s="448">
        <v>23576197</v>
      </c>
      <c r="F1757" s="45"/>
      <c r="G1757" s="45"/>
      <c r="H1757" s="45"/>
      <c r="I1757" s="45"/>
      <c r="J1757" s="45"/>
      <c r="K1757" s="45"/>
      <c r="L1757" s="45"/>
      <c r="M1757" s="45"/>
      <c r="N1757" s="45"/>
      <c r="O1757" s="45"/>
      <c r="P1757" s="45"/>
      <c r="Q1757" s="45"/>
      <c r="R1757" s="45"/>
      <c r="S1757" s="45"/>
      <c r="T1757" s="45"/>
      <c r="U1757" s="45"/>
      <c r="V1757" s="45"/>
      <c r="W1757" s="45"/>
      <c r="X1757" s="45"/>
      <c r="Y1757" s="45"/>
      <c r="Z1757" s="45"/>
      <c r="AA1757" s="45"/>
      <c r="AB1757" s="45"/>
      <c r="AC1757" s="45"/>
      <c r="AD1757" s="45"/>
      <c r="AE1757" s="45"/>
      <c r="AF1757" s="45"/>
      <c r="AG1757" s="448">
        <v>23576197</v>
      </c>
      <c r="AH1757" s="45"/>
      <c r="AI1757" s="442">
        <f t="shared" si="1"/>
        <v>23576197</v>
      </c>
    </row>
    <row r="1758" spans="1:35" ht="12.75" customHeight="1">
      <c r="A1758" s="446" t="s">
        <v>3613</v>
      </c>
      <c r="B1758" s="446" t="s">
        <v>2816</v>
      </c>
      <c r="C1758" s="45"/>
      <c r="D1758" s="45"/>
      <c r="E1758" s="448">
        <v>130480233</v>
      </c>
      <c r="F1758" s="45"/>
      <c r="G1758" s="45"/>
      <c r="H1758" s="45"/>
      <c r="I1758" s="45"/>
      <c r="J1758" s="45"/>
      <c r="K1758" s="45"/>
      <c r="L1758" s="45"/>
      <c r="M1758" s="45"/>
      <c r="N1758" s="45"/>
      <c r="O1758" s="45"/>
      <c r="P1758" s="45"/>
      <c r="Q1758" s="45"/>
      <c r="R1758" s="45"/>
      <c r="S1758" s="45"/>
      <c r="T1758" s="45"/>
      <c r="U1758" s="45"/>
      <c r="V1758" s="45"/>
      <c r="W1758" s="45"/>
      <c r="X1758" s="45"/>
      <c r="Y1758" s="45"/>
      <c r="Z1758" s="45"/>
      <c r="AA1758" s="45"/>
      <c r="AB1758" s="45"/>
      <c r="AC1758" s="45"/>
      <c r="AD1758" s="45"/>
      <c r="AE1758" s="45"/>
      <c r="AF1758" s="45"/>
      <c r="AG1758" s="448">
        <v>130480233</v>
      </c>
      <c r="AH1758" s="45"/>
      <c r="AI1758" s="442">
        <f t="shared" si="1"/>
        <v>130480233</v>
      </c>
    </row>
    <row r="1759" spans="1:35" ht="12.75" customHeight="1">
      <c r="A1759" s="446" t="s">
        <v>3614</v>
      </c>
      <c r="B1759" s="446" t="s">
        <v>2721</v>
      </c>
      <c r="C1759" s="45"/>
      <c r="D1759" s="45"/>
      <c r="E1759" s="448">
        <v>445624</v>
      </c>
      <c r="F1759" s="45"/>
      <c r="G1759" s="45"/>
      <c r="H1759" s="45"/>
      <c r="I1759" s="45"/>
      <c r="J1759" s="45"/>
      <c r="K1759" s="45"/>
      <c r="L1759" s="45"/>
      <c r="M1759" s="45"/>
      <c r="N1759" s="45"/>
      <c r="O1759" s="45"/>
      <c r="P1759" s="45"/>
      <c r="Q1759" s="45"/>
      <c r="R1759" s="45"/>
      <c r="S1759" s="45"/>
      <c r="T1759" s="45"/>
      <c r="U1759" s="45"/>
      <c r="V1759" s="45"/>
      <c r="W1759" s="45"/>
      <c r="X1759" s="45"/>
      <c r="Y1759" s="45"/>
      <c r="Z1759" s="45"/>
      <c r="AA1759" s="45"/>
      <c r="AB1759" s="45"/>
      <c r="AC1759" s="45"/>
      <c r="AD1759" s="45"/>
      <c r="AE1759" s="45"/>
      <c r="AF1759" s="45"/>
      <c r="AG1759" s="448">
        <v>445624</v>
      </c>
      <c r="AH1759" s="45"/>
      <c r="AI1759" s="442">
        <f t="shared" si="1"/>
        <v>445624</v>
      </c>
    </row>
    <row r="1760" spans="1:35" ht="12.75" customHeight="1">
      <c r="A1760" s="446" t="s">
        <v>3615</v>
      </c>
      <c r="B1760" s="446" t="s">
        <v>3448</v>
      </c>
      <c r="C1760" s="45"/>
      <c r="D1760" s="45"/>
      <c r="E1760" s="448">
        <v>2015212</v>
      </c>
      <c r="F1760" s="45"/>
      <c r="G1760" s="45"/>
      <c r="H1760" s="45"/>
      <c r="I1760" s="45"/>
      <c r="J1760" s="45"/>
      <c r="K1760" s="45"/>
      <c r="L1760" s="45"/>
      <c r="M1760" s="45"/>
      <c r="N1760" s="45"/>
      <c r="O1760" s="45"/>
      <c r="P1760" s="45"/>
      <c r="Q1760" s="45"/>
      <c r="R1760" s="45"/>
      <c r="S1760" s="45"/>
      <c r="T1760" s="45"/>
      <c r="U1760" s="45"/>
      <c r="V1760" s="45"/>
      <c r="W1760" s="45"/>
      <c r="X1760" s="45"/>
      <c r="Y1760" s="45"/>
      <c r="Z1760" s="45"/>
      <c r="AA1760" s="45"/>
      <c r="AB1760" s="45"/>
      <c r="AC1760" s="45"/>
      <c r="AD1760" s="45"/>
      <c r="AE1760" s="45"/>
      <c r="AF1760" s="45"/>
      <c r="AG1760" s="448">
        <v>2015212</v>
      </c>
      <c r="AH1760" s="45"/>
      <c r="AI1760" s="442">
        <f t="shared" si="1"/>
        <v>2015212</v>
      </c>
    </row>
    <row r="1761" spans="1:35" ht="12.75" customHeight="1">
      <c r="A1761" s="446" t="s">
        <v>3616</v>
      </c>
      <c r="B1761" s="446" t="s">
        <v>3450</v>
      </c>
      <c r="C1761" s="45"/>
      <c r="D1761" s="45"/>
      <c r="E1761" s="45"/>
      <c r="F1761" s="448">
        <v>156517266</v>
      </c>
      <c r="G1761" s="45"/>
      <c r="H1761" s="45"/>
      <c r="I1761" s="45"/>
      <c r="J1761" s="45"/>
      <c r="K1761" s="45"/>
      <c r="L1761" s="45"/>
      <c r="M1761" s="45"/>
      <c r="N1761" s="45"/>
      <c r="O1761" s="45"/>
      <c r="P1761" s="45"/>
      <c r="Q1761" s="45"/>
      <c r="R1761" s="45"/>
      <c r="S1761" s="45"/>
      <c r="T1761" s="45"/>
      <c r="U1761" s="45"/>
      <c r="V1761" s="45"/>
      <c r="W1761" s="45"/>
      <c r="X1761" s="45"/>
      <c r="Y1761" s="45"/>
      <c r="Z1761" s="45"/>
      <c r="AA1761" s="45"/>
      <c r="AB1761" s="45"/>
      <c r="AC1761" s="45"/>
      <c r="AD1761" s="45"/>
      <c r="AE1761" s="45"/>
      <c r="AF1761" s="45"/>
      <c r="AG1761" s="45"/>
      <c r="AH1761" s="448">
        <v>156517266</v>
      </c>
      <c r="AI1761" s="442">
        <f t="shared" si="1"/>
        <v>0</v>
      </c>
    </row>
    <row r="1762" spans="1:35" ht="12.75" customHeight="1">
      <c r="A1762" s="440" t="s">
        <v>3617</v>
      </c>
      <c r="B1762" s="440" t="s">
        <v>3618</v>
      </c>
      <c r="C1762" s="45"/>
      <c r="D1762" s="45"/>
      <c r="E1762" s="45"/>
      <c r="F1762" s="45"/>
      <c r="G1762" s="45"/>
      <c r="H1762" s="45"/>
      <c r="I1762" s="45"/>
      <c r="J1762" s="45"/>
      <c r="K1762" s="45"/>
      <c r="L1762" s="45"/>
      <c r="M1762" s="45"/>
      <c r="N1762" s="45"/>
      <c r="O1762" s="45"/>
      <c r="P1762" s="45"/>
      <c r="Q1762" s="45"/>
      <c r="R1762" s="45"/>
      <c r="S1762" s="45"/>
      <c r="T1762" s="45"/>
      <c r="U1762" s="45"/>
      <c r="V1762" s="45"/>
      <c r="W1762" s="45"/>
      <c r="X1762" s="45"/>
      <c r="Y1762" s="45"/>
      <c r="Z1762" s="45"/>
      <c r="AA1762" s="45"/>
      <c r="AB1762" s="45"/>
      <c r="AC1762" s="45"/>
      <c r="AD1762" s="45"/>
      <c r="AE1762" s="45"/>
      <c r="AF1762" s="45"/>
      <c r="AG1762" s="45"/>
      <c r="AH1762" s="45"/>
      <c r="AI1762" s="442">
        <f t="shared" si="1"/>
        <v>0</v>
      </c>
    </row>
    <row r="1763" spans="1:35" ht="12.75" customHeight="1">
      <c r="A1763" s="440" t="s">
        <v>3619</v>
      </c>
      <c r="B1763" s="440" t="s">
        <v>3620</v>
      </c>
      <c r="C1763" s="45"/>
      <c r="D1763" s="45"/>
      <c r="E1763" s="441">
        <v>28108716672</v>
      </c>
      <c r="F1763" s="45"/>
      <c r="G1763" s="45"/>
      <c r="H1763" s="45"/>
      <c r="I1763" s="45"/>
      <c r="J1763" s="45"/>
      <c r="K1763" s="45"/>
      <c r="L1763" s="45"/>
      <c r="M1763" s="45"/>
      <c r="N1763" s="45"/>
      <c r="O1763" s="45"/>
      <c r="P1763" s="45"/>
      <c r="Q1763" s="45"/>
      <c r="R1763" s="45"/>
      <c r="S1763" s="45"/>
      <c r="T1763" s="45"/>
      <c r="U1763" s="45"/>
      <c r="V1763" s="45"/>
      <c r="W1763" s="45"/>
      <c r="X1763" s="45"/>
      <c r="Y1763" s="45"/>
      <c r="Z1763" s="45"/>
      <c r="AA1763" s="45"/>
      <c r="AB1763" s="45"/>
      <c r="AC1763" s="45"/>
      <c r="AD1763" s="45"/>
      <c r="AE1763" s="45"/>
      <c r="AF1763" s="45"/>
      <c r="AG1763" s="441">
        <v>28108716672</v>
      </c>
      <c r="AH1763" s="45"/>
      <c r="AI1763" s="442">
        <f t="shared" si="1"/>
        <v>28108716672</v>
      </c>
    </row>
    <row r="1764" spans="1:35" ht="12.75" customHeight="1">
      <c r="A1764" s="440" t="s">
        <v>3621</v>
      </c>
      <c r="B1764" s="440" t="s">
        <v>3622</v>
      </c>
      <c r="C1764" s="45"/>
      <c r="D1764" s="45"/>
      <c r="E1764" s="441">
        <v>11416800306</v>
      </c>
      <c r="F1764" s="45"/>
      <c r="G1764" s="45"/>
      <c r="H1764" s="45"/>
      <c r="I1764" s="45"/>
      <c r="J1764" s="45"/>
      <c r="K1764" s="45"/>
      <c r="L1764" s="45"/>
      <c r="M1764" s="45"/>
      <c r="N1764" s="45"/>
      <c r="O1764" s="45"/>
      <c r="P1764" s="45"/>
      <c r="Q1764" s="45"/>
      <c r="R1764" s="45"/>
      <c r="S1764" s="45"/>
      <c r="T1764" s="45"/>
      <c r="U1764" s="45"/>
      <c r="V1764" s="45"/>
      <c r="W1764" s="45"/>
      <c r="X1764" s="45"/>
      <c r="Y1764" s="45"/>
      <c r="Z1764" s="45"/>
      <c r="AA1764" s="45"/>
      <c r="AB1764" s="45"/>
      <c r="AC1764" s="45"/>
      <c r="AD1764" s="45"/>
      <c r="AE1764" s="45"/>
      <c r="AF1764" s="45"/>
      <c r="AG1764" s="441">
        <v>11416800306</v>
      </c>
      <c r="AH1764" s="45"/>
      <c r="AI1764" s="442">
        <f t="shared" si="1"/>
        <v>11416800306</v>
      </c>
    </row>
    <row r="1765" spans="1:35" ht="12.75" customHeight="1">
      <c r="A1765" s="446" t="s">
        <v>3623</v>
      </c>
      <c r="B1765" s="446" t="s">
        <v>3624</v>
      </c>
      <c r="C1765" s="45"/>
      <c r="D1765" s="45"/>
      <c r="E1765" s="448">
        <v>37580313</v>
      </c>
      <c r="F1765" s="45"/>
      <c r="G1765" s="45"/>
      <c r="H1765" s="45"/>
      <c r="I1765" s="45"/>
      <c r="J1765" s="45"/>
      <c r="K1765" s="45"/>
      <c r="L1765" s="45"/>
      <c r="M1765" s="45"/>
      <c r="N1765" s="45"/>
      <c r="O1765" s="45"/>
      <c r="P1765" s="45"/>
      <c r="Q1765" s="45"/>
      <c r="R1765" s="45"/>
      <c r="S1765" s="45"/>
      <c r="T1765" s="45"/>
      <c r="U1765" s="45"/>
      <c r="V1765" s="45"/>
      <c r="W1765" s="45"/>
      <c r="X1765" s="45"/>
      <c r="Y1765" s="45"/>
      <c r="Z1765" s="45"/>
      <c r="AA1765" s="45"/>
      <c r="AB1765" s="45"/>
      <c r="AC1765" s="45"/>
      <c r="AD1765" s="45"/>
      <c r="AE1765" s="45"/>
      <c r="AF1765" s="45"/>
      <c r="AG1765" s="448">
        <v>37580313</v>
      </c>
      <c r="AH1765" s="45"/>
      <c r="AI1765" s="442">
        <f t="shared" si="1"/>
        <v>37580313</v>
      </c>
    </row>
    <row r="1766" spans="1:35" ht="12.75" customHeight="1">
      <c r="A1766" s="446" t="s">
        <v>3625</v>
      </c>
      <c r="B1766" s="446" t="s">
        <v>3626</v>
      </c>
      <c r="C1766" s="45"/>
      <c r="D1766" s="45"/>
      <c r="E1766" s="448">
        <v>123210</v>
      </c>
      <c r="F1766" s="45"/>
      <c r="G1766" s="45"/>
      <c r="H1766" s="45"/>
      <c r="I1766" s="45"/>
      <c r="J1766" s="45"/>
      <c r="K1766" s="45"/>
      <c r="L1766" s="45"/>
      <c r="M1766" s="45"/>
      <c r="N1766" s="45"/>
      <c r="O1766" s="45"/>
      <c r="P1766" s="45"/>
      <c r="Q1766" s="45"/>
      <c r="R1766" s="45"/>
      <c r="S1766" s="45"/>
      <c r="T1766" s="45"/>
      <c r="U1766" s="45"/>
      <c r="V1766" s="45"/>
      <c r="W1766" s="45"/>
      <c r="X1766" s="45"/>
      <c r="Y1766" s="45"/>
      <c r="Z1766" s="45"/>
      <c r="AA1766" s="45"/>
      <c r="AB1766" s="45"/>
      <c r="AC1766" s="45"/>
      <c r="AD1766" s="45"/>
      <c r="AE1766" s="45"/>
      <c r="AF1766" s="45"/>
      <c r="AG1766" s="448">
        <v>123210</v>
      </c>
      <c r="AH1766" s="45"/>
      <c r="AI1766" s="442">
        <f t="shared" si="1"/>
        <v>123210</v>
      </c>
    </row>
    <row r="1767" spans="1:35" ht="12.75" customHeight="1">
      <c r="A1767" s="446" t="s">
        <v>3627</v>
      </c>
      <c r="B1767" s="446" t="s">
        <v>3628</v>
      </c>
      <c r="C1767" s="45"/>
      <c r="D1767" s="45"/>
      <c r="E1767" s="448">
        <v>17950806</v>
      </c>
      <c r="F1767" s="45"/>
      <c r="G1767" s="45"/>
      <c r="H1767" s="45"/>
      <c r="I1767" s="45"/>
      <c r="J1767" s="45"/>
      <c r="K1767" s="45"/>
      <c r="L1767" s="45"/>
      <c r="M1767" s="45"/>
      <c r="N1767" s="45"/>
      <c r="O1767" s="45"/>
      <c r="P1767" s="45"/>
      <c r="Q1767" s="45"/>
      <c r="R1767" s="45"/>
      <c r="S1767" s="45"/>
      <c r="T1767" s="45"/>
      <c r="U1767" s="45"/>
      <c r="V1767" s="45"/>
      <c r="W1767" s="45"/>
      <c r="X1767" s="45"/>
      <c r="Y1767" s="45"/>
      <c r="Z1767" s="45"/>
      <c r="AA1767" s="45"/>
      <c r="AB1767" s="45"/>
      <c r="AC1767" s="45"/>
      <c r="AD1767" s="45"/>
      <c r="AE1767" s="45"/>
      <c r="AF1767" s="45"/>
      <c r="AG1767" s="448">
        <v>17950806</v>
      </c>
      <c r="AH1767" s="45"/>
      <c r="AI1767" s="442">
        <f t="shared" si="1"/>
        <v>17950806</v>
      </c>
    </row>
    <row r="1768" spans="1:35" ht="12.75" customHeight="1">
      <c r="A1768" s="446" t="s">
        <v>3629</v>
      </c>
      <c r="B1768" s="446" t="s">
        <v>3630</v>
      </c>
      <c r="C1768" s="45"/>
      <c r="D1768" s="45"/>
      <c r="E1768" s="448">
        <v>1803868225</v>
      </c>
      <c r="F1768" s="45"/>
      <c r="G1768" s="45"/>
      <c r="H1768" s="45"/>
      <c r="I1768" s="45"/>
      <c r="J1768" s="45"/>
      <c r="K1768" s="45"/>
      <c r="L1768" s="45"/>
      <c r="M1768" s="45"/>
      <c r="N1768" s="45"/>
      <c r="O1768" s="45"/>
      <c r="P1768" s="45"/>
      <c r="Q1768" s="45"/>
      <c r="R1768" s="45"/>
      <c r="S1768" s="45"/>
      <c r="T1768" s="45"/>
      <c r="U1768" s="45"/>
      <c r="V1768" s="45"/>
      <c r="W1768" s="45"/>
      <c r="X1768" s="45"/>
      <c r="Y1768" s="45"/>
      <c r="Z1768" s="45"/>
      <c r="AA1768" s="45"/>
      <c r="AB1768" s="45"/>
      <c r="AC1768" s="45"/>
      <c r="AD1768" s="45"/>
      <c r="AE1768" s="45"/>
      <c r="AF1768" s="45"/>
      <c r="AG1768" s="448">
        <v>1803868225</v>
      </c>
      <c r="AH1768" s="45"/>
      <c r="AI1768" s="442">
        <f t="shared" si="1"/>
        <v>1803868225</v>
      </c>
    </row>
    <row r="1769" spans="1:35" ht="12.75" customHeight="1">
      <c r="A1769" s="446" t="s">
        <v>3631</v>
      </c>
      <c r="B1769" s="446" t="s">
        <v>3632</v>
      </c>
      <c r="C1769" s="45"/>
      <c r="D1769" s="45"/>
      <c r="E1769" s="448">
        <v>9423093881</v>
      </c>
      <c r="F1769" s="45"/>
      <c r="G1769" s="45"/>
      <c r="H1769" s="45"/>
      <c r="I1769" s="45"/>
      <c r="J1769" s="45"/>
      <c r="K1769" s="45"/>
      <c r="L1769" s="45"/>
      <c r="M1769" s="45"/>
      <c r="N1769" s="45"/>
      <c r="O1769" s="45"/>
      <c r="P1769" s="45"/>
      <c r="Q1769" s="45"/>
      <c r="R1769" s="45"/>
      <c r="S1769" s="45"/>
      <c r="T1769" s="45"/>
      <c r="U1769" s="45"/>
      <c r="V1769" s="45"/>
      <c r="W1769" s="45"/>
      <c r="X1769" s="45"/>
      <c r="Y1769" s="45"/>
      <c r="Z1769" s="45"/>
      <c r="AA1769" s="45"/>
      <c r="AB1769" s="45"/>
      <c r="AC1769" s="45"/>
      <c r="AD1769" s="45"/>
      <c r="AE1769" s="45"/>
      <c r="AF1769" s="45"/>
      <c r="AG1769" s="448">
        <v>9423093881</v>
      </c>
      <c r="AH1769" s="45"/>
      <c r="AI1769" s="442">
        <f t="shared" si="1"/>
        <v>9423093881</v>
      </c>
    </row>
    <row r="1770" spans="1:35" ht="12.75" customHeight="1">
      <c r="A1770" s="446" t="s">
        <v>3633</v>
      </c>
      <c r="B1770" s="446" t="s">
        <v>3634</v>
      </c>
      <c r="C1770" s="45"/>
      <c r="D1770" s="45"/>
      <c r="E1770" s="448">
        <v>134183871</v>
      </c>
      <c r="F1770" s="45"/>
      <c r="G1770" s="45"/>
      <c r="H1770" s="45"/>
      <c r="I1770" s="45"/>
      <c r="J1770" s="45"/>
      <c r="K1770" s="45"/>
      <c r="L1770" s="45"/>
      <c r="M1770" s="45"/>
      <c r="N1770" s="45"/>
      <c r="O1770" s="45"/>
      <c r="P1770" s="45"/>
      <c r="Q1770" s="45"/>
      <c r="R1770" s="45"/>
      <c r="S1770" s="45"/>
      <c r="T1770" s="45"/>
      <c r="U1770" s="45"/>
      <c r="V1770" s="45"/>
      <c r="W1770" s="45"/>
      <c r="X1770" s="45"/>
      <c r="Y1770" s="45"/>
      <c r="Z1770" s="45"/>
      <c r="AA1770" s="45"/>
      <c r="AB1770" s="45"/>
      <c r="AC1770" s="45"/>
      <c r="AD1770" s="45"/>
      <c r="AE1770" s="45"/>
      <c r="AF1770" s="45"/>
      <c r="AG1770" s="448">
        <v>134183871</v>
      </c>
      <c r="AH1770" s="45"/>
      <c r="AI1770" s="442">
        <f t="shared" si="1"/>
        <v>134183871</v>
      </c>
    </row>
    <row r="1771" spans="1:35" ht="12.75" customHeight="1">
      <c r="A1771" s="440" t="s">
        <v>3635</v>
      </c>
      <c r="B1771" s="440" t="s">
        <v>3636</v>
      </c>
      <c r="C1771" s="45"/>
      <c r="D1771" s="45"/>
      <c r="E1771" s="441">
        <v>34699524</v>
      </c>
      <c r="F1771" s="45"/>
      <c r="G1771" s="45"/>
      <c r="H1771" s="45"/>
      <c r="I1771" s="45"/>
      <c r="J1771" s="45"/>
      <c r="K1771" s="45"/>
      <c r="L1771" s="45"/>
      <c r="M1771" s="45"/>
      <c r="N1771" s="45"/>
      <c r="O1771" s="45"/>
      <c r="P1771" s="45"/>
      <c r="Q1771" s="45"/>
      <c r="R1771" s="45"/>
      <c r="S1771" s="45"/>
      <c r="T1771" s="45"/>
      <c r="U1771" s="45"/>
      <c r="V1771" s="45"/>
      <c r="W1771" s="45"/>
      <c r="X1771" s="45"/>
      <c r="Y1771" s="45"/>
      <c r="Z1771" s="45"/>
      <c r="AA1771" s="45"/>
      <c r="AB1771" s="45"/>
      <c r="AC1771" s="45"/>
      <c r="AD1771" s="45"/>
      <c r="AE1771" s="45"/>
      <c r="AF1771" s="45"/>
      <c r="AG1771" s="441">
        <v>34699524</v>
      </c>
      <c r="AH1771" s="45"/>
      <c r="AI1771" s="442">
        <f t="shared" si="1"/>
        <v>34699524</v>
      </c>
    </row>
    <row r="1772" spans="1:35" ht="12.75" customHeight="1">
      <c r="A1772" s="446" t="s">
        <v>3637</v>
      </c>
      <c r="B1772" s="446" t="s">
        <v>3638</v>
      </c>
      <c r="C1772" s="45"/>
      <c r="D1772" s="45"/>
      <c r="E1772" s="448">
        <v>34699524</v>
      </c>
      <c r="F1772" s="45"/>
      <c r="G1772" s="45"/>
      <c r="H1772" s="45"/>
      <c r="I1772" s="45"/>
      <c r="J1772" s="45"/>
      <c r="K1772" s="45"/>
      <c r="L1772" s="45"/>
      <c r="M1772" s="45"/>
      <c r="N1772" s="45"/>
      <c r="O1772" s="45"/>
      <c r="P1772" s="45"/>
      <c r="Q1772" s="45"/>
      <c r="R1772" s="45"/>
      <c r="S1772" s="45"/>
      <c r="T1772" s="45"/>
      <c r="U1772" s="45"/>
      <c r="V1772" s="45"/>
      <c r="W1772" s="45"/>
      <c r="X1772" s="45"/>
      <c r="Y1772" s="45"/>
      <c r="Z1772" s="45"/>
      <c r="AA1772" s="45"/>
      <c r="AB1772" s="45"/>
      <c r="AC1772" s="45"/>
      <c r="AD1772" s="45"/>
      <c r="AE1772" s="45"/>
      <c r="AF1772" s="45"/>
      <c r="AG1772" s="448">
        <v>34699524</v>
      </c>
      <c r="AH1772" s="45"/>
      <c r="AI1772" s="442">
        <f t="shared" si="1"/>
        <v>34699524</v>
      </c>
    </row>
    <row r="1773" spans="1:35" ht="12.75" customHeight="1">
      <c r="A1773" s="440" t="s">
        <v>3639</v>
      </c>
      <c r="B1773" s="440" t="s">
        <v>3640</v>
      </c>
      <c r="C1773" s="45"/>
      <c r="D1773" s="45"/>
      <c r="E1773" s="441">
        <v>4200798771</v>
      </c>
      <c r="F1773" s="45"/>
      <c r="G1773" s="45"/>
      <c r="H1773" s="45"/>
      <c r="I1773" s="45"/>
      <c r="J1773" s="45"/>
      <c r="K1773" s="45"/>
      <c r="L1773" s="45"/>
      <c r="M1773" s="45"/>
      <c r="N1773" s="45"/>
      <c r="O1773" s="45"/>
      <c r="P1773" s="45"/>
      <c r="Q1773" s="45"/>
      <c r="R1773" s="45"/>
      <c r="S1773" s="45"/>
      <c r="T1773" s="45"/>
      <c r="U1773" s="45"/>
      <c r="V1773" s="45"/>
      <c r="W1773" s="45"/>
      <c r="X1773" s="45"/>
      <c r="Y1773" s="45"/>
      <c r="Z1773" s="45"/>
      <c r="AA1773" s="45"/>
      <c r="AB1773" s="45"/>
      <c r="AC1773" s="45"/>
      <c r="AD1773" s="45"/>
      <c r="AE1773" s="45"/>
      <c r="AF1773" s="45"/>
      <c r="AG1773" s="441">
        <v>4200798771</v>
      </c>
      <c r="AH1773" s="45"/>
      <c r="AI1773" s="442">
        <f t="shared" si="1"/>
        <v>4200798771</v>
      </c>
    </row>
    <row r="1774" spans="1:35" ht="12.75" customHeight="1">
      <c r="A1774" s="446" t="s">
        <v>3641</v>
      </c>
      <c r="B1774" s="446" t="s">
        <v>3642</v>
      </c>
      <c r="C1774" s="45"/>
      <c r="D1774" s="45"/>
      <c r="E1774" s="448">
        <v>1008720467</v>
      </c>
      <c r="F1774" s="45"/>
      <c r="G1774" s="45"/>
      <c r="H1774" s="45"/>
      <c r="I1774" s="45"/>
      <c r="J1774" s="45"/>
      <c r="K1774" s="45"/>
      <c r="L1774" s="45"/>
      <c r="M1774" s="45"/>
      <c r="N1774" s="45"/>
      <c r="O1774" s="45"/>
      <c r="P1774" s="45"/>
      <c r="Q1774" s="45"/>
      <c r="R1774" s="45"/>
      <c r="S1774" s="45"/>
      <c r="T1774" s="45"/>
      <c r="U1774" s="45"/>
      <c r="V1774" s="45"/>
      <c r="W1774" s="45"/>
      <c r="X1774" s="45"/>
      <c r="Y1774" s="45"/>
      <c r="Z1774" s="45"/>
      <c r="AA1774" s="45"/>
      <c r="AB1774" s="45"/>
      <c r="AC1774" s="45"/>
      <c r="AD1774" s="45"/>
      <c r="AE1774" s="45"/>
      <c r="AF1774" s="45"/>
      <c r="AG1774" s="448">
        <v>1008720467</v>
      </c>
      <c r="AH1774" s="45"/>
      <c r="AI1774" s="442">
        <f t="shared" si="1"/>
        <v>1008720467</v>
      </c>
    </row>
    <row r="1775" spans="1:35" ht="12.75" customHeight="1">
      <c r="A1775" s="446" t="s">
        <v>3643</v>
      </c>
      <c r="B1775" s="446" t="s">
        <v>3644</v>
      </c>
      <c r="C1775" s="45"/>
      <c r="D1775" s="45"/>
      <c r="E1775" s="448">
        <v>3192078304</v>
      </c>
      <c r="F1775" s="45"/>
      <c r="G1775" s="45"/>
      <c r="H1775" s="45"/>
      <c r="I1775" s="45"/>
      <c r="J1775" s="45"/>
      <c r="K1775" s="45"/>
      <c r="L1775" s="45"/>
      <c r="M1775" s="45"/>
      <c r="N1775" s="45"/>
      <c r="O1775" s="45"/>
      <c r="P1775" s="45"/>
      <c r="Q1775" s="45"/>
      <c r="R1775" s="45"/>
      <c r="S1775" s="45"/>
      <c r="T1775" s="45"/>
      <c r="U1775" s="45"/>
      <c r="V1775" s="45"/>
      <c r="W1775" s="45"/>
      <c r="X1775" s="45"/>
      <c r="Y1775" s="45"/>
      <c r="Z1775" s="45"/>
      <c r="AA1775" s="45"/>
      <c r="AB1775" s="45"/>
      <c r="AC1775" s="45"/>
      <c r="AD1775" s="45"/>
      <c r="AE1775" s="45"/>
      <c r="AF1775" s="45"/>
      <c r="AG1775" s="448">
        <v>3192078304</v>
      </c>
      <c r="AH1775" s="45"/>
      <c r="AI1775" s="442">
        <f t="shared" si="1"/>
        <v>3192078304</v>
      </c>
    </row>
    <row r="1776" spans="1:35" ht="12.75" customHeight="1">
      <c r="A1776" s="440" t="s">
        <v>3645</v>
      </c>
      <c r="B1776" s="440" t="s">
        <v>137</v>
      </c>
      <c r="C1776" s="45"/>
      <c r="D1776" s="45"/>
      <c r="E1776" s="441">
        <v>55842</v>
      </c>
      <c r="F1776" s="45"/>
      <c r="G1776" s="45"/>
      <c r="H1776" s="45"/>
      <c r="I1776" s="45"/>
      <c r="J1776" s="45"/>
      <c r="K1776" s="45"/>
      <c r="L1776" s="45"/>
      <c r="M1776" s="45"/>
      <c r="N1776" s="45"/>
      <c r="O1776" s="45"/>
      <c r="P1776" s="45"/>
      <c r="Q1776" s="45"/>
      <c r="R1776" s="45"/>
      <c r="S1776" s="45"/>
      <c r="T1776" s="45"/>
      <c r="U1776" s="45"/>
      <c r="V1776" s="45"/>
      <c r="W1776" s="45"/>
      <c r="X1776" s="45"/>
      <c r="Y1776" s="45"/>
      <c r="Z1776" s="45"/>
      <c r="AA1776" s="45"/>
      <c r="AB1776" s="45"/>
      <c r="AC1776" s="45"/>
      <c r="AD1776" s="45"/>
      <c r="AE1776" s="45"/>
      <c r="AF1776" s="45"/>
      <c r="AG1776" s="441">
        <v>55842</v>
      </c>
      <c r="AH1776" s="45"/>
      <c r="AI1776" s="442">
        <f t="shared" si="1"/>
        <v>55842</v>
      </c>
    </row>
    <row r="1777" spans="1:35" ht="12.75" customHeight="1">
      <c r="A1777" s="446" t="s">
        <v>3646</v>
      </c>
      <c r="B1777" s="446" t="s">
        <v>2668</v>
      </c>
      <c r="C1777" s="45"/>
      <c r="D1777" s="45"/>
      <c r="E1777" s="448">
        <v>55842</v>
      </c>
      <c r="F1777" s="45"/>
      <c r="G1777" s="45"/>
      <c r="H1777" s="45"/>
      <c r="I1777" s="45"/>
      <c r="J1777" s="45"/>
      <c r="K1777" s="45"/>
      <c r="L1777" s="45"/>
      <c r="M1777" s="45"/>
      <c r="N1777" s="45"/>
      <c r="O1777" s="45"/>
      <c r="P1777" s="45"/>
      <c r="Q1777" s="45"/>
      <c r="R1777" s="45"/>
      <c r="S1777" s="45"/>
      <c r="T1777" s="45"/>
      <c r="U1777" s="45"/>
      <c r="V1777" s="45"/>
      <c r="W1777" s="45"/>
      <c r="X1777" s="45"/>
      <c r="Y1777" s="45"/>
      <c r="Z1777" s="45"/>
      <c r="AA1777" s="45"/>
      <c r="AB1777" s="45"/>
      <c r="AC1777" s="45"/>
      <c r="AD1777" s="45"/>
      <c r="AE1777" s="45"/>
      <c r="AF1777" s="45"/>
      <c r="AG1777" s="448">
        <v>55842</v>
      </c>
      <c r="AH1777" s="45"/>
      <c r="AI1777" s="442">
        <f t="shared" si="1"/>
        <v>55842</v>
      </c>
    </row>
    <row r="1778" spans="1:35" ht="12.75" customHeight="1">
      <c r="A1778" s="440" t="s">
        <v>3647</v>
      </c>
      <c r="B1778" s="440" t="s">
        <v>3648</v>
      </c>
      <c r="C1778" s="45"/>
      <c r="D1778" s="45"/>
      <c r="E1778" s="441">
        <v>14973070</v>
      </c>
      <c r="F1778" s="45"/>
      <c r="G1778" s="45"/>
      <c r="H1778" s="45"/>
      <c r="I1778" s="45"/>
      <c r="J1778" s="45"/>
      <c r="K1778" s="45"/>
      <c r="L1778" s="45"/>
      <c r="M1778" s="45"/>
      <c r="N1778" s="45"/>
      <c r="O1778" s="45"/>
      <c r="P1778" s="45"/>
      <c r="Q1778" s="45"/>
      <c r="R1778" s="45"/>
      <c r="S1778" s="45"/>
      <c r="T1778" s="45"/>
      <c r="U1778" s="45"/>
      <c r="V1778" s="45"/>
      <c r="W1778" s="45"/>
      <c r="X1778" s="45"/>
      <c r="Y1778" s="45"/>
      <c r="Z1778" s="45"/>
      <c r="AA1778" s="45"/>
      <c r="AB1778" s="45"/>
      <c r="AC1778" s="45"/>
      <c r="AD1778" s="45"/>
      <c r="AE1778" s="45"/>
      <c r="AF1778" s="45"/>
      <c r="AG1778" s="441">
        <v>14973070</v>
      </c>
      <c r="AH1778" s="45"/>
      <c r="AI1778" s="442">
        <f t="shared" si="1"/>
        <v>14973070</v>
      </c>
    </row>
    <row r="1779" spans="1:35" ht="12.75" customHeight="1">
      <c r="A1779" s="446" t="s">
        <v>3649</v>
      </c>
      <c r="B1779" s="446" t="s">
        <v>3650</v>
      </c>
      <c r="C1779" s="45"/>
      <c r="D1779" s="45"/>
      <c r="E1779" s="448">
        <v>14973070</v>
      </c>
      <c r="F1779" s="45"/>
      <c r="G1779" s="45"/>
      <c r="H1779" s="45"/>
      <c r="I1779" s="45"/>
      <c r="J1779" s="45"/>
      <c r="K1779" s="45"/>
      <c r="L1779" s="45"/>
      <c r="M1779" s="45"/>
      <c r="N1779" s="45"/>
      <c r="O1779" s="45"/>
      <c r="P1779" s="45"/>
      <c r="Q1779" s="45"/>
      <c r="R1779" s="45"/>
      <c r="S1779" s="45"/>
      <c r="T1779" s="45"/>
      <c r="U1779" s="45"/>
      <c r="V1779" s="45"/>
      <c r="W1779" s="45"/>
      <c r="X1779" s="45"/>
      <c r="Y1779" s="45"/>
      <c r="Z1779" s="45"/>
      <c r="AA1779" s="45"/>
      <c r="AB1779" s="45"/>
      <c r="AC1779" s="45"/>
      <c r="AD1779" s="45"/>
      <c r="AE1779" s="45"/>
      <c r="AF1779" s="45"/>
      <c r="AG1779" s="448">
        <v>14973070</v>
      </c>
      <c r="AH1779" s="45"/>
      <c r="AI1779" s="442">
        <f t="shared" si="1"/>
        <v>14973070</v>
      </c>
    </row>
    <row r="1780" spans="1:35" ht="12.75" customHeight="1">
      <c r="A1780" s="440" t="s">
        <v>3651</v>
      </c>
      <c r="B1780" s="440" t="s">
        <v>3325</v>
      </c>
      <c r="C1780" s="45"/>
      <c r="D1780" s="45"/>
      <c r="E1780" s="441">
        <v>4610531371</v>
      </c>
      <c r="F1780" s="45"/>
      <c r="G1780" s="45"/>
      <c r="H1780" s="45"/>
      <c r="I1780" s="45"/>
      <c r="J1780" s="45"/>
      <c r="K1780" s="45"/>
      <c r="L1780" s="45"/>
      <c r="M1780" s="45"/>
      <c r="N1780" s="45"/>
      <c r="O1780" s="45"/>
      <c r="P1780" s="45"/>
      <c r="Q1780" s="45"/>
      <c r="R1780" s="45"/>
      <c r="S1780" s="45"/>
      <c r="T1780" s="45"/>
      <c r="U1780" s="45"/>
      <c r="V1780" s="45"/>
      <c r="W1780" s="45"/>
      <c r="X1780" s="45"/>
      <c r="Y1780" s="45"/>
      <c r="Z1780" s="45"/>
      <c r="AA1780" s="45"/>
      <c r="AB1780" s="45"/>
      <c r="AC1780" s="45"/>
      <c r="AD1780" s="45"/>
      <c r="AE1780" s="45"/>
      <c r="AF1780" s="45"/>
      <c r="AG1780" s="441">
        <v>4610531371</v>
      </c>
      <c r="AH1780" s="45"/>
      <c r="AI1780" s="442">
        <f t="shared" si="1"/>
        <v>4610531371</v>
      </c>
    </row>
    <row r="1781" spans="1:35" ht="12.75" customHeight="1">
      <c r="A1781" s="446" t="s">
        <v>3652</v>
      </c>
      <c r="B1781" s="446" t="s">
        <v>832</v>
      </c>
      <c r="C1781" s="45"/>
      <c r="D1781" s="45"/>
      <c r="E1781" s="448">
        <v>70621315</v>
      </c>
      <c r="F1781" s="45"/>
      <c r="G1781" s="45"/>
      <c r="H1781" s="45"/>
      <c r="I1781" s="45"/>
      <c r="J1781" s="45"/>
      <c r="K1781" s="45"/>
      <c r="L1781" s="45"/>
      <c r="M1781" s="45"/>
      <c r="N1781" s="45"/>
      <c r="O1781" s="45"/>
      <c r="P1781" s="45"/>
      <c r="Q1781" s="45"/>
      <c r="R1781" s="45"/>
      <c r="S1781" s="45"/>
      <c r="T1781" s="45"/>
      <c r="U1781" s="45"/>
      <c r="V1781" s="45"/>
      <c r="W1781" s="45"/>
      <c r="X1781" s="45"/>
      <c r="Y1781" s="45"/>
      <c r="Z1781" s="45"/>
      <c r="AA1781" s="45"/>
      <c r="AB1781" s="45"/>
      <c r="AC1781" s="45"/>
      <c r="AD1781" s="45"/>
      <c r="AE1781" s="45"/>
      <c r="AF1781" s="45"/>
      <c r="AG1781" s="448">
        <v>70621315</v>
      </c>
      <c r="AH1781" s="45"/>
      <c r="AI1781" s="442">
        <f t="shared" si="1"/>
        <v>70621315</v>
      </c>
    </row>
    <row r="1782" spans="1:35" ht="12.75" customHeight="1">
      <c r="A1782" s="446" t="s">
        <v>3653</v>
      </c>
      <c r="B1782" s="446" t="s">
        <v>1195</v>
      </c>
      <c r="C1782" s="45"/>
      <c r="D1782" s="45"/>
      <c r="E1782" s="448">
        <v>4362280259</v>
      </c>
      <c r="F1782" s="45"/>
      <c r="G1782" s="45"/>
      <c r="H1782" s="45"/>
      <c r="I1782" s="45"/>
      <c r="J1782" s="45"/>
      <c r="K1782" s="45"/>
      <c r="L1782" s="45"/>
      <c r="M1782" s="45"/>
      <c r="N1782" s="45"/>
      <c r="O1782" s="45"/>
      <c r="P1782" s="45"/>
      <c r="Q1782" s="45"/>
      <c r="R1782" s="45"/>
      <c r="S1782" s="45"/>
      <c r="T1782" s="45"/>
      <c r="U1782" s="45"/>
      <c r="V1782" s="45"/>
      <c r="W1782" s="45"/>
      <c r="X1782" s="45"/>
      <c r="Y1782" s="45"/>
      <c r="Z1782" s="45"/>
      <c r="AA1782" s="45"/>
      <c r="AB1782" s="45"/>
      <c r="AC1782" s="45"/>
      <c r="AD1782" s="45"/>
      <c r="AE1782" s="45"/>
      <c r="AF1782" s="45"/>
      <c r="AG1782" s="448">
        <v>4362280259</v>
      </c>
      <c r="AH1782" s="45"/>
      <c r="AI1782" s="442">
        <f t="shared" si="1"/>
        <v>4362280259</v>
      </c>
    </row>
    <row r="1783" spans="1:35" ht="12.75" customHeight="1">
      <c r="A1783" s="446" t="s">
        <v>3654</v>
      </c>
      <c r="B1783" s="446" t="s">
        <v>1314</v>
      </c>
      <c r="C1783" s="45"/>
      <c r="D1783" s="45"/>
      <c r="E1783" s="448">
        <v>176433658</v>
      </c>
      <c r="F1783" s="45"/>
      <c r="G1783" s="45"/>
      <c r="H1783" s="45"/>
      <c r="I1783" s="45"/>
      <c r="J1783" s="45"/>
      <c r="K1783" s="45"/>
      <c r="L1783" s="45"/>
      <c r="M1783" s="45"/>
      <c r="N1783" s="45"/>
      <c r="O1783" s="45"/>
      <c r="P1783" s="45"/>
      <c r="Q1783" s="45"/>
      <c r="R1783" s="45"/>
      <c r="S1783" s="45"/>
      <c r="T1783" s="45"/>
      <c r="U1783" s="45"/>
      <c r="V1783" s="45"/>
      <c r="W1783" s="45"/>
      <c r="X1783" s="45"/>
      <c r="Y1783" s="45"/>
      <c r="Z1783" s="45"/>
      <c r="AA1783" s="45"/>
      <c r="AB1783" s="45"/>
      <c r="AC1783" s="45"/>
      <c r="AD1783" s="45"/>
      <c r="AE1783" s="45"/>
      <c r="AF1783" s="45"/>
      <c r="AG1783" s="448">
        <v>176433658</v>
      </c>
      <c r="AH1783" s="45"/>
      <c r="AI1783" s="442">
        <f t="shared" si="1"/>
        <v>176433658</v>
      </c>
    </row>
    <row r="1784" spans="1:35" ht="12.75" customHeight="1">
      <c r="A1784" s="446" t="s">
        <v>3655</v>
      </c>
      <c r="B1784" s="446" t="s">
        <v>3656</v>
      </c>
      <c r="C1784" s="45"/>
      <c r="D1784" s="45"/>
      <c r="E1784" s="448">
        <v>38621</v>
      </c>
      <c r="F1784" s="45"/>
      <c r="G1784" s="45"/>
      <c r="H1784" s="45"/>
      <c r="I1784" s="45"/>
      <c r="J1784" s="45"/>
      <c r="K1784" s="45"/>
      <c r="L1784" s="45"/>
      <c r="M1784" s="45"/>
      <c r="N1784" s="45"/>
      <c r="O1784" s="45"/>
      <c r="P1784" s="45"/>
      <c r="Q1784" s="45"/>
      <c r="R1784" s="45"/>
      <c r="S1784" s="45"/>
      <c r="T1784" s="45"/>
      <c r="U1784" s="45"/>
      <c r="V1784" s="45"/>
      <c r="W1784" s="45"/>
      <c r="X1784" s="45"/>
      <c r="Y1784" s="45"/>
      <c r="Z1784" s="45"/>
      <c r="AA1784" s="45"/>
      <c r="AB1784" s="45"/>
      <c r="AC1784" s="45"/>
      <c r="AD1784" s="45"/>
      <c r="AE1784" s="45"/>
      <c r="AF1784" s="45"/>
      <c r="AG1784" s="448">
        <v>38621</v>
      </c>
      <c r="AH1784" s="45"/>
      <c r="AI1784" s="442">
        <f t="shared" si="1"/>
        <v>38621</v>
      </c>
    </row>
    <row r="1785" spans="1:35" ht="12.75" customHeight="1">
      <c r="A1785" s="446" t="s">
        <v>3657</v>
      </c>
      <c r="B1785" s="446" t="s">
        <v>3658</v>
      </c>
      <c r="C1785" s="45"/>
      <c r="D1785" s="45"/>
      <c r="E1785" s="448">
        <v>928065</v>
      </c>
      <c r="F1785" s="45"/>
      <c r="G1785" s="45"/>
      <c r="H1785" s="45"/>
      <c r="I1785" s="45"/>
      <c r="J1785" s="45"/>
      <c r="K1785" s="45"/>
      <c r="L1785" s="45"/>
      <c r="M1785" s="45"/>
      <c r="N1785" s="45"/>
      <c r="O1785" s="45"/>
      <c r="P1785" s="45"/>
      <c r="Q1785" s="45"/>
      <c r="R1785" s="45"/>
      <c r="S1785" s="45"/>
      <c r="T1785" s="45"/>
      <c r="U1785" s="45"/>
      <c r="V1785" s="45"/>
      <c r="W1785" s="45"/>
      <c r="X1785" s="45"/>
      <c r="Y1785" s="45"/>
      <c r="Z1785" s="45"/>
      <c r="AA1785" s="45"/>
      <c r="AB1785" s="45"/>
      <c r="AC1785" s="45"/>
      <c r="AD1785" s="45"/>
      <c r="AE1785" s="45"/>
      <c r="AF1785" s="45"/>
      <c r="AG1785" s="448">
        <v>928065</v>
      </c>
      <c r="AH1785" s="45"/>
      <c r="AI1785" s="442">
        <f t="shared" si="1"/>
        <v>928065</v>
      </c>
    </row>
    <row r="1786" spans="1:35" ht="12.75" customHeight="1">
      <c r="A1786" s="446" t="s">
        <v>3659</v>
      </c>
      <c r="B1786" s="446" t="s">
        <v>3660</v>
      </c>
      <c r="C1786" s="45"/>
      <c r="D1786" s="45"/>
      <c r="E1786" s="448">
        <v>14670</v>
      </c>
      <c r="F1786" s="45"/>
      <c r="G1786" s="45"/>
      <c r="H1786" s="45"/>
      <c r="I1786" s="45"/>
      <c r="J1786" s="45"/>
      <c r="K1786" s="45"/>
      <c r="L1786" s="45"/>
      <c r="M1786" s="45"/>
      <c r="N1786" s="45"/>
      <c r="O1786" s="45"/>
      <c r="P1786" s="45"/>
      <c r="Q1786" s="45"/>
      <c r="R1786" s="45"/>
      <c r="S1786" s="45"/>
      <c r="T1786" s="45"/>
      <c r="U1786" s="45"/>
      <c r="V1786" s="45"/>
      <c r="W1786" s="45"/>
      <c r="X1786" s="45"/>
      <c r="Y1786" s="45"/>
      <c r="Z1786" s="45"/>
      <c r="AA1786" s="45"/>
      <c r="AB1786" s="45"/>
      <c r="AC1786" s="45"/>
      <c r="AD1786" s="45"/>
      <c r="AE1786" s="45"/>
      <c r="AF1786" s="45"/>
      <c r="AG1786" s="448">
        <v>14670</v>
      </c>
      <c r="AH1786" s="45"/>
      <c r="AI1786" s="442">
        <f t="shared" si="1"/>
        <v>14670</v>
      </c>
    </row>
    <row r="1787" spans="1:35" ht="12.75" customHeight="1">
      <c r="A1787" s="446" t="s">
        <v>3661</v>
      </c>
      <c r="B1787" s="446" t="s">
        <v>3662</v>
      </c>
      <c r="C1787" s="45"/>
      <c r="D1787" s="45"/>
      <c r="E1787" s="448">
        <v>214783</v>
      </c>
      <c r="F1787" s="45"/>
      <c r="G1787" s="45"/>
      <c r="H1787" s="45"/>
      <c r="I1787" s="45"/>
      <c r="J1787" s="45"/>
      <c r="K1787" s="45"/>
      <c r="L1787" s="45"/>
      <c r="M1787" s="45"/>
      <c r="N1787" s="45"/>
      <c r="O1787" s="45"/>
      <c r="P1787" s="45"/>
      <c r="Q1787" s="45"/>
      <c r="R1787" s="45"/>
      <c r="S1787" s="45"/>
      <c r="T1787" s="45"/>
      <c r="U1787" s="45"/>
      <c r="V1787" s="45"/>
      <c r="W1787" s="45"/>
      <c r="X1787" s="45"/>
      <c r="Y1787" s="45"/>
      <c r="Z1787" s="45"/>
      <c r="AA1787" s="45"/>
      <c r="AB1787" s="45"/>
      <c r="AC1787" s="45"/>
      <c r="AD1787" s="45"/>
      <c r="AE1787" s="45"/>
      <c r="AF1787" s="45"/>
      <c r="AG1787" s="448">
        <v>214783</v>
      </c>
      <c r="AH1787" s="45"/>
      <c r="AI1787" s="442">
        <f t="shared" si="1"/>
        <v>214783</v>
      </c>
    </row>
    <row r="1788" spans="1:35" ht="12.75" customHeight="1">
      <c r="A1788" s="440" t="s">
        <v>3663</v>
      </c>
      <c r="B1788" s="440" t="s">
        <v>3664</v>
      </c>
      <c r="C1788" s="45"/>
      <c r="D1788" s="45"/>
      <c r="E1788" s="441">
        <v>7830857788</v>
      </c>
      <c r="F1788" s="45"/>
      <c r="G1788" s="45"/>
      <c r="H1788" s="45"/>
      <c r="I1788" s="45"/>
      <c r="J1788" s="45"/>
      <c r="K1788" s="45"/>
      <c r="L1788" s="45"/>
      <c r="M1788" s="45"/>
      <c r="N1788" s="45"/>
      <c r="O1788" s="45"/>
      <c r="P1788" s="45"/>
      <c r="Q1788" s="45"/>
      <c r="R1788" s="45"/>
      <c r="S1788" s="45"/>
      <c r="T1788" s="45"/>
      <c r="U1788" s="45"/>
      <c r="V1788" s="45"/>
      <c r="W1788" s="45"/>
      <c r="X1788" s="45"/>
      <c r="Y1788" s="45"/>
      <c r="Z1788" s="45"/>
      <c r="AA1788" s="45"/>
      <c r="AB1788" s="45"/>
      <c r="AC1788" s="45"/>
      <c r="AD1788" s="45"/>
      <c r="AE1788" s="45"/>
      <c r="AF1788" s="45"/>
      <c r="AG1788" s="441">
        <v>7830857788</v>
      </c>
      <c r="AH1788" s="45"/>
      <c r="AI1788" s="442">
        <f t="shared" si="1"/>
        <v>7830857788</v>
      </c>
    </row>
    <row r="1789" spans="1:35" ht="12.75" customHeight="1">
      <c r="A1789" s="446" t="s">
        <v>3665</v>
      </c>
      <c r="B1789" s="446" t="s">
        <v>3666</v>
      </c>
      <c r="C1789" s="45"/>
      <c r="D1789" s="45"/>
      <c r="E1789" s="448">
        <v>52702580</v>
      </c>
      <c r="F1789" s="45"/>
      <c r="G1789" s="45"/>
      <c r="H1789" s="45"/>
      <c r="I1789" s="45"/>
      <c r="J1789" s="45"/>
      <c r="K1789" s="45"/>
      <c r="L1789" s="45"/>
      <c r="M1789" s="45"/>
      <c r="N1789" s="45"/>
      <c r="O1789" s="45"/>
      <c r="P1789" s="45"/>
      <c r="Q1789" s="45"/>
      <c r="R1789" s="45"/>
      <c r="S1789" s="45"/>
      <c r="T1789" s="45"/>
      <c r="U1789" s="45"/>
      <c r="V1789" s="45"/>
      <c r="W1789" s="45"/>
      <c r="X1789" s="45"/>
      <c r="Y1789" s="45"/>
      <c r="Z1789" s="45"/>
      <c r="AA1789" s="45"/>
      <c r="AB1789" s="45"/>
      <c r="AC1789" s="45"/>
      <c r="AD1789" s="45"/>
      <c r="AE1789" s="45"/>
      <c r="AF1789" s="45"/>
      <c r="AG1789" s="448">
        <v>52702580</v>
      </c>
      <c r="AH1789" s="45"/>
      <c r="AI1789" s="442">
        <f t="shared" si="1"/>
        <v>52702580</v>
      </c>
    </row>
    <row r="1790" spans="1:35" ht="12.75" customHeight="1">
      <c r="A1790" s="446" t="s">
        <v>3667</v>
      </c>
      <c r="B1790" s="446" t="s">
        <v>2041</v>
      </c>
      <c r="C1790" s="45"/>
      <c r="D1790" s="45"/>
      <c r="E1790" s="448">
        <v>5278960045</v>
      </c>
      <c r="F1790" s="45"/>
      <c r="G1790" s="45"/>
      <c r="H1790" s="45"/>
      <c r="I1790" s="45"/>
      <c r="J1790" s="45"/>
      <c r="K1790" s="45"/>
      <c r="L1790" s="45"/>
      <c r="M1790" s="45"/>
      <c r="N1790" s="45"/>
      <c r="O1790" s="45"/>
      <c r="P1790" s="45"/>
      <c r="Q1790" s="45"/>
      <c r="R1790" s="45"/>
      <c r="S1790" s="45"/>
      <c r="T1790" s="45"/>
      <c r="U1790" s="45"/>
      <c r="V1790" s="45"/>
      <c r="W1790" s="45"/>
      <c r="X1790" s="45"/>
      <c r="Y1790" s="45"/>
      <c r="Z1790" s="45"/>
      <c r="AA1790" s="45"/>
      <c r="AB1790" s="45"/>
      <c r="AC1790" s="45"/>
      <c r="AD1790" s="45"/>
      <c r="AE1790" s="45"/>
      <c r="AF1790" s="45"/>
      <c r="AG1790" s="448">
        <v>5278960045</v>
      </c>
      <c r="AH1790" s="45"/>
      <c r="AI1790" s="442">
        <f t="shared" si="1"/>
        <v>5278960045</v>
      </c>
    </row>
    <row r="1791" spans="1:35" ht="12.75" customHeight="1">
      <c r="A1791" s="446" t="s">
        <v>3668</v>
      </c>
      <c r="B1791" s="446" t="s">
        <v>3664</v>
      </c>
      <c r="C1791" s="45"/>
      <c r="D1791" s="45"/>
      <c r="E1791" s="448">
        <v>2499195163</v>
      </c>
      <c r="F1791" s="45"/>
      <c r="G1791" s="45"/>
      <c r="H1791" s="45"/>
      <c r="I1791" s="45"/>
      <c r="J1791" s="45"/>
      <c r="K1791" s="45"/>
      <c r="L1791" s="45"/>
      <c r="M1791" s="45"/>
      <c r="N1791" s="45"/>
      <c r="O1791" s="45"/>
      <c r="P1791" s="45"/>
      <c r="Q1791" s="45"/>
      <c r="R1791" s="45"/>
      <c r="S1791" s="45"/>
      <c r="T1791" s="45"/>
      <c r="U1791" s="45"/>
      <c r="V1791" s="45"/>
      <c r="W1791" s="45"/>
      <c r="X1791" s="45"/>
      <c r="Y1791" s="45"/>
      <c r="Z1791" s="45"/>
      <c r="AA1791" s="45"/>
      <c r="AB1791" s="45"/>
      <c r="AC1791" s="45"/>
      <c r="AD1791" s="45"/>
      <c r="AE1791" s="45"/>
      <c r="AF1791" s="45"/>
      <c r="AG1791" s="448">
        <v>2499195163</v>
      </c>
      <c r="AH1791" s="45"/>
      <c r="AI1791" s="442">
        <f t="shared" si="1"/>
        <v>2499195163</v>
      </c>
    </row>
    <row r="1792" spans="1:35" ht="12.75" customHeight="1">
      <c r="A1792" s="440" t="s">
        <v>3669</v>
      </c>
      <c r="B1792" s="440" t="s">
        <v>3670</v>
      </c>
      <c r="C1792" s="45"/>
      <c r="D1792" s="45"/>
      <c r="E1792" s="441">
        <v>135670207262</v>
      </c>
      <c r="F1792" s="45"/>
      <c r="G1792" s="45"/>
      <c r="H1792" s="45"/>
      <c r="I1792" s="45"/>
      <c r="J1792" s="45"/>
      <c r="K1792" s="45"/>
      <c r="L1792" s="45"/>
      <c r="M1792" s="45"/>
      <c r="N1792" s="45"/>
      <c r="O1792" s="45"/>
      <c r="P1792" s="45"/>
      <c r="Q1792" s="45"/>
      <c r="R1792" s="45"/>
      <c r="S1792" s="45"/>
      <c r="T1792" s="45"/>
      <c r="U1792" s="45"/>
      <c r="V1792" s="45"/>
      <c r="W1792" s="45"/>
      <c r="X1792" s="45"/>
      <c r="Y1792" s="45"/>
      <c r="Z1792" s="45"/>
      <c r="AA1792" s="45"/>
      <c r="AB1792" s="45"/>
      <c r="AC1792" s="45"/>
      <c r="AD1792" s="45"/>
      <c r="AE1792" s="45"/>
      <c r="AF1792" s="45"/>
      <c r="AG1792" s="441">
        <v>135670207262</v>
      </c>
      <c r="AH1792" s="45"/>
      <c r="AI1792" s="442">
        <f t="shared" si="1"/>
        <v>135670207262</v>
      </c>
    </row>
    <row r="1793" spans="1:35" ht="12.75" customHeight="1">
      <c r="A1793" s="440" t="s">
        <v>3671</v>
      </c>
      <c r="B1793" s="440" t="s">
        <v>3672</v>
      </c>
      <c r="C1793" s="45"/>
      <c r="D1793" s="45"/>
      <c r="E1793" s="441">
        <v>1502998</v>
      </c>
      <c r="F1793" s="45"/>
      <c r="G1793" s="45"/>
      <c r="H1793" s="45"/>
      <c r="I1793" s="45"/>
      <c r="J1793" s="45"/>
      <c r="K1793" s="45"/>
      <c r="L1793" s="45"/>
      <c r="M1793" s="45"/>
      <c r="N1793" s="45"/>
      <c r="O1793" s="45"/>
      <c r="P1793" s="45"/>
      <c r="Q1793" s="45"/>
      <c r="R1793" s="45"/>
      <c r="S1793" s="45"/>
      <c r="T1793" s="45"/>
      <c r="U1793" s="45"/>
      <c r="V1793" s="45"/>
      <c r="W1793" s="45"/>
      <c r="X1793" s="45"/>
      <c r="Y1793" s="45"/>
      <c r="Z1793" s="45"/>
      <c r="AA1793" s="45"/>
      <c r="AB1793" s="45"/>
      <c r="AC1793" s="45"/>
      <c r="AD1793" s="45"/>
      <c r="AE1793" s="45"/>
      <c r="AF1793" s="45"/>
      <c r="AG1793" s="441">
        <v>1502998</v>
      </c>
      <c r="AH1793" s="45"/>
      <c r="AI1793" s="442">
        <f t="shared" si="1"/>
        <v>1502998</v>
      </c>
    </row>
    <row r="1794" spans="1:35" ht="12.75" customHeight="1">
      <c r="A1794" s="446" t="s">
        <v>3673</v>
      </c>
      <c r="B1794" s="446" t="s">
        <v>1814</v>
      </c>
      <c r="C1794" s="45"/>
      <c r="D1794" s="45"/>
      <c r="E1794" s="448">
        <v>1502998</v>
      </c>
      <c r="F1794" s="45"/>
      <c r="G1794" s="45"/>
      <c r="H1794" s="45"/>
      <c r="I1794" s="45"/>
      <c r="J1794" s="45"/>
      <c r="K1794" s="45"/>
      <c r="L1794" s="45"/>
      <c r="M1794" s="45"/>
      <c r="N1794" s="45"/>
      <c r="O1794" s="45"/>
      <c r="P1794" s="45"/>
      <c r="Q1794" s="45"/>
      <c r="R1794" s="45"/>
      <c r="S1794" s="45"/>
      <c r="T1794" s="45"/>
      <c r="U1794" s="45"/>
      <c r="V1794" s="45"/>
      <c r="W1794" s="45"/>
      <c r="X1794" s="45"/>
      <c r="Y1794" s="45"/>
      <c r="Z1794" s="45"/>
      <c r="AA1794" s="45"/>
      <c r="AB1794" s="45"/>
      <c r="AC1794" s="45"/>
      <c r="AD1794" s="45"/>
      <c r="AE1794" s="45"/>
      <c r="AF1794" s="45"/>
      <c r="AG1794" s="448">
        <v>1502998</v>
      </c>
      <c r="AH1794" s="45"/>
      <c r="AI1794" s="442">
        <f t="shared" si="1"/>
        <v>1502998</v>
      </c>
    </row>
    <row r="1795" spans="1:35" ht="12.75" customHeight="1">
      <c r="A1795" s="440" t="s">
        <v>3674</v>
      </c>
      <c r="B1795" s="440" t="s">
        <v>3675</v>
      </c>
      <c r="C1795" s="45"/>
      <c r="D1795" s="45"/>
      <c r="E1795" s="441">
        <v>899197</v>
      </c>
      <c r="F1795" s="45"/>
      <c r="G1795" s="45"/>
      <c r="H1795" s="45"/>
      <c r="I1795" s="45"/>
      <c r="J1795" s="45"/>
      <c r="K1795" s="45"/>
      <c r="L1795" s="45"/>
      <c r="M1795" s="45"/>
      <c r="N1795" s="45"/>
      <c r="O1795" s="45"/>
      <c r="P1795" s="45"/>
      <c r="Q1795" s="45"/>
      <c r="R1795" s="45"/>
      <c r="S1795" s="45"/>
      <c r="T1795" s="45"/>
      <c r="U1795" s="45"/>
      <c r="V1795" s="45"/>
      <c r="W1795" s="45"/>
      <c r="X1795" s="45"/>
      <c r="Y1795" s="45"/>
      <c r="Z1795" s="45"/>
      <c r="AA1795" s="45"/>
      <c r="AB1795" s="45"/>
      <c r="AC1795" s="45"/>
      <c r="AD1795" s="45"/>
      <c r="AE1795" s="45"/>
      <c r="AF1795" s="45"/>
      <c r="AG1795" s="441">
        <v>899197</v>
      </c>
      <c r="AH1795" s="45"/>
      <c r="AI1795" s="442">
        <f t="shared" si="1"/>
        <v>899197</v>
      </c>
    </row>
    <row r="1796" spans="1:35" ht="12.75" customHeight="1">
      <c r="A1796" s="446" t="s">
        <v>3676</v>
      </c>
      <c r="B1796" s="446" t="s">
        <v>3677</v>
      </c>
      <c r="C1796" s="45"/>
      <c r="D1796" s="45"/>
      <c r="E1796" s="448">
        <v>899197</v>
      </c>
      <c r="F1796" s="45"/>
      <c r="G1796" s="45"/>
      <c r="H1796" s="45"/>
      <c r="I1796" s="45"/>
      <c r="J1796" s="45"/>
      <c r="K1796" s="45"/>
      <c r="L1796" s="45"/>
      <c r="M1796" s="45"/>
      <c r="N1796" s="45"/>
      <c r="O1796" s="45"/>
      <c r="P1796" s="45"/>
      <c r="Q1796" s="45"/>
      <c r="R1796" s="45"/>
      <c r="S1796" s="45"/>
      <c r="T1796" s="45"/>
      <c r="U1796" s="45"/>
      <c r="V1796" s="45"/>
      <c r="W1796" s="45"/>
      <c r="X1796" s="45"/>
      <c r="Y1796" s="45"/>
      <c r="Z1796" s="45"/>
      <c r="AA1796" s="45"/>
      <c r="AB1796" s="45"/>
      <c r="AC1796" s="45"/>
      <c r="AD1796" s="45"/>
      <c r="AE1796" s="45"/>
      <c r="AF1796" s="45"/>
      <c r="AG1796" s="448">
        <v>899197</v>
      </c>
      <c r="AH1796" s="45"/>
      <c r="AI1796" s="442">
        <f t="shared" si="1"/>
        <v>899197</v>
      </c>
    </row>
    <row r="1797" spans="1:35" ht="12.75" customHeight="1">
      <c r="A1797" s="440" t="s">
        <v>3678</v>
      </c>
      <c r="B1797" s="440" t="s">
        <v>3679</v>
      </c>
      <c r="C1797" s="45"/>
      <c r="D1797" s="45"/>
      <c r="E1797" s="441">
        <v>5797428751</v>
      </c>
      <c r="F1797" s="45"/>
      <c r="G1797" s="45"/>
      <c r="H1797" s="45"/>
      <c r="I1797" s="45"/>
      <c r="J1797" s="45"/>
      <c r="K1797" s="45"/>
      <c r="L1797" s="45"/>
      <c r="M1797" s="45"/>
      <c r="N1797" s="45"/>
      <c r="O1797" s="45"/>
      <c r="P1797" s="45"/>
      <c r="Q1797" s="45"/>
      <c r="R1797" s="45"/>
      <c r="S1797" s="45"/>
      <c r="T1797" s="45"/>
      <c r="U1797" s="45"/>
      <c r="V1797" s="45"/>
      <c r="W1797" s="45"/>
      <c r="X1797" s="45"/>
      <c r="Y1797" s="45"/>
      <c r="Z1797" s="45"/>
      <c r="AA1797" s="45"/>
      <c r="AB1797" s="45"/>
      <c r="AC1797" s="45"/>
      <c r="AD1797" s="45"/>
      <c r="AE1797" s="45"/>
      <c r="AF1797" s="45"/>
      <c r="AG1797" s="441">
        <v>5797428751</v>
      </c>
      <c r="AH1797" s="45"/>
      <c r="AI1797" s="442">
        <f t="shared" si="1"/>
        <v>5797428751</v>
      </c>
    </row>
    <row r="1798" spans="1:35" ht="12.75" customHeight="1">
      <c r="A1798" s="446" t="s">
        <v>3680</v>
      </c>
      <c r="B1798" s="446" t="s">
        <v>38</v>
      </c>
      <c r="C1798" s="45"/>
      <c r="D1798" s="45"/>
      <c r="E1798" s="448">
        <v>5787869572</v>
      </c>
      <c r="F1798" s="45"/>
      <c r="G1798" s="45"/>
      <c r="H1798" s="45"/>
      <c r="I1798" s="45"/>
      <c r="J1798" s="45"/>
      <c r="K1798" s="45"/>
      <c r="L1798" s="45"/>
      <c r="M1798" s="45"/>
      <c r="N1798" s="45"/>
      <c r="O1798" s="45"/>
      <c r="P1798" s="45"/>
      <c r="Q1798" s="45"/>
      <c r="R1798" s="45"/>
      <c r="S1798" s="45"/>
      <c r="T1798" s="45"/>
      <c r="U1798" s="45"/>
      <c r="V1798" s="45"/>
      <c r="W1798" s="45"/>
      <c r="X1798" s="45"/>
      <c r="Y1798" s="45"/>
      <c r="Z1798" s="45"/>
      <c r="AA1798" s="45"/>
      <c r="AB1798" s="45"/>
      <c r="AC1798" s="45"/>
      <c r="AD1798" s="45"/>
      <c r="AE1798" s="45"/>
      <c r="AF1798" s="45"/>
      <c r="AG1798" s="448">
        <v>5787869572</v>
      </c>
      <c r="AH1798" s="45"/>
      <c r="AI1798" s="442">
        <f t="shared" si="1"/>
        <v>5787869572</v>
      </c>
    </row>
    <row r="1799" spans="1:35" ht="12.75" customHeight="1">
      <c r="A1799" s="446" t="s">
        <v>3681</v>
      </c>
      <c r="B1799" s="446" t="s">
        <v>1195</v>
      </c>
      <c r="C1799" s="45"/>
      <c r="D1799" s="45"/>
      <c r="E1799" s="448">
        <v>522164</v>
      </c>
      <c r="F1799" s="45"/>
      <c r="G1799" s="45"/>
      <c r="H1799" s="45"/>
      <c r="I1799" s="45"/>
      <c r="J1799" s="45"/>
      <c r="K1799" s="45"/>
      <c r="L1799" s="45"/>
      <c r="M1799" s="45"/>
      <c r="N1799" s="45"/>
      <c r="O1799" s="45"/>
      <c r="P1799" s="45"/>
      <c r="Q1799" s="45"/>
      <c r="R1799" s="45"/>
      <c r="S1799" s="45"/>
      <c r="T1799" s="45"/>
      <c r="U1799" s="45"/>
      <c r="V1799" s="45"/>
      <c r="W1799" s="45"/>
      <c r="X1799" s="45"/>
      <c r="Y1799" s="45"/>
      <c r="Z1799" s="45"/>
      <c r="AA1799" s="45"/>
      <c r="AB1799" s="45"/>
      <c r="AC1799" s="45"/>
      <c r="AD1799" s="45"/>
      <c r="AE1799" s="45"/>
      <c r="AF1799" s="45"/>
      <c r="AG1799" s="448">
        <v>522164</v>
      </c>
      <c r="AH1799" s="45"/>
      <c r="AI1799" s="442">
        <f t="shared" si="1"/>
        <v>522164</v>
      </c>
    </row>
    <row r="1800" spans="1:35" ht="12.75" customHeight="1">
      <c r="A1800" s="446" t="s">
        <v>3682</v>
      </c>
      <c r="B1800" s="446" t="s">
        <v>3683</v>
      </c>
      <c r="C1800" s="45"/>
      <c r="D1800" s="45"/>
      <c r="E1800" s="448">
        <v>137793</v>
      </c>
      <c r="F1800" s="45"/>
      <c r="G1800" s="45"/>
      <c r="H1800" s="45"/>
      <c r="I1800" s="45"/>
      <c r="J1800" s="45"/>
      <c r="K1800" s="45"/>
      <c r="L1800" s="45"/>
      <c r="M1800" s="45"/>
      <c r="N1800" s="45"/>
      <c r="O1800" s="45"/>
      <c r="P1800" s="45"/>
      <c r="Q1800" s="45"/>
      <c r="R1800" s="45"/>
      <c r="S1800" s="45"/>
      <c r="T1800" s="45"/>
      <c r="U1800" s="45"/>
      <c r="V1800" s="45"/>
      <c r="W1800" s="45"/>
      <c r="X1800" s="45"/>
      <c r="Y1800" s="45"/>
      <c r="Z1800" s="45"/>
      <c r="AA1800" s="45"/>
      <c r="AB1800" s="45"/>
      <c r="AC1800" s="45"/>
      <c r="AD1800" s="45"/>
      <c r="AE1800" s="45"/>
      <c r="AF1800" s="45"/>
      <c r="AG1800" s="448">
        <v>137793</v>
      </c>
      <c r="AH1800" s="45"/>
      <c r="AI1800" s="442">
        <f t="shared" si="1"/>
        <v>137793</v>
      </c>
    </row>
    <row r="1801" spans="1:35" ht="12.75" customHeight="1">
      <c r="A1801" s="446" t="s">
        <v>3684</v>
      </c>
      <c r="B1801" s="446" t="s">
        <v>1314</v>
      </c>
      <c r="C1801" s="45"/>
      <c r="D1801" s="45"/>
      <c r="E1801" s="448">
        <v>7304380</v>
      </c>
      <c r="F1801" s="45"/>
      <c r="G1801" s="45"/>
      <c r="H1801" s="45"/>
      <c r="I1801" s="45"/>
      <c r="J1801" s="45"/>
      <c r="K1801" s="45"/>
      <c r="L1801" s="45"/>
      <c r="M1801" s="45"/>
      <c r="N1801" s="45"/>
      <c r="O1801" s="45"/>
      <c r="P1801" s="45"/>
      <c r="Q1801" s="45"/>
      <c r="R1801" s="45"/>
      <c r="S1801" s="45"/>
      <c r="T1801" s="45"/>
      <c r="U1801" s="45"/>
      <c r="V1801" s="45"/>
      <c r="W1801" s="45"/>
      <c r="X1801" s="45"/>
      <c r="Y1801" s="45"/>
      <c r="Z1801" s="45"/>
      <c r="AA1801" s="45"/>
      <c r="AB1801" s="45"/>
      <c r="AC1801" s="45"/>
      <c r="AD1801" s="45"/>
      <c r="AE1801" s="45"/>
      <c r="AF1801" s="45"/>
      <c r="AG1801" s="448">
        <v>7304380</v>
      </c>
      <c r="AH1801" s="45"/>
      <c r="AI1801" s="442">
        <f t="shared" si="1"/>
        <v>7304380</v>
      </c>
    </row>
    <row r="1802" spans="1:35" ht="12.75" customHeight="1">
      <c r="A1802" s="446" t="s">
        <v>3685</v>
      </c>
      <c r="B1802" s="446" t="s">
        <v>1684</v>
      </c>
      <c r="C1802" s="45"/>
      <c r="D1802" s="45"/>
      <c r="E1802" s="448">
        <v>3175</v>
      </c>
      <c r="F1802" s="45"/>
      <c r="G1802" s="45"/>
      <c r="H1802" s="45"/>
      <c r="I1802" s="45"/>
      <c r="J1802" s="45"/>
      <c r="K1802" s="45"/>
      <c r="L1802" s="45"/>
      <c r="M1802" s="45"/>
      <c r="N1802" s="45"/>
      <c r="O1802" s="45"/>
      <c r="P1802" s="45"/>
      <c r="Q1802" s="45"/>
      <c r="R1802" s="45"/>
      <c r="S1802" s="45"/>
      <c r="T1802" s="45"/>
      <c r="U1802" s="45"/>
      <c r="V1802" s="45"/>
      <c r="W1802" s="45"/>
      <c r="X1802" s="45"/>
      <c r="Y1802" s="45"/>
      <c r="Z1802" s="45"/>
      <c r="AA1802" s="45"/>
      <c r="AB1802" s="45"/>
      <c r="AC1802" s="45"/>
      <c r="AD1802" s="45"/>
      <c r="AE1802" s="45"/>
      <c r="AF1802" s="45"/>
      <c r="AG1802" s="448">
        <v>3175</v>
      </c>
      <c r="AH1802" s="45"/>
      <c r="AI1802" s="442">
        <f t="shared" si="1"/>
        <v>3175</v>
      </c>
    </row>
    <row r="1803" spans="1:35" ht="12.75" customHeight="1">
      <c r="A1803" s="446" t="s">
        <v>3686</v>
      </c>
      <c r="B1803" s="446" t="s">
        <v>3687</v>
      </c>
      <c r="C1803" s="45"/>
      <c r="D1803" s="45"/>
      <c r="E1803" s="448">
        <v>1591667</v>
      </c>
      <c r="F1803" s="45"/>
      <c r="G1803" s="45"/>
      <c r="H1803" s="45"/>
      <c r="I1803" s="45"/>
      <c r="J1803" s="45"/>
      <c r="K1803" s="45"/>
      <c r="L1803" s="45"/>
      <c r="M1803" s="45"/>
      <c r="N1803" s="45"/>
      <c r="O1803" s="45"/>
      <c r="P1803" s="45"/>
      <c r="Q1803" s="45"/>
      <c r="R1803" s="45"/>
      <c r="S1803" s="45"/>
      <c r="T1803" s="45"/>
      <c r="U1803" s="45"/>
      <c r="V1803" s="45"/>
      <c r="W1803" s="45"/>
      <c r="X1803" s="45"/>
      <c r="Y1803" s="45"/>
      <c r="Z1803" s="45"/>
      <c r="AA1803" s="45"/>
      <c r="AB1803" s="45"/>
      <c r="AC1803" s="45"/>
      <c r="AD1803" s="45"/>
      <c r="AE1803" s="45"/>
      <c r="AF1803" s="45"/>
      <c r="AG1803" s="448">
        <v>1591667</v>
      </c>
      <c r="AH1803" s="45"/>
      <c r="AI1803" s="442">
        <f t="shared" si="1"/>
        <v>1591667</v>
      </c>
    </row>
    <row r="1804" spans="1:35" ht="12.75" customHeight="1">
      <c r="A1804" s="440" t="s">
        <v>3688</v>
      </c>
      <c r="B1804" s="440" t="s">
        <v>3689</v>
      </c>
      <c r="C1804" s="45"/>
      <c r="D1804" s="45"/>
      <c r="E1804" s="441">
        <v>2074075</v>
      </c>
      <c r="F1804" s="45"/>
      <c r="G1804" s="45"/>
      <c r="H1804" s="45"/>
      <c r="I1804" s="45"/>
      <c r="J1804" s="45"/>
      <c r="K1804" s="45"/>
      <c r="L1804" s="45"/>
      <c r="M1804" s="45"/>
      <c r="N1804" s="45"/>
      <c r="O1804" s="45"/>
      <c r="P1804" s="45"/>
      <c r="Q1804" s="45"/>
      <c r="R1804" s="45"/>
      <c r="S1804" s="45"/>
      <c r="T1804" s="45"/>
      <c r="U1804" s="45"/>
      <c r="V1804" s="45"/>
      <c r="W1804" s="45"/>
      <c r="X1804" s="45"/>
      <c r="Y1804" s="45"/>
      <c r="Z1804" s="45"/>
      <c r="AA1804" s="45"/>
      <c r="AB1804" s="45"/>
      <c r="AC1804" s="45"/>
      <c r="AD1804" s="45"/>
      <c r="AE1804" s="45"/>
      <c r="AF1804" s="45"/>
      <c r="AG1804" s="441">
        <v>2074075</v>
      </c>
      <c r="AH1804" s="45"/>
      <c r="AI1804" s="442">
        <f t="shared" si="1"/>
        <v>2074075</v>
      </c>
    </row>
    <row r="1805" spans="1:35" ht="12.75" customHeight="1">
      <c r="A1805" s="446" t="s">
        <v>3690</v>
      </c>
      <c r="B1805" s="446" t="s">
        <v>3691</v>
      </c>
      <c r="C1805" s="45"/>
      <c r="D1805" s="45"/>
      <c r="E1805" s="448">
        <v>2074075</v>
      </c>
      <c r="F1805" s="45"/>
      <c r="G1805" s="45"/>
      <c r="H1805" s="45"/>
      <c r="I1805" s="45"/>
      <c r="J1805" s="45"/>
      <c r="K1805" s="45"/>
      <c r="L1805" s="45"/>
      <c r="M1805" s="45"/>
      <c r="N1805" s="45"/>
      <c r="O1805" s="45"/>
      <c r="P1805" s="45"/>
      <c r="Q1805" s="45"/>
      <c r="R1805" s="45"/>
      <c r="S1805" s="45"/>
      <c r="T1805" s="45"/>
      <c r="U1805" s="45"/>
      <c r="V1805" s="45"/>
      <c r="W1805" s="45"/>
      <c r="X1805" s="45"/>
      <c r="Y1805" s="45"/>
      <c r="Z1805" s="45"/>
      <c r="AA1805" s="45"/>
      <c r="AB1805" s="45"/>
      <c r="AC1805" s="45"/>
      <c r="AD1805" s="45"/>
      <c r="AE1805" s="45"/>
      <c r="AF1805" s="45"/>
      <c r="AG1805" s="448">
        <v>2074075</v>
      </c>
      <c r="AH1805" s="45"/>
      <c r="AI1805" s="442">
        <f t="shared" si="1"/>
        <v>2074075</v>
      </c>
    </row>
    <row r="1806" spans="1:35" ht="12.75" customHeight="1">
      <c r="A1806" s="440" t="s">
        <v>3692</v>
      </c>
      <c r="B1806" s="440" t="s">
        <v>3693</v>
      </c>
      <c r="C1806" s="45"/>
      <c r="D1806" s="45"/>
      <c r="E1806" s="441">
        <v>32000</v>
      </c>
      <c r="F1806" s="45"/>
      <c r="G1806" s="45"/>
      <c r="H1806" s="45"/>
      <c r="I1806" s="45"/>
      <c r="J1806" s="45"/>
      <c r="K1806" s="45"/>
      <c r="L1806" s="45"/>
      <c r="M1806" s="45"/>
      <c r="N1806" s="45"/>
      <c r="O1806" s="45"/>
      <c r="P1806" s="45"/>
      <c r="Q1806" s="45"/>
      <c r="R1806" s="45"/>
      <c r="S1806" s="45"/>
      <c r="T1806" s="45"/>
      <c r="U1806" s="45"/>
      <c r="V1806" s="45"/>
      <c r="W1806" s="45"/>
      <c r="X1806" s="45"/>
      <c r="Y1806" s="45"/>
      <c r="Z1806" s="45"/>
      <c r="AA1806" s="45"/>
      <c r="AB1806" s="45"/>
      <c r="AC1806" s="45"/>
      <c r="AD1806" s="45"/>
      <c r="AE1806" s="45"/>
      <c r="AF1806" s="45"/>
      <c r="AG1806" s="441">
        <v>32000</v>
      </c>
      <c r="AH1806" s="45"/>
      <c r="AI1806" s="442">
        <f t="shared" si="1"/>
        <v>32000</v>
      </c>
    </row>
    <row r="1807" spans="1:35" ht="12.75" customHeight="1">
      <c r="A1807" s="446" t="s">
        <v>3694</v>
      </c>
      <c r="B1807" s="446" t="s">
        <v>3695</v>
      </c>
      <c r="C1807" s="45"/>
      <c r="D1807" s="45"/>
      <c r="E1807" s="448">
        <v>32000</v>
      </c>
      <c r="F1807" s="45"/>
      <c r="G1807" s="45"/>
      <c r="H1807" s="45"/>
      <c r="I1807" s="45"/>
      <c r="J1807" s="45"/>
      <c r="K1807" s="45"/>
      <c r="L1807" s="45"/>
      <c r="M1807" s="45"/>
      <c r="N1807" s="45"/>
      <c r="O1807" s="45"/>
      <c r="P1807" s="45"/>
      <c r="Q1807" s="45"/>
      <c r="R1807" s="45"/>
      <c r="S1807" s="45"/>
      <c r="T1807" s="45"/>
      <c r="U1807" s="45"/>
      <c r="V1807" s="45"/>
      <c r="W1807" s="45"/>
      <c r="X1807" s="45"/>
      <c r="Y1807" s="45"/>
      <c r="Z1807" s="45"/>
      <c r="AA1807" s="45"/>
      <c r="AB1807" s="45"/>
      <c r="AC1807" s="45"/>
      <c r="AD1807" s="45"/>
      <c r="AE1807" s="45"/>
      <c r="AF1807" s="45"/>
      <c r="AG1807" s="448">
        <v>32000</v>
      </c>
      <c r="AH1807" s="45"/>
      <c r="AI1807" s="442">
        <f t="shared" si="1"/>
        <v>32000</v>
      </c>
    </row>
    <row r="1808" spans="1:35" ht="12.75" customHeight="1">
      <c r="A1808" s="440" t="s">
        <v>3696</v>
      </c>
      <c r="B1808" s="440" t="s">
        <v>3697</v>
      </c>
      <c r="C1808" s="45"/>
      <c r="D1808" s="45"/>
      <c r="E1808" s="441">
        <v>9368563776</v>
      </c>
      <c r="F1808" s="45"/>
      <c r="G1808" s="45"/>
      <c r="H1808" s="45"/>
      <c r="I1808" s="45"/>
      <c r="J1808" s="45"/>
      <c r="K1808" s="45"/>
      <c r="L1808" s="45"/>
      <c r="M1808" s="45"/>
      <c r="N1808" s="45"/>
      <c r="O1808" s="45"/>
      <c r="P1808" s="45"/>
      <c r="Q1808" s="45"/>
      <c r="R1808" s="45"/>
      <c r="S1808" s="45"/>
      <c r="T1808" s="45"/>
      <c r="U1808" s="45"/>
      <c r="V1808" s="45"/>
      <c r="W1808" s="45"/>
      <c r="X1808" s="45"/>
      <c r="Y1808" s="45"/>
      <c r="Z1808" s="45"/>
      <c r="AA1808" s="45"/>
      <c r="AB1808" s="45"/>
      <c r="AC1808" s="45"/>
      <c r="AD1808" s="45"/>
      <c r="AE1808" s="45"/>
      <c r="AF1808" s="45"/>
      <c r="AG1808" s="441">
        <v>9368563776</v>
      </c>
      <c r="AH1808" s="45"/>
      <c r="AI1808" s="442">
        <f t="shared" si="1"/>
        <v>9368563776</v>
      </c>
    </row>
    <row r="1809" spans="1:35" ht="12.75" customHeight="1">
      <c r="A1809" s="446" t="s">
        <v>3698</v>
      </c>
      <c r="B1809" s="446" t="s">
        <v>1314</v>
      </c>
      <c r="C1809" s="45"/>
      <c r="D1809" s="45"/>
      <c r="E1809" s="448">
        <v>152292342</v>
      </c>
      <c r="F1809" s="45"/>
      <c r="G1809" s="45"/>
      <c r="H1809" s="45"/>
      <c r="I1809" s="45"/>
      <c r="J1809" s="45"/>
      <c r="K1809" s="45"/>
      <c r="L1809" s="45"/>
      <c r="M1809" s="45"/>
      <c r="N1809" s="45"/>
      <c r="O1809" s="45"/>
      <c r="P1809" s="45"/>
      <c r="Q1809" s="45"/>
      <c r="R1809" s="45"/>
      <c r="S1809" s="45"/>
      <c r="T1809" s="45"/>
      <c r="U1809" s="45"/>
      <c r="V1809" s="45"/>
      <c r="W1809" s="45"/>
      <c r="X1809" s="45"/>
      <c r="Y1809" s="45"/>
      <c r="Z1809" s="45"/>
      <c r="AA1809" s="45"/>
      <c r="AB1809" s="45"/>
      <c r="AC1809" s="45"/>
      <c r="AD1809" s="45"/>
      <c r="AE1809" s="45"/>
      <c r="AF1809" s="45"/>
      <c r="AG1809" s="448">
        <v>152292342</v>
      </c>
      <c r="AH1809" s="45"/>
      <c r="AI1809" s="442">
        <f t="shared" si="1"/>
        <v>152292342</v>
      </c>
    </row>
    <row r="1810" spans="1:35" ht="12.75" customHeight="1">
      <c r="A1810" s="446" t="s">
        <v>3699</v>
      </c>
      <c r="B1810" s="446" t="s">
        <v>965</v>
      </c>
      <c r="C1810" s="45"/>
      <c r="D1810" s="45"/>
      <c r="E1810" s="448">
        <v>553420840</v>
      </c>
      <c r="F1810" s="45"/>
      <c r="G1810" s="45"/>
      <c r="H1810" s="45"/>
      <c r="I1810" s="45"/>
      <c r="J1810" s="45"/>
      <c r="K1810" s="45"/>
      <c r="L1810" s="45"/>
      <c r="M1810" s="45"/>
      <c r="N1810" s="45"/>
      <c r="O1810" s="45"/>
      <c r="P1810" s="45"/>
      <c r="Q1810" s="45"/>
      <c r="R1810" s="45"/>
      <c r="S1810" s="45"/>
      <c r="T1810" s="45"/>
      <c r="U1810" s="45"/>
      <c r="V1810" s="45"/>
      <c r="W1810" s="45"/>
      <c r="X1810" s="45"/>
      <c r="Y1810" s="45"/>
      <c r="Z1810" s="45"/>
      <c r="AA1810" s="45"/>
      <c r="AB1810" s="45"/>
      <c r="AC1810" s="45"/>
      <c r="AD1810" s="45"/>
      <c r="AE1810" s="45"/>
      <c r="AF1810" s="45"/>
      <c r="AG1810" s="448">
        <v>553420840</v>
      </c>
      <c r="AH1810" s="45"/>
      <c r="AI1810" s="442">
        <f t="shared" si="1"/>
        <v>553420840</v>
      </c>
    </row>
    <row r="1811" spans="1:35" ht="12.75" customHeight="1">
      <c r="A1811" s="446" t="s">
        <v>3700</v>
      </c>
      <c r="B1811" s="446" t="s">
        <v>1005</v>
      </c>
      <c r="C1811" s="45"/>
      <c r="D1811" s="45"/>
      <c r="E1811" s="448">
        <v>8626850977</v>
      </c>
      <c r="F1811" s="45"/>
      <c r="G1811" s="45"/>
      <c r="H1811" s="45"/>
      <c r="I1811" s="45"/>
      <c r="J1811" s="45"/>
      <c r="K1811" s="45"/>
      <c r="L1811" s="45"/>
      <c r="M1811" s="45"/>
      <c r="N1811" s="45"/>
      <c r="O1811" s="45"/>
      <c r="P1811" s="45"/>
      <c r="Q1811" s="45"/>
      <c r="R1811" s="45"/>
      <c r="S1811" s="45"/>
      <c r="T1811" s="45"/>
      <c r="U1811" s="45"/>
      <c r="V1811" s="45"/>
      <c r="W1811" s="45"/>
      <c r="X1811" s="45"/>
      <c r="Y1811" s="45"/>
      <c r="Z1811" s="45"/>
      <c r="AA1811" s="45"/>
      <c r="AB1811" s="45"/>
      <c r="AC1811" s="45"/>
      <c r="AD1811" s="45"/>
      <c r="AE1811" s="45"/>
      <c r="AF1811" s="45"/>
      <c r="AG1811" s="448">
        <v>8626850977</v>
      </c>
      <c r="AH1811" s="45"/>
      <c r="AI1811" s="442">
        <f t="shared" si="1"/>
        <v>8626850977</v>
      </c>
    </row>
    <row r="1812" spans="1:35" ht="12.75" customHeight="1">
      <c r="A1812" s="446" t="s">
        <v>3701</v>
      </c>
      <c r="B1812" s="446" t="s">
        <v>3702</v>
      </c>
      <c r="C1812" s="45"/>
      <c r="D1812" s="45"/>
      <c r="E1812" s="448">
        <v>35999617</v>
      </c>
      <c r="F1812" s="45"/>
      <c r="G1812" s="45"/>
      <c r="H1812" s="45"/>
      <c r="I1812" s="45"/>
      <c r="J1812" s="45"/>
      <c r="K1812" s="45"/>
      <c r="L1812" s="45"/>
      <c r="M1812" s="45"/>
      <c r="N1812" s="45"/>
      <c r="O1812" s="45"/>
      <c r="P1812" s="45"/>
      <c r="Q1812" s="45"/>
      <c r="R1812" s="45"/>
      <c r="S1812" s="45"/>
      <c r="T1812" s="45"/>
      <c r="U1812" s="45"/>
      <c r="V1812" s="45"/>
      <c r="W1812" s="45"/>
      <c r="X1812" s="45"/>
      <c r="Y1812" s="45"/>
      <c r="Z1812" s="45"/>
      <c r="AA1812" s="45"/>
      <c r="AB1812" s="45"/>
      <c r="AC1812" s="45"/>
      <c r="AD1812" s="45"/>
      <c r="AE1812" s="45"/>
      <c r="AF1812" s="45"/>
      <c r="AG1812" s="448">
        <v>35999617</v>
      </c>
      <c r="AH1812" s="45"/>
      <c r="AI1812" s="442">
        <f t="shared" si="1"/>
        <v>35999617</v>
      </c>
    </row>
    <row r="1813" spans="1:35" ht="12.75" customHeight="1">
      <c r="A1813" s="440" t="s">
        <v>3703</v>
      </c>
      <c r="B1813" s="440" t="s">
        <v>3704</v>
      </c>
      <c r="C1813" s="45"/>
      <c r="D1813" s="45"/>
      <c r="E1813" s="441">
        <v>102168863818</v>
      </c>
      <c r="F1813" s="45"/>
      <c r="G1813" s="45"/>
      <c r="H1813" s="45"/>
      <c r="I1813" s="45"/>
      <c r="J1813" s="45"/>
      <c r="K1813" s="45"/>
      <c r="L1813" s="45"/>
      <c r="M1813" s="45"/>
      <c r="N1813" s="45"/>
      <c r="O1813" s="45"/>
      <c r="P1813" s="45"/>
      <c r="Q1813" s="45"/>
      <c r="R1813" s="45"/>
      <c r="S1813" s="45"/>
      <c r="T1813" s="45"/>
      <c r="U1813" s="45"/>
      <c r="V1813" s="45"/>
      <c r="W1813" s="45"/>
      <c r="X1813" s="45"/>
      <c r="Y1813" s="45"/>
      <c r="Z1813" s="45"/>
      <c r="AA1813" s="45"/>
      <c r="AB1813" s="45"/>
      <c r="AC1813" s="45"/>
      <c r="AD1813" s="45"/>
      <c r="AE1813" s="45"/>
      <c r="AF1813" s="45"/>
      <c r="AG1813" s="441">
        <v>102168863818</v>
      </c>
      <c r="AH1813" s="45"/>
      <c r="AI1813" s="442">
        <f t="shared" si="1"/>
        <v>102168863818</v>
      </c>
    </row>
    <row r="1814" spans="1:35" ht="12.75" customHeight="1">
      <c r="A1814" s="446" t="s">
        <v>3705</v>
      </c>
      <c r="B1814" s="446" t="s">
        <v>1668</v>
      </c>
      <c r="C1814" s="45"/>
      <c r="D1814" s="45"/>
      <c r="E1814" s="448">
        <v>102168863818</v>
      </c>
      <c r="F1814" s="45"/>
      <c r="G1814" s="45"/>
      <c r="H1814" s="45"/>
      <c r="I1814" s="45"/>
      <c r="J1814" s="45"/>
      <c r="K1814" s="45"/>
      <c r="L1814" s="45"/>
      <c r="M1814" s="45"/>
      <c r="N1814" s="45"/>
      <c r="O1814" s="45"/>
      <c r="P1814" s="45"/>
      <c r="Q1814" s="45"/>
      <c r="R1814" s="45"/>
      <c r="S1814" s="45"/>
      <c r="T1814" s="45"/>
      <c r="U1814" s="45"/>
      <c r="V1814" s="45"/>
      <c r="W1814" s="45"/>
      <c r="X1814" s="45"/>
      <c r="Y1814" s="45"/>
      <c r="Z1814" s="45"/>
      <c r="AA1814" s="45"/>
      <c r="AB1814" s="45"/>
      <c r="AC1814" s="45"/>
      <c r="AD1814" s="45"/>
      <c r="AE1814" s="45"/>
      <c r="AF1814" s="45"/>
      <c r="AG1814" s="448">
        <v>102168863818</v>
      </c>
      <c r="AH1814" s="45"/>
      <c r="AI1814" s="442">
        <f t="shared" si="1"/>
        <v>102168863818</v>
      </c>
    </row>
    <row r="1815" spans="1:35" ht="12.75" customHeight="1">
      <c r="A1815" s="440" t="s">
        <v>3706</v>
      </c>
      <c r="B1815" s="440" t="s">
        <v>3707</v>
      </c>
      <c r="C1815" s="45"/>
      <c r="D1815" s="45"/>
      <c r="E1815" s="441">
        <v>20100</v>
      </c>
      <c r="F1815" s="45"/>
      <c r="G1815" s="45"/>
      <c r="H1815" s="45"/>
      <c r="I1815" s="45"/>
      <c r="J1815" s="45"/>
      <c r="K1815" s="45"/>
      <c r="L1815" s="45"/>
      <c r="M1815" s="45"/>
      <c r="N1815" s="45"/>
      <c r="O1815" s="45"/>
      <c r="P1815" s="45"/>
      <c r="Q1815" s="45"/>
      <c r="R1815" s="45"/>
      <c r="S1815" s="45"/>
      <c r="T1815" s="45"/>
      <c r="U1815" s="45"/>
      <c r="V1815" s="45"/>
      <c r="W1815" s="45"/>
      <c r="X1815" s="45"/>
      <c r="Y1815" s="45"/>
      <c r="Z1815" s="45"/>
      <c r="AA1815" s="45"/>
      <c r="AB1815" s="45"/>
      <c r="AC1815" s="45"/>
      <c r="AD1815" s="45"/>
      <c r="AE1815" s="45"/>
      <c r="AF1815" s="45"/>
      <c r="AG1815" s="441">
        <v>20100</v>
      </c>
      <c r="AH1815" s="45"/>
      <c r="AI1815" s="442">
        <f t="shared" si="1"/>
        <v>20100</v>
      </c>
    </row>
    <row r="1816" spans="1:35" ht="12.75" customHeight="1">
      <c r="A1816" s="446" t="s">
        <v>3708</v>
      </c>
      <c r="B1816" s="446" t="s">
        <v>3707</v>
      </c>
      <c r="C1816" s="45"/>
      <c r="D1816" s="45"/>
      <c r="E1816" s="448">
        <v>20100</v>
      </c>
      <c r="F1816" s="45"/>
      <c r="G1816" s="45"/>
      <c r="H1816" s="45"/>
      <c r="I1816" s="45"/>
      <c r="J1816" s="45"/>
      <c r="K1816" s="45"/>
      <c r="L1816" s="45"/>
      <c r="M1816" s="45"/>
      <c r="N1816" s="45"/>
      <c r="O1816" s="45"/>
      <c r="P1816" s="45"/>
      <c r="Q1816" s="45"/>
      <c r="R1816" s="45"/>
      <c r="S1816" s="45"/>
      <c r="T1816" s="45"/>
      <c r="U1816" s="45"/>
      <c r="V1816" s="45"/>
      <c r="W1816" s="45"/>
      <c r="X1816" s="45"/>
      <c r="Y1816" s="45"/>
      <c r="Z1816" s="45"/>
      <c r="AA1816" s="45"/>
      <c r="AB1816" s="45"/>
      <c r="AC1816" s="45"/>
      <c r="AD1816" s="45"/>
      <c r="AE1816" s="45"/>
      <c r="AF1816" s="45"/>
      <c r="AG1816" s="448">
        <v>20100</v>
      </c>
      <c r="AH1816" s="45"/>
      <c r="AI1816" s="442">
        <f t="shared" si="1"/>
        <v>20100</v>
      </c>
    </row>
    <row r="1817" spans="1:35" ht="12.75" customHeight="1">
      <c r="A1817" s="440" t="s">
        <v>3709</v>
      </c>
      <c r="B1817" s="440" t="s">
        <v>1748</v>
      </c>
      <c r="C1817" s="45"/>
      <c r="D1817" s="45"/>
      <c r="E1817" s="441">
        <v>240320895</v>
      </c>
      <c r="F1817" s="45"/>
      <c r="G1817" s="45"/>
      <c r="H1817" s="45"/>
      <c r="I1817" s="45"/>
      <c r="J1817" s="45"/>
      <c r="K1817" s="45"/>
      <c r="L1817" s="45"/>
      <c r="M1817" s="45"/>
      <c r="N1817" s="45"/>
      <c r="O1817" s="45"/>
      <c r="P1817" s="45"/>
      <c r="Q1817" s="45"/>
      <c r="R1817" s="45"/>
      <c r="S1817" s="45"/>
      <c r="T1817" s="45"/>
      <c r="U1817" s="45"/>
      <c r="V1817" s="45"/>
      <c r="W1817" s="45"/>
      <c r="X1817" s="45"/>
      <c r="Y1817" s="45"/>
      <c r="Z1817" s="45"/>
      <c r="AA1817" s="45"/>
      <c r="AB1817" s="45"/>
      <c r="AC1817" s="45"/>
      <c r="AD1817" s="45"/>
      <c r="AE1817" s="45"/>
      <c r="AF1817" s="45"/>
      <c r="AG1817" s="441">
        <v>240320895</v>
      </c>
      <c r="AH1817" s="45"/>
      <c r="AI1817" s="442">
        <f t="shared" si="1"/>
        <v>240320895</v>
      </c>
    </row>
    <row r="1818" spans="1:35" ht="12.75" customHeight="1">
      <c r="A1818" s="446" t="s">
        <v>3710</v>
      </c>
      <c r="B1818" s="446" t="s">
        <v>1314</v>
      </c>
      <c r="C1818" s="45"/>
      <c r="D1818" s="45"/>
      <c r="E1818" s="448">
        <v>233987869</v>
      </c>
      <c r="F1818" s="45"/>
      <c r="G1818" s="45"/>
      <c r="H1818" s="45"/>
      <c r="I1818" s="45"/>
      <c r="J1818" s="45"/>
      <c r="K1818" s="45"/>
      <c r="L1818" s="45"/>
      <c r="M1818" s="45"/>
      <c r="N1818" s="45"/>
      <c r="O1818" s="45"/>
      <c r="P1818" s="45"/>
      <c r="Q1818" s="45"/>
      <c r="R1818" s="45"/>
      <c r="S1818" s="45"/>
      <c r="T1818" s="45"/>
      <c r="U1818" s="45"/>
      <c r="V1818" s="45"/>
      <c r="W1818" s="45"/>
      <c r="X1818" s="45"/>
      <c r="Y1818" s="45"/>
      <c r="Z1818" s="45"/>
      <c r="AA1818" s="45"/>
      <c r="AB1818" s="45"/>
      <c r="AC1818" s="45"/>
      <c r="AD1818" s="45"/>
      <c r="AE1818" s="45"/>
      <c r="AF1818" s="45"/>
      <c r="AG1818" s="448">
        <v>233987869</v>
      </c>
      <c r="AH1818" s="45"/>
      <c r="AI1818" s="442">
        <f t="shared" si="1"/>
        <v>233987869</v>
      </c>
    </row>
    <row r="1819" spans="1:35" ht="12.75" customHeight="1">
      <c r="A1819" s="446" t="s">
        <v>3711</v>
      </c>
      <c r="B1819" s="446" t="s">
        <v>1762</v>
      </c>
      <c r="C1819" s="45"/>
      <c r="D1819" s="45"/>
      <c r="E1819" s="448">
        <v>6333026</v>
      </c>
      <c r="F1819" s="45"/>
      <c r="G1819" s="45"/>
      <c r="H1819" s="45"/>
      <c r="I1819" s="45"/>
      <c r="J1819" s="45"/>
      <c r="K1819" s="45"/>
      <c r="L1819" s="45"/>
      <c r="M1819" s="45"/>
      <c r="N1819" s="45"/>
      <c r="O1819" s="45"/>
      <c r="P1819" s="45"/>
      <c r="Q1819" s="45"/>
      <c r="R1819" s="45"/>
      <c r="S1819" s="45"/>
      <c r="T1819" s="45"/>
      <c r="U1819" s="45"/>
      <c r="V1819" s="45"/>
      <c r="W1819" s="45"/>
      <c r="X1819" s="45"/>
      <c r="Y1819" s="45"/>
      <c r="Z1819" s="45"/>
      <c r="AA1819" s="45"/>
      <c r="AB1819" s="45"/>
      <c r="AC1819" s="45"/>
      <c r="AD1819" s="45"/>
      <c r="AE1819" s="45"/>
      <c r="AF1819" s="45"/>
      <c r="AG1819" s="448">
        <v>6333026</v>
      </c>
      <c r="AH1819" s="45"/>
      <c r="AI1819" s="442">
        <f t="shared" si="1"/>
        <v>6333026</v>
      </c>
    </row>
    <row r="1820" spans="1:35" ht="12.75" customHeight="1">
      <c r="A1820" s="440" t="s">
        <v>3712</v>
      </c>
      <c r="B1820" s="440" t="s">
        <v>3713</v>
      </c>
      <c r="C1820" s="45"/>
      <c r="D1820" s="45"/>
      <c r="E1820" s="441">
        <v>2300654697</v>
      </c>
      <c r="F1820" s="45"/>
      <c r="G1820" s="45"/>
      <c r="H1820" s="45"/>
      <c r="I1820" s="45"/>
      <c r="J1820" s="45"/>
      <c r="K1820" s="45"/>
      <c r="L1820" s="45"/>
      <c r="M1820" s="45"/>
      <c r="N1820" s="45"/>
      <c r="O1820" s="45"/>
      <c r="P1820" s="45"/>
      <c r="Q1820" s="45"/>
      <c r="R1820" s="45"/>
      <c r="S1820" s="45"/>
      <c r="T1820" s="45"/>
      <c r="U1820" s="45"/>
      <c r="V1820" s="45"/>
      <c r="W1820" s="45"/>
      <c r="X1820" s="45"/>
      <c r="Y1820" s="45"/>
      <c r="Z1820" s="45"/>
      <c r="AA1820" s="45"/>
      <c r="AB1820" s="45"/>
      <c r="AC1820" s="45"/>
      <c r="AD1820" s="45"/>
      <c r="AE1820" s="45"/>
      <c r="AF1820" s="45"/>
      <c r="AG1820" s="441">
        <v>2300654697</v>
      </c>
      <c r="AH1820" s="45"/>
      <c r="AI1820" s="442">
        <f t="shared" si="1"/>
        <v>2300654697</v>
      </c>
    </row>
    <row r="1821" spans="1:35" ht="12.75" customHeight="1">
      <c r="A1821" s="446" t="s">
        <v>3714</v>
      </c>
      <c r="B1821" s="446" t="s">
        <v>825</v>
      </c>
      <c r="C1821" s="45"/>
      <c r="D1821" s="45"/>
      <c r="E1821" s="448">
        <v>207799780</v>
      </c>
      <c r="F1821" s="45"/>
      <c r="G1821" s="45"/>
      <c r="H1821" s="45"/>
      <c r="I1821" s="45"/>
      <c r="J1821" s="45"/>
      <c r="K1821" s="45"/>
      <c r="L1821" s="45"/>
      <c r="M1821" s="45"/>
      <c r="N1821" s="45"/>
      <c r="O1821" s="45"/>
      <c r="P1821" s="45"/>
      <c r="Q1821" s="45"/>
      <c r="R1821" s="45"/>
      <c r="S1821" s="45"/>
      <c r="T1821" s="45"/>
      <c r="U1821" s="45"/>
      <c r="V1821" s="45"/>
      <c r="W1821" s="45"/>
      <c r="X1821" s="45"/>
      <c r="Y1821" s="45"/>
      <c r="Z1821" s="45"/>
      <c r="AA1821" s="45"/>
      <c r="AB1821" s="45"/>
      <c r="AC1821" s="45"/>
      <c r="AD1821" s="45"/>
      <c r="AE1821" s="45"/>
      <c r="AF1821" s="45"/>
      <c r="AG1821" s="448">
        <v>207799780</v>
      </c>
      <c r="AH1821" s="45"/>
      <c r="AI1821" s="442">
        <f t="shared" si="1"/>
        <v>207799780</v>
      </c>
    </row>
    <row r="1822" spans="1:35" ht="12.75" customHeight="1">
      <c r="A1822" s="446" t="s">
        <v>3715</v>
      </c>
      <c r="B1822" s="446" t="s">
        <v>2717</v>
      </c>
      <c r="C1822" s="45"/>
      <c r="D1822" s="45"/>
      <c r="E1822" s="448">
        <v>2092854917</v>
      </c>
      <c r="F1822" s="45"/>
      <c r="G1822" s="45"/>
      <c r="H1822" s="45"/>
      <c r="I1822" s="45"/>
      <c r="J1822" s="45"/>
      <c r="K1822" s="45"/>
      <c r="L1822" s="45"/>
      <c r="M1822" s="45"/>
      <c r="N1822" s="45"/>
      <c r="O1822" s="45"/>
      <c r="P1822" s="45"/>
      <c r="Q1822" s="45"/>
      <c r="R1822" s="45"/>
      <c r="S1822" s="45"/>
      <c r="T1822" s="45"/>
      <c r="U1822" s="45"/>
      <c r="V1822" s="45"/>
      <c r="W1822" s="45"/>
      <c r="X1822" s="45"/>
      <c r="Y1822" s="45"/>
      <c r="Z1822" s="45"/>
      <c r="AA1822" s="45"/>
      <c r="AB1822" s="45"/>
      <c r="AC1822" s="45"/>
      <c r="AD1822" s="45"/>
      <c r="AE1822" s="45"/>
      <c r="AF1822" s="45"/>
      <c r="AG1822" s="448">
        <v>2092854917</v>
      </c>
      <c r="AH1822" s="45"/>
      <c r="AI1822" s="442">
        <f t="shared" si="1"/>
        <v>2092854917</v>
      </c>
    </row>
    <row r="1823" spans="1:35" ht="12.75" customHeight="1">
      <c r="A1823" s="440" t="s">
        <v>3716</v>
      </c>
      <c r="B1823" s="440" t="s">
        <v>3717</v>
      </c>
      <c r="C1823" s="45"/>
      <c r="D1823" s="45"/>
      <c r="E1823" s="441">
        <v>713263861</v>
      </c>
      <c r="F1823" s="45"/>
      <c r="G1823" s="45"/>
      <c r="H1823" s="45"/>
      <c r="I1823" s="45"/>
      <c r="J1823" s="45"/>
      <c r="K1823" s="45"/>
      <c r="L1823" s="45"/>
      <c r="M1823" s="45"/>
      <c r="N1823" s="45"/>
      <c r="O1823" s="45"/>
      <c r="P1823" s="45"/>
      <c r="Q1823" s="45"/>
      <c r="R1823" s="45"/>
      <c r="S1823" s="45"/>
      <c r="T1823" s="45"/>
      <c r="U1823" s="45"/>
      <c r="V1823" s="45"/>
      <c r="W1823" s="45"/>
      <c r="X1823" s="45"/>
      <c r="Y1823" s="45"/>
      <c r="Z1823" s="45"/>
      <c r="AA1823" s="45"/>
      <c r="AB1823" s="45"/>
      <c r="AC1823" s="45"/>
      <c r="AD1823" s="45"/>
      <c r="AE1823" s="45"/>
      <c r="AF1823" s="45"/>
      <c r="AG1823" s="441">
        <v>713263861</v>
      </c>
      <c r="AH1823" s="45"/>
      <c r="AI1823" s="442">
        <f t="shared" si="1"/>
        <v>713263861</v>
      </c>
    </row>
    <row r="1824" spans="1:35" ht="12.75" customHeight="1">
      <c r="A1824" s="446" t="s">
        <v>3718</v>
      </c>
      <c r="B1824" s="446" t="s">
        <v>3719</v>
      </c>
      <c r="C1824" s="45"/>
      <c r="D1824" s="45"/>
      <c r="E1824" s="448">
        <v>705033106</v>
      </c>
      <c r="F1824" s="45"/>
      <c r="G1824" s="45"/>
      <c r="H1824" s="45"/>
      <c r="I1824" s="45"/>
      <c r="J1824" s="45"/>
      <c r="K1824" s="45"/>
      <c r="L1824" s="45"/>
      <c r="M1824" s="45"/>
      <c r="N1824" s="45"/>
      <c r="O1824" s="45"/>
      <c r="P1824" s="45"/>
      <c r="Q1824" s="45"/>
      <c r="R1824" s="45"/>
      <c r="S1824" s="45"/>
      <c r="T1824" s="45"/>
      <c r="U1824" s="45"/>
      <c r="V1824" s="45"/>
      <c r="W1824" s="45"/>
      <c r="X1824" s="45"/>
      <c r="Y1824" s="45"/>
      <c r="Z1824" s="45"/>
      <c r="AA1824" s="45"/>
      <c r="AB1824" s="45"/>
      <c r="AC1824" s="45"/>
      <c r="AD1824" s="45"/>
      <c r="AE1824" s="45"/>
      <c r="AF1824" s="45"/>
      <c r="AG1824" s="448">
        <v>705033106</v>
      </c>
      <c r="AH1824" s="45"/>
      <c r="AI1824" s="442">
        <f t="shared" si="1"/>
        <v>705033106</v>
      </c>
    </row>
    <row r="1825" spans="1:35" ht="12.75" customHeight="1">
      <c r="A1825" s="446" t="s">
        <v>3720</v>
      </c>
      <c r="B1825" s="446" t="s">
        <v>3721</v>
      </c>
      <c r="C1825" s="45"/>
      <c r="D1825" s="45"/>
      <c r="E1825" s="448">
        <v>8230755</v>
      </c>
      <c r="F1825" s="45"/>
      <c r="G1825" s="45"/>
      <c r="H1825" s="45"/>
      <c r="I1825" s="45"/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  <c r="V1825" s="45"/>
      <c r="W1825" s="45"/>
      <c r="X1825" s="45"/>
      <c r="Y1825" s="45"/>
      <c r="Z1825" s="45"/>
      <c r="AA1825" s="45"/>
      <c r="AB1825" s="45"/>
      <c r="AC1825" s="45"/>
      <c r="AD1825" s="45"/>
      <c r="AE1825" s="45"/>
      <c r="AF1825" s="45"/>
      <c r="AG1825" s="448">
        <v>8230755</v>
      </c>
      <c r="AH1825" s="45"/>
      <c r="AI1825" s="442">
        <f t="shared" si="1"/>
        <v>8230755</v>
      </c>
    </row>
    <row r="1826" spans="1:35" ht="12.75" customHeight="1">
      <c r="A1826" s="440" t="s">
        <v>3722</v>
      </c>
      <c r="B1826" s="440" t="s">
        <v>3723</v>
      </c>
      <c r="C1826" s="45"/>
      <c r="D1826" s="45"/>
      <c r="E1826" s="441">
        <v>15076583094</v>
      </c>
      <c r="F1826" s="45"/>
      <c r="G1826" s="45"/>
      <c r="H1826" s="45"/>
      <c r="I1826" s="45"/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  <c r="U1826" s="45"/>
      <c r="V1826" s="45"/>
      <c r="W1826" s="45"/>
      <c r="X1826" s="45"/>
      <c r="Y1826" s="45"/>
      <c r="Z1826" s="45"/>
      <c r="AA1826" s="45"/>
      <c r="AB1826" s="45"/>
      <c r="AC1826" s="45"/>
      <c r="AD1826" s="45"/>
      <c r="AE1826" s="45"/>
      <c r="AF1826" s="45"/>
      <c r="AG1826" s="441">
        <v>15076583094</v>
      </c>
      <c r="AH1826" s="45"/>
      <c r="AI1826" s="442">
        <f t="shared" si="1"/>
        <v>15076583094</v>
      </c>
    </row>
    <row r="1827" spans="1:35" ht="12.75" customHeight="1">
      <c r="A1827" s="446" t="s">
        <v>3724</v>
      </c>
      <c r="B1827" s="446" t="s">
        <v>3725</v>
      </c>
      <c r="C1827" s="45"/>
      <c r="D1827" s="45"/>
      <c r="E1827" s="448">
        <v>184170705</v>
      </c>
      <c r="F1827" s="45"/>
      <c r="G1827" s="45"/>
      <c r="H1827" s="45"/>
      <c r="I1827" s="45"/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  <c r="U1827" s="45"/>
      <c r="V1827" s="45"/>
      <c r="W1827" s="45"/>
      <c r="X1827" s="45"/>
      <c r="Y1827" s="45"/>
      <c r="Z1827" s="45"/>
      <c r="AA1827" s="45"/>
      <c r="AB1827" s="45"/>
      <c r="AC1827" s="45"/>
      <c r="AD1827" s="45"/>
      <c r="AE1827" s="45"/>
      <c r="AF1827" s="45"/>
      <c r="AG1827" s="448">
        <v>184170705</v>
      </c>
      <c r="AH1827" s="45"/>
      <c r="AI1827" s="442">
        <f t="shared" si="1"/>
        <v>184170705</v>
      </c>
    </row>
    <row r="1828" spans="1:35" ht="12.75" customHeight="1">
      <c r="A1828" s="446" t="s">
        <v>3726</v>
      </c>
      <c r="B1828" s="446" t="s">
        <v>1142</v>
      </c>
      <c r="C1828" s="45"/>
      <c r="D1828" s="45"/>
      <c r="E1828" s="448">
        <v>38556743</v>
      </c>
      <c r="F1828" s="45"/>
      <c r="G1828" s="45"/>
      <c r="H1828" s="45"/>
      <c r="I1828" s="45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  <c r="U1828" s="45"/>
      <c r="V1828" s="45"/>
      <c r="W1828" s="45"/>
      <c r="X1828" s="45"/>
      <c r="Y1828" s="45"/>
      <c r="Z1828" s="45"/>
      <c r="AA1828" s="45"/>
      <c r="AB1828" s="45"/>
      <c r="AC1828" s="45"/>
      <c r="AD1828" s="45"/>
      <c r="AE1828" s="45"/>
      <c r="AF1828" s="45"/>
      <c r="AG1828" s="448">
        <v>38556743</v>
      </c>
      <c r="AH1828" s="45"/>
      <c r="AI1828" s="442">
        <f t="shared" si="1"/>
        <v>38556743</v>
      </c>
    </row>
    <row r="1829" spans="1:35" ht="12.75" customHeight="1">
      <c r="A1829" s="446" t="s">
        <v>3974</v>
      </c>
      <c r="B1829" s="446" t="s">
        <v>3975</v>
      </c>
      <c r="C1829" s="45"/>
      <c r="D1829" s="45"/>
      <c r="E1829" s="448">
        <v>189201844</v>
      </c>
      <c r="F1829" s="45"/>
      <c r="G1829" s="45"/>
      <c r="H1829" s="45"/>
      <c r="I1829" s="45"/>
      <c r="J1829" s="45"/>
      <c r="K1829" s="45"/>
      <c r="L1829" s="45"/>
      <c r="M1829" s="45"/>
      <c r="N1829" s="45"/>
      <c r="O1829" s="45"/>
      <c r="P1829" s="45"/>
      <c r="Q1829" s="45"/>
      <c r="R1829" s="45"/>
      <c r="S1829" s="45"/>
      <c r="T1829" s="45"/>
      <c r="U1829" s="45"/>
      <c r="V1829" s="45"/>
      <c r="W1829" s="45"/>
      <c r="X1829" s="45"/>
      <c r="Y1829" s="45"/>
      <c r="Z1829" s="45"/>
      <c r="AA1829" s="45"/>
      <c r="AB1829" s="45"/>
      <c r="AC1829" s="45"/>
      <c r="AD1829" s="45"/>
      <c r="AE1829" s="45"/>
      <c r="AF1829" s="45"/>
      <c r="AG1829" s="448">
        <v>189201844</v>
      </c>
      <c r="AH1829" s="45"/>
      <c r="AI1829" s="442">
        <f t="shared" si="1"/>
        <v>189201844</v>
      </c>
    </row>
    <row r="1830" spans="1:35" ht="12.75" customHeight="1">
      <c r="A1830" s="446" t="s">
        <v>3727</v>
      </c>
      <c r="B1830" s="446" t="s">
        <v>3728</v>
      </c>
      <c r="C1830" s="45"/>
      <c r="D1830" s="45"/>
      <c r="E1830" s="448">
        <v>34148418</v>
      </c>
      <c r="F1830" s="45"/>
      <c r="G1830" s="45"/>
      <c r="H1830" s="45"/>
      <c r="I1830" s="45"/>
      <c r="J1830" s="45"/>
      <c r="K1830" s="45"/>
      <c r="L1830" s="45"/>
      <c r="M1830" s="45"/>
      <c r="N1830" s="45"/>
      <c r="O1830" s="45"/>
      <c r="P1830" s="45"/>
      <c r="Q1830" s="45"/>
      <c r="R1830" s="45"/>
      <c r="S1830" s="45"/>
      <c r="T1830" s="45"/>
      <c r="U1830" s="45"/>
      <c r="V1830" s="45"/>
      <c r="W1830" s="45"/>
      <c r="X1830" s="45"/>
      <c r="Y1830" s="45"/>
      <c r="Z1830" s="45"/>
      <c r="AA1830" s="45"/>
      <c r="AB1830" s="45"/>
      <c r="AC1830" s="45"/>
      <c r="AD1830" s="45"/>
      <c r="AE1830" s="45"/>
      <c r="AF1830" s="45"/>
      <c r="AG1830" s="448">
        <v>34148418</v>
      </c>
      <c r="AH1830" s="45"/>
      <c r="AI1830" s="442">
        <f t="shared" si="1"/>
        <v>34148418</v>
      </c>
    </row>
    <row r="1831" spans="1:35" ht="12.75" customHeight="1">
      <c r="A1831" s="446" t="s">
        <v>3729</v>
      </c>
      <c r="B1831" s="446" t="s">
        <v>3730</v>
      </c>
      <c r="C1831" s="45"/>
      <c r="D1831" s="45"/>
      <c r="E1831" s="448">
        <v>131909404</v>
      </c>
      <c r="F1831" s="45"/>
      <c r="G1831" s="45"/>
      <c r="H1831" s="45"/>
      <c r="I1831" s="45"/>
      <c r="J1831" s="45"/>
      <c r="K1831" s="45"/>
      <c r="L1831" s="45"/>
      <c r="M1831" s="45"/>
      <c r="N1831" s="45"/>
      <c r="O1831" s="45"/>
      <c r="P1831" s="45"/>
      <c r="Q1831" s="45"/>
      <c r="R1831" s="45"/>
      <c r="S1831" s="45"/>
      <c r="T1831" s="45"/>
      <c r="U1831" s="45"/>
      <c r="V1831" s="45"/>
      <c r="W1831" s="45"/>
      <c r="X1831" s="45"/>
      <c r="Y1831" s="45"/>
      <c r="Z1831" s="45"/>
      <c r="AA1831" s="45"/>
      <c r="AB1831" s="45"/>
      <c r="AC1831" s="45"/>
      <c r="AD1831" s="45"/>
      <c r="AE1831" s="45"/>
      <c r="AF1831" s="45"/>
      <c r="AG1831" s="448">
        <v>131909404</v>
      </c>
      <c r="AH1831" s="45"/>
      <c r="AI1831" s="442">
        <f t="shared" si="1"/>
        <v>131909404</v>
      </c>
    </row>
    <row r="1832" spans="1:35" ht="12.75" customHeight="1">
      <c r="A1832" s="446" t="s">
        <v>3731</v>
      </c>
      <c r="B1832" s="446" t="s">
        <v>3723</v>
      </c>
      <c r="C1832" s="45"/>
      <c r="D1832" s="45"/>
      <c r="E1832" s="448">
        <v>14498595980</v>
      </c>
      <c r="F1832" s="45"/>
      <c r="G1832" s="45"/>
      <c r="H1832" s="45"/>
      <c r="I1832" s="45"/>
      <c r="J1832" s="45"/>
      <c r="K1832" s="45"/>
      <c r="L1832" s="45"/>
      <c r="M1832" s="45"/>
      <c r="N1832" s="45"/>
      <c r="O1832" s="45"/>
      <c r="P1832" s="45"/>
      <c r="Q1832" s="45"/>
      <c r="R1832" s="45"/>
      <c r="S1832" s="45"/>
      <c r="T1832" s="45"/>
      <c r="U1832" s="45"/>
      <c r="V1832" s="45"/>
      <c r="W1832" s="45"/>
      <c r="X1832" s="45"/>
      <c r="Y1832" s="45"/>
      <c r="Z1832" s="45"/>
      <c r="AA1832" s="45"/>
      <c r="AB1832" s="45"/>
      <c r="AC1832" s="45"/>
      <c r="AD1832" s="45"/>
      <c r="AE1832" s="45"/>
      <c r="AF1832" s="45"/>
      <c r="AG1832" s="448">
        <v>14498595980</v>
      </c>
      <c r="AH1832" s="45"/>
      <c r="AI1832" s="442">
        <f t="shared" si="1"/>
        <v>14498595980</v>
      </c>
    </row>
    <row r="1833" spans="1:35" ht="12.75" customHeight="1">
      <c r="A1833" s="440" t="s">
        <v>3732</v>
      </c>
      <c r="B1833" s="440" t="s">
        <v>3733</v>
      </c>
      <c r="C1833" s="45"/>
      <c r="D1833" s="45"/>
      <c r="E1833" s="45"/>
      <c r="F1833" s="441">
        <v>163778923934</v>
      </c>
      <c r="G1833" s="45"/>
      <c r="H1833" s="45"/>
      <c r="I1833" s="45"/>
      <c r="J1833" s="45"/>
      <c r="K1833" s="45"/>
      <c r="L1833" s="45"/>
      <c r="M1833" s="45"/>
      <c r="N1833" s="45"/>
      <c r="O1833" s="45"/>
      <c r="P1833" s="45"/>
      <c r="Q1833" s="45"/>
      <c r="R1833" s="45"/>
      <c r="S1833" s="45"/>
      <c r="T1833" s="45"/>
      <c r="U1833" s="45"/>
      <c r="V1833" s="45"/>
      <c r="W1833" s="45"/>
      <c r="X1833" s="45"/>
      <c r="Y1833" s="45"/>
      <c r="Z1833" s="45"/>
      <c r="AA1833" s="45"/>
      <c r="AB1833" s="45"/>
      <c r="AC1833" s="45"/>
      <c r="AD1833" s="45"/>
      <c r="AE1833" s="45"/>
      <c r="AF1833" s="45"/>
      <c r="AG1833" s="45"/>
      <c r="AH1833" s="441">
        <v>163778923934</v>
      </c>
      <c r="AI1833" s="442">
        <f t="shared" si="1"/>
        <v>0</v>
      </c>
    </row>
    <row r="1834" spans="1:35" ht="12.75" customHeight="1">
      <c r="A1834" s="440" t="s">
        <v>3734</v>
      </c>
      <c r="B1834" s="440" t="s">
        <v>3735</v>
      </c>
      <c r="C1834" s="45"/>
      <c r="D1834" s="45"/>
      <c r="E1834" s="45"/>
      <c r="F1834" s="441">
        <v>28110245284</v>
      </c>
      <c r="G1834" s="45"/>
      <c r="H1834" s="45"/>
      <c r="I1834" s="45"/>
      <c r="J1834" s="45"/>
      <c r="K1834" s="45"/>
      <c r="L1834" s="45"/>
      <c r="M1834" s="45"/>
      <c r="N1834" s="45"/>
      <c r="O1834" s="45"/>
      <c r="P1834" s="45"/>
      <c r="Q1834" s="45"/>
      <c r="R1834" s="45"/>
      <c r="S1834" s="45"/>
      <c r="T1834" s="45"/>
      <c r="U1834" s="45"/>
      <c r="V1834" s="45"/>
      <c r="W1834" s="45"/>
      <c r="X1834" s="45"/>
      <c r="Y1834" s="45"/>
      <c r="Z1834" s="45"/>
      <c r="AA1834" s="45"/>
      <c r="AB1834" s="45"/>
      <c r="AC1834" s="45"/>
      <c r="AD1834" s="45"/>
      <c r="AE1834" s="45"/>
      <c r="AF1834" s="45"/>
      <c r="AG1834" s="45"/>
      <c r="AH1834" s="441">
        <v>28110245284</v>
      </c>
      <c r="AI1834" s="442">
        <f t="shared" si="1"/>
        <v>0</v>
      </c>
    </row>
    <row r="1835" spans="1:35" ht="12.75" customHeight="1">
      <c r="A1835" s="446" t="s">
        <v>3736</v>
      </c>
      <c r="B1835" s="446" t="s">
        <v>3622</v>
      </c>
      <c r="C1835" s="45"/>
      <c r="D1835" s="45"/>
      <c r="E1835" s="45"/>
      <c r="F1835" s="448">
        <v>11284827515</v>
      </c>
      <c r="G1835" s="45"/>
      <c r="H1835" s="45"/>
      <c r="I1835" s="45"/>
      <c r="J1835" s="45"/>
      <c r="K1835" s="45"/>
      <c r="L1835" s="45"/>
      <c r="M1835" s="45"/>
      <c r="N1835" s="45"/>
      <c r="O1835" s="45"/>
      <c r="P1835" s="45"/>
      <c r="Q1835" s="45"/>
      <c r="R1835" s="45"/>
      <c r="S1835" s="45"/>
      <c r="T1835" s="45"/>
      <c r="U1835" s="45"/>
      <c r="V1835" s="45"/>
      <c r="W1835" s="45"/>
      <c r="X1835" s="45"/>
      <c r="Y1835" s="45"/>
      <c r="Z1835" s="45"/>
      <c r="AA1835" s="45"/>
      <c r="AB1835" s="45"/>
      <c r="AC1835" s="45"/>
      <c r="AD1835" s="45"/>
      <c r="AE1835" s="45"/>
      <c r="AF1835" s="45"/>
      <c r="AG1835" s="45"/>
      <c r="AH1835" s="448">
        <v>11284827515</v>
      </c>
      <c r="AI1835" s="442">
        <f t="shared" si="1"/>
        <v>0</v>
      </c>
    </row>
    <row r="1836" spans="1:35" ht="12.75" customHeight="1">
      <c r="A1836" s="446" t="s">
        <v>3737</v>
      </c>
      <c r="B1836" s="446" t="s">
        <v>3636</v>
      </c>
      <c r="C1836" s="45"/>
      <c r="D1836" s="45"/>
      <c r="E1836" s="45"/>
      <c r="F1836" s="448">
        <v>34699524</v>
      </c>
      <c r="G1836" s="45"/>
      <c r="H1836" s="45"/>
      <c r="I1836" s="45"/>
      <c r="J1836" s="45"/>
      <c r="K1836" s="45"/>
      <c r="L1836" s="45"/>
      <c r="M1836" s="45"/>
      <c r="N1836" s="45"/>
      <c r="O1836" s="45"/>
      <c r="P1836" s="45"/>
      <c r="Q1836" s="45"/>
      <c r="R1836" s="45"/>
      <c r="S1836" s="45"/>
      <c r="T1836" s="45"/>
      <c r="U1836" s="45"/>
      <c r="V1836" s="45"/>
      <c r="W1836" s="45"/>
      <c r="X1836" s="45"/>
      <c r="Y1836" s="45"/>
      <c r="Z1836" s="45"/>
      <c r="AA1836" s="45"/>
      <c r="AB1836" s="45"/>
      <c r="AC1836" s="45"/>
      <c r="AD1836" s="45"/>
      <c r="AE1836" s="45"/>
      <c r="AF1836" s="45"/>
      <c r="AG1836" s="45"/>
      <c r="AH1836" s="448">
        <v>34699524</v>
      </c>
      <c r="AI1836" s="442">
        <f t="shared" si="1"/>
        <v>0</v>
      </c>
    </row>
    <row r="1837" spans="1:35" ht="12.75" customHeight="1">
      <c r="A1837" s="446" t="s">
        <v>3738</v>
      </c>
      <c r="B1837" s="446" t="s">
        <v>3640</v>
      </c>
      <c r="C1837" s="45"/>
      <c r="D1837" s="45"/>
      <c r="E1837" s="45"/>
      <c r="F1837" s="448">
        <v>4200798771</v>
      </c>
      <c r="G1837" s="45"/>
      <c r="H1837" s="45"/>
      <c r="I1837" s="45"/>
      <c r="J1837" s="45"/>
      <c r="K1837" s="45"/>
      <c r="L1837" s="45"/>
      <c r="M1837" s="45"/>
      <c r="N1837" s="45"/>
      <c r="O1837" s="45"/>
      <c r="P1837" s="45"/>
      <c r="Q1837" s="45"/>
      <c r="R1837" s="45"/>
      <c r="S1837" s="45"/>
      <c r="T1837" s="45"/>
      <c r="U1837" s="45"/>
      <c r="V1837" s="45"/>
      <c r="W1837" s="45"/>
      <c r="X1837" s="45"/>
      <c r="Y1837" s="45"/>
      <c r="Z1837" s="45"/>
      <c r="AA1837" s="45"/>
      <c r="AB1837" s="45"/>
      <c r="AC1837" s="45"/>
      <c r="AD1837" s="45"/>
      <c r="AE1837" s="45"/>
      <c r="AF1837" s="45"/>
      <c r="AG1837" s="45"/>
      <c r="AH1837" s="448">
        <v>4200798771</v>
      </c>
      <c r="AI1837" s="442">
        <f t="shared" si="1"/>
        <v>0</v>
      </c>
    </row>
    <row r="1838" spans="1:35" ht="12.75" customHeight="1">
      <c r="A1838" s="446" t="s">
        <v>3739</v>
      </c>
      <c r="B1838" s="446" t="s">
        <v>3648</v>
      </c>
      <c r="C1838" s="45"/>
      <c r="D1838" s="45"/>
      <c r="E1838" s="45"/>
      <c r="F1838" s="448">
        <v>14973070</v>
      </c>
      <c r="G1838" s="45"/>
      <c r="H1838" s="45"/>
      <c r="I1838" s="45"/>
      <c r="J1838" s="45"/>
      <c r="K1838" s="45"/>
      <c r="L1838" s="45"/>
      <c r="M1838" s="45"/>
      <c r="N1838" s="45"/>
      <c r="O1838" s="45"/>
      <c r="P1838" s="45"/>
      <c r="Q1838" s="45"/>
      <c r="R1838" s="45"/>
      <c r="S1838" s="45"/>
      <c r="T1838" s="45"/>
      <c r="U1838" s="45"/>
      <c r="V1838" s="45"/>
      <c r="W1838" s="45"/>
      <c r="X1838" s="45"/>
      <c r="Y1838" s="45"/>
      <c r="Z1838" s="45"/>
      <c r="AA1838" s="45"/>
      <c r="AB1838" s="45"/>
      <c r="AC1838" s="45"/>
      <c r="AD1838" s="45"/>
      <c r="AE1838" s="45"/>
      <c r="AF1838" s="45"/>
      <c r="AG1838" s="45"/>
      <c r="AH1838" s="448">
        <v>14973070</v>
      </c>
      <c r="AI1838" s="442">
        <f t="shared" si="1"/>
        <v>0</v>
      </c>
    </row>
    <row r="1839" spans="1:35" ht="12.75" customHeight="1">
      <c r="A1839" s="446" t="s">
        <v>3740</v>
      </c>
      <c r="B1839" s="446" t="s">
        <v>3325</v>
      </c>
      <c r="C1839" s="45"/>
      <c r="D1839" s="45"/>
      <c r="E1839" s="45"/>
      <c r="F1839" s="448">
        <v>4610531371</v>
      </c>
      <c r="G1839" s="45"/>
      <c r="H1839" s="45"/>
      <c r="I1839" s="45"/>
      <c r="J1839" s="45"/>
      <c r="K1839" s="45"/>
      <c r="L1839" s="45"/>
      <c r="M1839" s="45"/>
      <c r="N1839" s="45"/>
      <c r="O1839" s="45"/>
      <c r="P1839" s="45"/>
      <c r="Q1839" s="45"/>
      <c r="R1839" s="45"/>
      <c r="S1839" s="45"/>
      <c r="T1839" s="45"/>
      <c r="U1839" s="45"/>
      <c r="V1839" s="45"/>
      <c r="W1839" s="45"/>
      <c r="X1839" s="45"/>
      <c r="Y1839" s="45"/>
      <c r="Z1839" s="45"/>
      <c r="AA1839" s="45"/>
      <c r="AB1839" s="45"/>
      <c r="AC1839" s="45"/>
      <c r="AD1839" s="45"/>
      <c r="AE1839" s="45"/>
      <c r="AF1839" s="45"/>
      <c r="AG1839" s="45"/>
      <c r="AH1839" s="448">
        <v>4610531371</v>
      </c>
      <c r="AI1839" s="442">
        <f t="shared" si="1"/>
        <v>0</v>
      </c>
    </row>
    <row r="1840" spans="1:35" ht="12.75" customHeight="1">
      <c r="A1840" s="446" t="s">
        <v>3741</v>
      </c>
      <c r="B1840" s="446" t="s">
        <v>137</v>
      </c>
      <c r="C1840" s="45"/>
      <c r="D1840" s="45"/>
      <c r="E1840" s="45"/>
      <c r="F1840" s="448">
        <v>55842</v>
      </c>
      <c r="G1840" s="45"/>
      <c r="H1840" s="45"/>
      <c r="I1840" s="45"/>
      <c r="J1840" s="45"/>
      <c r="K1840" s="45"/>
      <c r="L1840" s="45"/>
      <c r="M1840" s="45"/>
      <c r="N1840" s="45"/>
      <c r="O1840" s="45"/>
      <c r="P1840" s="45"/>
      <c r="Q1840" s="45"/>
      <c r="R1840" s="45"/>
      <c r="S1840" s="45"/>
      <c r="T1840" s="45"/>
      <c r="U1840" s="45"/>
      <c r="V1840" s="45"/>
      <c r="W1840" s="45"/>
      <c r="X1840" s="45"/>
      <c r="Y1840" s="45"/>
      <c r="Z1840" s="45"/>
      <c r="AA1840" s="45"/>
      <c r="AB1840" s="45"/>
      <c r="AC1840" s="45"/>
      <c r="AD1840" s="45"/>
      <c r="AE1840" s="45"/>
      <c r="AF1840" s="45"/>
      <c r="AG1840" s="45"/>
      <c r="AH1840" s="448">
        <v>55842</v>
      </c>
      <c r="AI1840" s="442">
        <f t="shared" si="1"/>
        <v>0</v>
      </c>
    </row>
    <row r="1841" spans="1:35" ht="12.75" customHeight="1">
      <c r="A1841" s="446" t="s">
        <v>3742</v>
      </c>
      <c r="B1841" s="446" t="s">
        <v>3664</v>
      </c>
      <c r="C1841" s="45"/>
      <c r="D1841" s="45"/>
      <c r="E1841" s="45"/>
      <c r="F1841" s="448">
        <v>7964359191</v>
      </c>
      <c r="G1841" s="45"/>
      <c r="H1841" s="45"/>
      <c r="I1841" s="45"/>
      <c r="J1841" s="45"/>
      <c r="K1841" s="45"/>
      <c r="L1841" s="45"/>
      <c r="M1841" s="45"/>
      <c r="N1841" s="45"/>
      <c r="O1841" s="45"/>
      <c r="P1841" s="45"/>
      <c r="Q1841" s="45"/>
      <c r="R1841" s="45"/>
      <c r="S1841" s="45"/>
      <c r="T1841" s="45"/>
      <c r="U1841" s="45"/>
      <c r="V1841" s="45"/>
      <c r="W1841" s="45"/>
      <c r="X1841" s="45"/>
      <c r="Y1841" s="45"/>
      <c r="Z1841" s="45"/>
      <c r="AA1841" s="45"/>
      <c r="AB1841" s="45"/>
      <c r="AC1841" s="45"/>
      <c r="AD1841" s="45"/>
      <c r="AE1841" s="45"/>
      <c r="AF1841" s="45"/>
      <c r="AG1841" s="45"/>
      <c r="AH1841" s="448">
        <v>7964359191</v>
      </c>
      <c r="AI1841" s="442">
        <f t="shared" si="1"/>
        <v>0</v>
      </c>
    </row>
    <row r="1842" spans="1:35" ht="12.75" customHeight="1">
      <c r="A1842" s="440" t="s">
        <v>3743</v>
      </c>
      <c r="B1842" s="440" t="s">
        <v>3744</v>
      </c>
      <c r="C1842" s="45"/>
      <c r="D1842" s="45"/>
      <c r="E1842" s="45"/>
      <c r="F1842" s="441">
        <v>135668678650</v>
      </c>
      <c r="G1842" s="45"/>
      <c r="H1842" s="45"/>
      <c r="I1842" s="45"/>
      <c r="J1842" s="45"/>
      <c r="K1842" s="45"/>
      <c r="L1842" s="45"/>
      <c r="M1842" s="45"/>
      <c r="N1842" s="45"/>
      <c r="O1842" s="45"/>
      <c r="P1842" s="45"/>
      <c r="Q1842" s="45"/>
      <c r="R1842" s="45"/>
      <c r="S1842" s="45"/>
      <c r="T1842" s="45"/>
      <c r="U1842" s="45"/>
      <c r="V1842" s="45"/>
      <c r="W1842" s="45"/>
      <c r="X1842" s="45"/>
      <c r="Y1842" s="45"/>
      <c r="Z1842" s="45"/>
      <c r="AA1842" s="45"/>
      <c r="AB1842" s="45"/>
      <c r="AC1842" s="45"/>
      <c r="AD1842" s="45"/>
      <c r="AE1842" s="45"/>
      <c r="AF1842" s="45"/>
      <c r="AG1842" s="45"/>
      <c r="AH1842" s="441">
        <v>135668678650</v>
      </c>
      <c r="AI1842" s="442">
        <f t="shared" si="1"/>
        <v>0</v>
      </c>
    </row>
    <row r="1843" spans="1:35" ht="12.75" customHeight="1">
      <c r="A1843" s="446" t="s">
        <v>3745</v>
      </c>
      <c r="B1843" s="446" t="s">
        <v>3675</v>
      </c>
      <c r="C1843" s="45"/>
      <c r="D1843" s="45"/>
      <c r="E1843" s="45"/>
      <c r="F1843" s="448">
        <v>899197</v>
      </c>
      <c r="G1843" s="45"/>
      <c r="H1843" s="45"/>
      <c r="I1843" s="45"/>
      <c r="J1843" s="45"/>
      <c r="K1843" s="45"/>
      <c r="L1843" s="45"/>
      <c r="M1843" s="45"/>
      <c r="N1843" s="45"/>
      <c r="O1843" s="45"/>
      <c r="P1843" s="45"/>
      <c r="Q1843" s="45"/>
      <c r="R1843" s="45"/>
      <c r="S1843" s="45"/>
      <c r="T1843" s="45"/>
      <c r="U1843" s="45"/>
      <c r="V1843" s="45"/>
      <c r="W1843" s="45"/>
      <c r="X1843" s="45"/>
      <c r="Y1843" s="45"/>
      <c r="Z1843" s="45"/>
      <c r="AA1843" s="45"/>
      <c r="AB1843" s="45"/>
      <c r="AC1843" s="45"/>
      <c r="AD1843" s="45"/>
      <c r="AE1843" s="45"/>
      <c r="AF1843" s="45"/>
      <c r="AG1843" s="45"/>
      <c r="AH1843" s="448">
        <v>899197</v>
      </c>
      <c r="AI1843" s="442">
        <f t="shared" si="1"/>
        <v>0</v>
      </c>
    </row>
    <row r="1844" spans="1:35" ht="12.75" customHeight="1">
      <c r="A1844" s="446" t="s">
        <v>3746</v>
      </c>
      <c r="B1844" s="446" t="s">
        <v>3679</v>
      </c>
      <c r="C1844" s="45"/>
      <c r="D1844" s="45"/>
      <c r="E1844" s="45"/>
      <c r="F1844" s="448">
        <v>3745570225</v>
      </c>
      <c r="G1844" s="45"/>
      <c r="H1844" s="45"/>
      <c r="I1844" s="45"/>
      <c r="J1844" s="45"/>
      <c r="K1844" s="45"/>
      <c r="L1844" s="45"/>
      <c r="M1844" s="45"/>
      <c r="N1844" s="45"/>
      <c r="O1844" s="45"/>
      <c r="P1844" s="45"/>
      <c r="Q1844" s="45"/>
      <c r="R1844" s="45"/>
      <c r="S1844" s="45"/>
      <c r="T1844" s="45"/>
      <c r="U1844" s="45"/>
      <c r="V1844" s="45"/>
      <c r="W1844" s="45"/>
      <c r="X1844" s="45"/>
      <c r="Y1844" s="45"/>
      <c r="Z1844" s="45"/>
      <c r="AA1844" s="45"/>
      <c r="AB1844" s="45"/>
      <c r="AC1844" s="45"/>
      <c r="AD1844" s="45"/>
      <c r="AE1844" s="45"/>
      <c r="AF1844" s="45"/>
      <c r="AG1844" s="45"/>
      <c r="AH1844" s="448">
        <v>3745570225</v>
      </c>
      <c r="AI1844" s="442">
        <f t="shared" si="1"/>
        <v>0</v>
      </c>
    </row>
    <row r="1845" spans="1:35" ht="12.75" customHeight="1">
      <c r="A1845" s="446" t="s">
        <v>3747</v>
      </c>
      <c r="B1845" s="446" t="s">
        <v>3689</v>
      </c>
      <c r="C1845" s="45"/>
      <c r="D1845" s="45"/>
      <c r="E1845" s="45"/>
      <c r="F1845" s="448">
        <v>2074075</v>
      </c>
      <c r="G1845" s="45"/>
      <c r="H1845" s="45"/>
      <c r="I1845" s="45"/>
      <c r="J1845" s="45"/>
      <c r="K1845" s="45"/>
      <c r="L1845" s="45"/>
      <c r="M1845" s="45"/>
      <c r="N1845" s="45"/>
      <c r="O1845" s="45"/>
      <c r="P1845" s="45"/>
      <c r="Q1845" s="45"/>
      <c r="R1845" s="45"/>
      <c r="S1845" s="45"/>
      <c r="T1845" s="45"/>
      <c r="U1845" s="45"/>
      <c r="V1845" s="45"/>
      <c r="W1845" s="45"/>
      <c r="X1845" s="45"/>
      <c r="Y1845" s="45"/>
      <c r="Z1845" s="45"/>
      <c r="AA1845" s="45"/>
      <c r="AB1845" s="45"/>
      <c r="AC1845" s="45"/>
      <c r="AD1845" s="45"/>
      <c r="AE1845" s="45"/>
      <c r="AF1845" s="45"/>
      <c r="AG1845" s="45"/>
      <c r="AH1845" s="448">
        <v>2074075</v>
      </c>
      <c r="AI1845" s="442">
        <f t="shared" si="1"/>
        <v>0</v>
      </c>
    </row>
    <row r="1846" spans="1:35" ht="12.75" customHeight="1">
      <c r="A1846" s="446" t="s">
        <v>3748</v>
      </c>
      <c r="B1846" s="446" t="s">
        <v>3693</v>
      </c>
      <c r="C1846" s="45"/>
      <c r="D1846" s="45"/>
      <c r="E1846" s="45"/>
      <c r="F1846" s="448">
        <v>32848908</v>
      </c>
      <c r="G1846" s="45"/>
      <c r="H1846" s="45"/>
      <c r="I1846" s="45"/>
      <c r="J1846" s="45"/>
      <c r="K1846" s="45"/>
      <c r="L1846" s="45"/>
      <c r="M1846" s="45"/>
      <c r="N1846" s="45"/>
      <c r="O1846" s="45"/>
      <c r="P1846" s="45"/>
      <c r="Q1846" s="45"/>
      <c r="R1846" s="45"/>
      <c r="S1846" s="45"/>
      <c r="T1846" s="45"/>
      <c r="U1846" s="45"/>
      <c r="V1846" s="45"/>
      <c r="W1846" s="45"/>
      <c r="X1846" s="45"/>
      <c r="Y1846" s="45"/>
      <c r="Z1846" s="45"/>
      <c r="AA1846" s="45"/>
      <c r="AB1846" s="45"/>
      <c r="AC1846" s="45"/>
      <c r="AD1846" s="45"/>
      <c r="AE1846" s="45"/>
      <c r="AF1846" s="45"/>
      <c r="AG1846" s="45"/>
      <c r="AH1846" s="448">
        <v>32848908</v>
      </c>
      <c r="AI1846" s="442">
        <f t="shared" si="1"/>
        <v>0</v>
      </c>
    </row>
    <row r="1847" spans="1:35" ht="12.75" customHeight="1">
      <c r="A1847" s="446" t="s">
        <v>3749</v>
      </c>
      <c r="B1847" s="446" t="s">
        <v>3697</v>
      </c>
      <c r="C1847" s="45"/>
      <c r="D1847" s="45"/>
      <c r="E1847" s="45"/>
      <c r="F1847" s="448">
        <v>9368492083</v>
      </c>
      <c r="G1847" s="45"/>
      <c r="H1847" s="45"/>
      <c r="I1847" s="45"/>
      <c r="J1847" s="45"/>
      <c r="K1847" s="45"/>
      <c r="L1847" s="45"/>
      <c r="M1847" s="45"/>
      <c r="N1847" s="45"/>
      <c r="O1847" s="45"/>
      <c r="P1847" s="45"/>
      <c r="Q1847" s="45"/>
      <c r="R1847" s="45"/>
      <c r="S1847" s="45"/>
      <c r="T1847" s="45"/>
      <c r="U1847" s="45"/>
      <c r="V1847" s="45"/>
      <c r="W1847" s="45"/>
      <c r="X1847" s="45"/>
      <c r="Y1847" s="45"/>
      <c r="Z1847" s="45"/>
      <c r="AA1847" s="45"/>
      <c r="AB1847" s="45"/>
      <c r="AC1847" s="45"/>
      <c r="AD1847" s="45"/>
      <c r="AE1847" s="45"/>
      <c r="AF1847" s="45"/>
      <c r="AG1847" s="45"/>
      <c r="AH1847" s="448">
        <v>9368492083</v>
      </c>
      <c r="AI1847" s="442">
        <f t="shared" si="1"/>
        <v>0</v>
      </c>
    </row>
    <row r="1848" spans="1:35" ht="12.75" customHeight="1">
      <c r="A1848" s="446" t="s">
        <v>3750</v>
      </c>
      <c r="B1848" s="446" t="s">
        <v>3704</v>
      </c>
      <c r="C1848" s="45"/>
      <c r="D1848" s="45"/>
      <c r="E1848" s="45"/>
      <c r="F1848" s="448">
        <v>102168863818</v>
      </c>
      <c r="G1848" s="45"/>
      <c r="H1848" s="45"/>
      <c r="I1848" s="45"/>
      <c r="J1848" s="45"/>
      <c r="K1848" s="45"/>
      <c r="L1848" s="45"/>
      <c r="M1848" s="45"/>
      <c r="N1848" s="45"/>
      <c r="O1848" s="45"/>
      <c r="P1848" s="45"/>
      <c r="Q1848" s="45"/>
      <c r="R1848" s="45"/>
      <c r="S1848" s="45"/>
      <c r="T1848" s="45"/>
      <c r="U1848" s="45"/>
      <c r="V1848" s="45"/>
      <c r="W1848" s="45"/>
      <c r="X1848" s="45"/>
      <c r="Y1848" s="45"/>
      <c r="Z1848" s="45"/>
      <c r="AA1848" s="45"/>
      <c r="AB1848" s="45"/>
      <c r="AC1848" s="45"/>
      <c r="AD1848" s="45"/>
      <c r="AE1848" s="45"/>
      <c r="AF1848" s="45"/>
      <c r="AG1848" s="45"/>
      <c r="AH1848" s="448">
        <v>102168863818</v>
      </c>
      <c r="AI1848" s="442">
        <f t="shared" si="1"/>
        <v>0</v>
      </c>
    </row>
    <row r="1849" spans="1:35" ht="12.75" customHeight="1">
      <c r="A1849" s="446" t="s">
        <v>3751</v>
      </c>
      <c r="B1849" s="446" t="s">
        <v>3707</v>
      </c>
      <c r="C1849" s="45"/>
      <c r="D1849" s="45"/>
      <c r="E1849" s="45"/>
      <c r="F1849" s="448">
        <v>20100</v>
      </c>
      <c r="G1849" s="45"/>
      <c r="H1849" s="45"/>
      <c r="I1849" s="45"/>
      <c r="J1849" s="45"/>
      <c r="K1849" s="45"/>
      <c r="L1849" s="45"/>
      <c r="M1849" s="45"/>
      <c r="N1849" s="45"/>
      <c r="O1849" s="45"/>
      <c r="P1849" s="45"/>
      <c r="Q1849" s="45"/>
      <c r="R1849" s="45"/>
      <c r="S1849" s="45"/>
      <c r="T1849" s="45"/>
      <c r="U1849" s="45"/>
      <c r="V1849" s="45"/>
      <c r="W1849" s="45"/>
      <c r="X1849" s="45"/>
      <c r="Y1849" s="45"/>
      <c r="Z1849" s="45"/>
      <c r="AA1849" s="45"/>
      <c r="AB1849" s="45"/>
      <c r="AC1849" s="45"/>
      <c r="AD1849" s="45"/>
      <c r="AE1849" s="45"/>
      <c r="AF1849" s="45"/>
      <c r="AG1849" s="45"/>
      <c r="AH1849" s="448">
        <v>20100</v>
      </c>
      <c r="AI1849" s="442">
        <f t="shared" si="1"/>
        <v>0</v>
      </c>
    </row>
    <row r="1850" spans="1:35" ht="12.75" customHeight="1">
      <c r="A1850" s="446" t="s">
        <v>3752</v>
      </c>
      <c r="B1850" s="446" t="s">
        <v>3753</v>
      </c>
      <c r="C1850" s="45"/>
      <c r="D1850" s="45"/>
      <c r="E1850" s="45"/>
      <c r="F1850" s="448">
        <v>1502997</v>
      </c>
      <c r="G1850" s="45"/>
      <c r="H1850" s="45"/>
      <c r="I1850" s="45"/>
      <c r="J1850" s="45"/>
      <c r="K1850" s="45"/>
      <c r="L1850" s="45"/>
      <c r="M1850" s="45"/>
      <c r="N1850" s="45"/>
      <c r="O1850" s="45"/>
      <c r="P1850" s="45"/>
      <c r="Q1850" s="45"/>
      <c r="R1850" s="45"/>
      <c r="S1850" s="45"/>
      <c r="T1850" s="45"/>
      <c r="U1850" s="45"/>
      <c r="V1850" s="45"/>
      <c r="W1850" s="45"/>
      <c r="X1850" s="45"/>
      <c r="Y1850" s="45"/>
      <c r="Z1850" s="45"/>
      <c r="AA1850" s="45"/>
      <c r="AB1850" s="45"/>
      <c r="AC1850" s="45"/>
      <c r="AD1850" s="45"/>
      <c r="AE1850" s="45"/>
      <c r="AF1850" s="45"/>
      <c r="AG1850" s="45"/>
      <c r="AH1850" s="448">
        <v>1502997</v>
      </c>
      <c r="AI1850" s="442">
        <f t="shared" si="1"/>
        <v>0</v>
      </c>
    </row>
    <row r="1851" spans="1:35" ht="12.75" customHeight="1">
      <c r="A1851" s="446" t="s">
        <v>3754</v>
      </c>
      <c r="B1851" s="446" t="s">
        <v>3713</v>
      </c>
      <c r="C1851" s="45"/>
      <c r="D1851" s="45"/>
      <c r="E1851" s="45"/>
      <c r="F1851" s="448">
        <v>2300654696</v>
      </c>
      <c r="G1851" s="45"/>
      <c r="H1851" s="45"/>
      <c r="I1851" s="45"/>
      <c r="J1851" s="45"/>
      <c r="K1851" s="45"/>
      <c r="L1851" s="45"/>
      <c r="M1851" s="45"/>
      <c r="N1851" s="45"/>
      <c r="O1851" s="45"/>
      <c r="P1851" s="45"/>
      <c r="Q1851" s="45"/>
      <c r="R1851" s="45"/>
      <c r="S1851" s="45"/>
      <c r="T1851" s="45"/>
      <c r="U1851" s="45"/>
      <c r="V1851" s="45"/>
      <c r="W1851" s="45"/>
      <c r="X1851" s="45"/>
      <c r="Y1851" s="45"/>
      <c r="Z1851" s="45"/>
      <c r="AA1851" s="45"/>
      <c r="AB1851" s="45"/>
      <c r="AC1851" s="45"/>
      <c r="AD1851" s="45"/>
      <c r="AE1851" s="45"/>
      <c r="AF1851" s="45"/>
      <c r="AG1851" s="45"/>
      <c r="AH1851" s="448">
        <v>2300654696</v>
      </c>
      <c r="AI1851" s="442">
        <f t="shared" si="1"/>
        <v>0</v>
      </c>
    </row>
    <row r="1852" spans="1:35" ht="12.75" customHeight="1">
      <c r="A1852" s="446" t="s">
        <v>3755</v>
      </c>
      <c r="B1852" s="446" t="s">
        <v>1748</v>
      </c>
      <c r="C1852" s="45"/>
      <c r="D1852" s="45"/>
      <c r="E1852" s="45"/>
      <c r="F1852" s="448">
        <v>230042097</v>
      </c>
      <c r="G1852" s="45"/>
      <c r="H1852" s="45"/>
      <c r="I1852" s="45"/>
      <c r="J1852" s="45"/>
      <c r="K1852" s="45"/>
      <c r="L1852" s="45"/>
      <c r="M1852" s="45"/>
      <c r="N1852" s="45"/>
      <c r="O1852" s="45"/>
      <c r="P1852" s="45"/>
      <c r="Q1852" s="45"/>
      <c r="R1852" s="45"/>
      <c r="S1852" s="45"/>
      <c r="T1852" s="45"/>
      <c r="U1852" s="45"/>
      <c r="V1852" s="45"/>
      <c r="W1852" s="45"/>
      <c r="X1852" s="45"/>
      <c r="Y1852" s="45"/>
      <c r="Z1852" s="45"/>
      <c r="AA1852" s="45"/>
      <c r="AB1852" s="45"/>
      <c r="AC1852" s="45"/>
      <c r="AD1852" s="45"/>
      <c r="AE1852" s="45"/>
      <c r="AF1852" s="45"/>
      <c r="AG1852" s="45"/>
      <c r="AH1852" s="448">
        <v>230042097</v>
      </c>
      <c r="AI1852" s="442">
        <f t="shared" si="1"/>
        <v>0</v>
      </c>
    </row>
    <row r="1853" spans="1:35" ht="12.75" customHeight="1">
      <c r="A1853" s="446" t="s">
        <v>3756</v>
      </c>
      <c r="B1853" s="446" t="s">
        <v>3717</v>
      </c>
      <c r="C1853" s="45"/>
      <c r="D1853" s="45"/>
      <c r="E1853" s="45"/>
      <c r="F1853" s="448">
        <v>717475082</v>
      </c>
      <c r="G1853" s="45"/>
      <c r="H1853" s="45"/>
      <c r="I1853" s="45"/>
      <c r="J1853" s="45"/>
      <c r="K1853" s="45"/>
      <c r="L1853" s="45"/>
      <c r="M1853" s="45"/>
      <c r="N1853" s="45"/>
      <c r="O1853" s="45"/>
      <c r="P1853" s="45"/>
      <c r="Q1853" s="45"/>
      <c r="R1853" s="45"/>
      <c r="S1853" s="45"/>
      <c r="T1853" s="45"/>
      <c r="U1853" s="45"/>
      <c r="V1853" s="45"/>
      <c r="W1853" s="45"/>
      <c r="X1853" s="45"/>
      <c r="Y1853" s="45"/>
      <c r="Z1853" s="45"/>
      <c r="AA1853" s="45"/>
      <c r="AB1853" s="45"/>
      <c r="AC1853" s="45"/>
      <c r="AD1853" s="45"/>
      <c r="AE1853" s="45"/>
      <c r="AF1853" s="45"/>
      <c r="AG1853" s="45"/>
      <c r="AH1853" s="448">
        <v>717475082</v>
      </c>
      <c r="AI1853" s="442">
        <f t="shared" si="1"/>
        <v>0</v>
      </c>
    </row>
    <row r="1854" spans="1:35" ht="12.75" customHeight="1">
      <c r="A1854" s="446" t="s">
        <v>3757</v>
      </c>
      <c r="B1854" s="446" t="s">
        <v>3723</v>
      </c>
      <c r="C1854" s="45"/>
      <c r="D1854" s="45"/>
      <c r="E1854" s="45"/>
      <c r="F1854" s="448">
        <v>17100235372</v>
      </c>
      <c r="G1854" s="45"/>
      <c r="H1854" s="45"/>
      <c r="I1854" s="45"/>
      <c r="J1854" s="45"/>
      <c r="K1854" s="45"/>
      <c r="L1854" s="45"/>
      <c r="M1854" s="45"/>
      <c r="N1854" s="45"/>
      <c r="O1854" s="45"/>
      <c r="P1854" s="45"/>
      <c r="Q1854" s="45"/>
      <c r="R1854" s="45"/>
      <c r="S1854" s="45"/>
      <c r="T1854" s="45"/>
      <c r="U1854" s="45"/>
      <c r="V1854" s="45"/>
      <c r="W1854" s="45"/>
      <c r="X1854" s="45"/>
      <c r="Y1854" s="45"/>
      <c r="Z1854" s="45"/>
      <c r="AA1854" s="45"/>
      <c r="AB1854" s="45"/>
      <c r="AC1854" s="45"/>
      <c r="AD1854" s="45"/>
      <c r="AE1854" s="45"/>
      <c r="AF1854" s="45"/>
      <c r="AG1854" s="45"/>
      <c r="AH1854" s="448">
        <v>17100235372</v>
      </c>
      <c r="AI1854" s="442">
        <f t="shared" si="1"/>
        <v>0</v>
      </c>
    </row>
    <row r="1855" spans="1:35" ht="12.75" customHeight="1">
      <c r="A1855" s="440" t="s">
        <v>3758</v>
      </c>
      <c r="B1855" s="440" t="s">
        <v>3759</v>
      </c>
      <c r="C1855" s="45"/>
      <c r="D1855" s="45"/>
      <c r="E1855" s="45"/>
      <c r="F1855" s="45"/>
      <c r="G1855" s="45"/>
      <c r="H1855" s="45"/>
      <c r="I1855" s="45"/>
      <c r="J1855" s="45"/>
      <c r="K1855" s="45"/>
      <c r="L1855" s="45"/>
      <c r="M1855" s="45"/>
      <c r="N1855" s="45"/>
      <c r="O1855" s="45"/>
      <c r="P1855" s="45"/>
      <c r="Q1855" s="45"/>
      <c r="R1855" s="45"/>
      <c r="S1855" s="45"/>
      <c r="T1855" s="45"/>
      <c r="U1855" s="45"/>
      <c r="V1855" s="45"/>
      <c r="W1855" s="45"/>
      <c r="X1855" s="45"/>
      <c r="Y1855" s="45"/>
      <c r="Z1855" s="45"/>
      <c r="AA1855" s="45"/>
      <c r="AB1855" s="45"/>
      <c r="AC1855" s="45"/>
      <c r="AD1855" s="45"/>
      <c r="AE1855" s="45"/>
      <c r="AF1855" s="45"/>
      <c r="AG1855" s="45"/>
      <c r="AH1855" s="45"/>
      <c r="AI1855" s="442">
        <f t="shared" si="1"/>
        <v>0</v>
      </c>
    </row>
    <row r="1856" spans="1:35" ht="12.75" customHeight="1">
      <c r="A1856" s="440" t="s">
        <v>3760</v>
      </c>
      <c r="B1856" s="440" t="s">
        <v>3761</v>
      </c>
      <c r="C1856" s="45"/>
      <c r="D1856" s="45"/>
      <c r="E1856" s="45"/>
      <c r="F1856" s="441">
        <v>766245476010</v>
      </c>
      <c r="G1856" s="45"/>
      <c r="H1856" s="45"/>
      <c r="I1856" s="45"/>
      <c r="J1856" s="45"/>
      <c r="K1856" s="45"/>
      <c r="L1856" s="45"/>
      <c r="M1856" s="45"/>
      <c r="N1856" s="45"/>
      <c r="O1856" s="45"/>
      <c r="P1856" s="45"/>
      <c r="Q1856" s="45"/>
      <c r="R1856" s="45"/>
      <c r="S1856" s="45"/>
      <c r="T1856" s="45"/>
      <c r="U1856" s="45"/>
      <c r="V1856" s="45"/>
      <c r="W1856" s="45"/>
      <c r="X1856" s="45"/>
      <c r="Y1856" s="45"/>
      <c r="Z1856" s="45"/>
      <c r="AA1856" s="45"/>
      <c r="AB1856" s="45"/>
      <c r="AC1856" s="45"/>
      <c r="AD1856" s="45"/>
      <c r="AE1856" s="45"/>
      <c r="AF1856" s="45"/>
      <c r="AG1856" s="45"/>
      <c r="AH1856" s="441">
        <v>766245476010</v>
      </c>
      <c r="AI1856" s="442">
        <f t="shared" si="1"/>
        <v>0</v>
      </c>
    </row>
    <row r="1857" spans="1:35" ht="12.75" customHeight="1">
      <c r="A1857" s="440" t="s">
        <v>3762</v>
      </c>
      <c r="B1857" s="440" t="s">
        <v>3622</v>
      </c>
      <c r="C1857" s="45"/>
      <c r="D1857" s="45"/>
      <c r="E1857" s="45"/>
      <c r="F1857" s="441">
        <v>227853863131</v>
      </c>
      <c r="G1857" s="45"/>
      <c r="H1857" s="45"/>
      <c r="I1857" s="45"/>
      <c r="J1857" s="45"/>
      <c r="K1857" s="45"/>
      <c r="L1857" s="45"/>
      <c r="M1857" s="45"/>
      <c r="N1857" s="45"/>
      <c r="O1857" s="45"/>
      <c r="P1857" s="45"/>
      <c r="Q1857" s="45"/>
      <c r="R1857" s="45"/>
      <c r="S1857" s="45"/>
      <c r="T1857" s="45"/>
      <c r="U1857" s="45"/>
      <c r="V1857" s="45"/>
      <c r="W1857" s="45"/>
      <c r="X1857" s="45"/>
      <c r="Y1857" s="45"/>
      <c r="Z1857" s="45"/>
      <c r="AA1857" s="45"/>
      <c r="AB1857" s="45"/>
      <c r="AC1857" s="45"/>
      <c r="AD1857" s="45"/>
      <c r="AE1857" s="45"/>
      <c r="AF1857" s="45"/>
      <c r="AG1857" s="45"/>
      <c r="AH1857" s="441">
        <v>227853863131</v>
      </c>
      <c r="AI1857" s="442">
        <f t="shared" si="1"/>
        <v>0</v>
      </c>
    </row>
    <row r="1858" spans="1:35" ht="12.75" customHeight="1">
      <c r="A1858" s="446" t="s">
        <v>3763</v>
      </c>
      <c r="B1858" s="446" t="s">
        <v>3624</v>
      </c>
      <c r="C1858" s="45"/>
      <c r="D1858" s="45"/>
      <c r="E1858" s="45"/>
      <c r="F1858" s="448">
        <v>8382413957</v>
      </c>
      <c r="G1858" s="45"/>
      <c r="H1858" s="45"/>
      <c r="I1858" s="45"/>
      <c r="J1858" s="45"/>
      <c r="K1858" s="45"/>
      <c r="L1858" s="45"/>
      <c r="M1858" s="45"/>
      <c r="N1858" s="45"/>
      <c r="O1858" s="45"/>
      <c r="P1858" s="45"/>
      <c r="Q1858" s="45"/>
      <c r="R1858" s="45"/>
      <c r="S1858" s="45"/>
      <c r="T1858" s="45"/>
      <c r="U1858" s="45"/>
      <c r="V1858" s="45"/>
      <c r="W1858" s="45"/>
      <c r="X1858" s="45"/>
      <c r="Y1858" s="45"/>
      <c r="Z1858" s="45"/>
      <c r="AA1858" s="45"/>
      <c r="AB1858" s="45"/>
      <c r="AC1858" s="45"/>
      <c r="AD1858" s="45"/>
      <c r="AE1858" s="45"/>
      <c r="AF1858" s="45"/>
      <c r="AG1858" s="45"/>
      <c r="AH1858" s="448">
        <v>8382413957</v>
      </c>
      <c r="AI1858" s="442">
        <f t="shared" si="1"/>
        <v>0</v>
      </c>
    </row>
    <row r="1859" spans="1:35" ht="12.75" customHeight="1">
      <c r="A1859" s="446" t="s">
        <v>3764</v>
      </c>
      <c r="B1859" s="446" t="s">
        <v>3626</v>
      </c>
      <c r="C1859" s="45"/>
      <c r="D1859" s="45"/>
      <c r="E1859" s="45"/>
      <c r="F1859" s="448">
        <v>807044456</v>
      </c>
      <c r="G1859" s="45"/>
      <c r="H1859" s="45"/>
      <c r="I1859" s="45"/>
      <c r="J1859" s="45"/>
      <c r="K1859" s="45"/>
      <c r="L1859" s="45"/>
      <c r="M1859" s="45"/>
      <c r="N1859" s="45"/>
      <c r="O1859" s="45"/>
      <c r="P1859" s="45"/>
      <c r="Q1859" s="45"/>
      <c r="R1859" s="45"/>
      <c r="S1859" s="45"/>
      <c r="T1859" s="45"/>
      <c r="U1859" s="45"/>
      <c r="V1859" s="45"/>
      <c r="W1859" s="45"/>
      <c r="X1859" s="45"/>
      <c r="Y1859" s="45"/>
      <c r="Z1859" s="45"/>
      <c r="AA1859" s="45"/>
      <c r="AB1859" s="45"/>
      <c r="AC1859" s="45"/>
      <c r="AD1859" s="45"/>
      <c r="AE1859" s="45"/>
      <c r="AF1859" s="45"/>
      <c r="AG1859" s="45"/>
      <c r="AH1859" s="448">
        <v>807044456</v>
      </c>
      <c r="AI1859" s="442">
        <f t="shared" si="1"/>
        <v>0</v>
      </c>
    </row>
    <row r="1860" spans="1:35" ht="12.75" customHeight="1">
      <c r="A1860" s="446" t="s">
        <v>3765</v>
      </c>
      <c r="B1860" s="446" t="s">
        <v>3766</v>
      </c>
      <c r="C1860" s="45"/>
      <c r="D1860" s="45"/>
      <c r="E1860" s="45"/>
      <c r="F1860" s="448">
        <v>183605385051</v>
      </c>
      <c r="G1860" s="45"/>
      <c r="H1860" s="45"/>
      <c r="I1860" s="45"/>
      <c r="J1860" s="45"/>
      <c r="K1860" s="45"/>
      <c r="L1860" s="45"/>
      <c r="M1860" s="45"/>
      <c r="N1860" s="45"/>
      <c r="O1860" s="45"/>
      <c r="P1860" s="45"/>
      <c r="Q1860" s="45"/>
      <c r="R1860" s="45"/>
      <c r="S1860" s="45"/>
      <c r="T1860" s="45"/>
      <c r="U1860" s="45"/>
      <c r="V1860" s="45"/>
      <c r="W1860" s="45"/>
      <c r="X1860" s="45"/>
      <c r="Y1860" s="45"/>
      <c r="Z1860" s="45"/>
      <c r="AA1860" s="45"/>
      <c r="AB1860" s="45"/>
      <c r="AC1860" s="45"/>
      <c r="AD1860" s="45"/>
      <c r="AE1860" s="45"/>
      <c r="AF1860" s="45"/>
      <c r="AG1860" s="45"/>
      <c r="AH1860" s="448">
        <v>183605385051</v>
      </c>
      <c r="AI1860" s="442">
        <f t="shared" si="1"/>
        <v>0</v>
      </c>
    </row>
    <row r="1861" spans="1:35" ht="12.75" customHeight="1">
      <c r="A1861" s="446" t="s">
        <v>3767</v>
      </c>
      <c r="B1861" s="446" t="s">
        <v>3632</v>
      </c>
      <c r="C1861" s="45"/>
      <c r="D1861" s="45"/>
      <c r="E1861" s="45"/>
      <c r="F1861" s="448">
        <v>362366297</v>
      </c>
      <c r="G1861" s="45"/>
      <c r="H1861" s="45"/>
      <c r="I1861" s="45"/>
      <c r="J1861" s="45"/>
      <c r="K1861" s="45"/>
      <c r="L1861" s="45"/>
      <c r="M1861" s="45"/>
      <c r="N1861" s="45"/>
      <c r="O1861" s="45"/>
      <c r="P1861" s="45"/>
      <c r="Q1861" s="45"/>
      <c r="R1861" s="45"/>
      <c r="S1861" s="45"/>
      <c r="T1861" s="45"/>
      <c r="U1861" s="45"/>
      <c r="V1861" s="45"/>
      <c r="W1861" s="45"/>
      <c r="X1861" s="45"/>
      <c r="Y1861" s="45"/>
      <c r="Z1861" s="45"/>
      <c r="AA1861" s="45"/>
      <c r="AB1861" s="45"/>
      <c r="AC1861" s="45"/>
      <c r="AD1861" s="45"/>
      <c r="AE1861" s="45"/>
      <c r="AF1861" s="45"/>
      <c r="AG1861" s="45"/>
      <c r="AH1861" s="448">
        <v>362366297</v>
      </c>
      <c r="AI1861" s="442">
        <f t="shared" si="1"/>
        <v>0</v>
      </c>
    </row>
    <row r="1862" spans="1:35" ht="12.75" customHeight="1">
      <c r="A1862" s="446" t="s">
        <v>3768</v>
      </c>
      <c r="B1862" s="446" t="s">
        <v>3634</v>
      </c>
      <c r="C1862" s="45"/>
      <c r="D1862" s="45"/>
      <c r="E1862" s="45"/>
      <c r="F1862" s="448">
        <v>34696653370</v>
      </c>
      <c r="G1862" s="45"/>
      <c r="H1862" s="45"/>
      <c r="I1862" s="45"/>
      <c r="J1862" s="45"/>
      <c r="K1862" s="45"/>
      <c r="L1862" s="45"/>
      <c r="M1862" s="45"/>
      <c r="N1862" s="45"/>
      <c r="O1862" s="45"/>
      <c r="P1862" s="45"/>
      <c r="Q1862" s="45"/>
      <c r="R1862" s="45"/>
      <c r="S1862" s="45"/>
      <c r="T1862" s="45"/>
      <c r="U1862" s="45"/>
      <c r="V1862" s="45"/>
      <c r="W1862" s="45"/>
      <c r="X1862" s="45"/>
      <c r="Y1862" s="45"/>
      <c r="Z1862" s="45"/>
      <c r="AA1862" s="45"/>
      <c r="AB1862" s="45"/>
      <c r="AC1862" s="45"/>
      <c r="AD1862" s="45"/>
      <c r="AE1862" s="45"/>
      <c r="AF1862" s="45"/>
      <c r="AG1862" s="45"/>
      <c r="AH1862" s="448">
        <v>34696653370</v>
      </c>
      <c r="AI1862" s="442">
        <f t="shared" si="1"/>
        <v>0</v>
      </c>
    </row>
    <row r="1863" spans="1:35" ht="12.75" customHeight="1">
      <c r="A1863" s="440" t="s">
        <v>3769</v>
      </c>
      <c r="B1863" s="440" t="s">
        <v>2188</v>
      </c>
      <c r="C1863" s="45"/>
      <c r="D1863" s="45"/>
      <c r="E1863" s="45"/>
      <c r="F1863" s="441">
        <v>15726757001</v>
      </c>
      <c r="G1863" s="45"/>
      <c r="H1863" s="45"/>
      <c r="I1863" s="45"/>
      <c r="J1863" s="45"/>
      <c r="K1863" s="45"/>
      <c r="L1863" s="45"/>
      <c r="M1863" s="45"/>
      <c r="N1863" s="45"/>
      <c r="O1863" s="45"/>
      <c r="P1863" s="45"/>
      <c r="Q1863" s="45"/>
      <c r="R1863" s="45"/>
      <c r="S1863" s="45"/>
      <c r="T1863" s="45"/>
      <c r="U1863" s="45"/>
      <c r="V1863" s="45"/>
      <c r="W1863" s="45"/>
      <c r="X1863" s="45"/>
      <c r="Y1863" s="45"/>
      <c r="Z1863" s="45"/>
      <c r="AA1863" s="45"/>
      <c r="AB1863" s="45"/>
      <c r="AC1863" s="45"/>
      <c r="AD1863" s="45"/>
      <c r="AE1863" s="45"/>
      <c r="AF1863" s="45"/>
      <c r="AG1863" s="45"/>
      <c r="AH1863" s="441">
        <v>15726757001</v>
      </c>
      <c r="AI1863" s="442">
        <f t="shared" si="1"/>
        <v>0</v>
      </c>
    </row>
    <row r="1864" spans="1:35" ht="12.75" customHeight="1">
      <c r="A1864" s="446" t="s">
        <v>3770</v>
      </c>
      <c r="B1864" s="446" t="s">
        <v>3771</v>
      </c>
      <c r="C1864" s="45"/>
      <c r="D1864" s="45"/>
      <c r="E1864" s="45"/>
      <c r="F1864" s="448">
        <v>257504782</v>
      </c>
      <c r="G1864" s="45"/>
      <c r="H1864" s="45"/>
      <c r="I1864" s="45"/>
      <c r="J1864" s="45"/>
      <c r="K1864" s="45"/>
      <c r="L1864" s="45"/>
      <c r="M1864" s="45"/>
      <c r="N1864" s="45"/>
      <c r="O1864" s="45"/>
      <c r="P1864" s="45"/>
      <c r="Q1864" s="45"/>
      <c r="R1864" s="45"/>
      <c r="S1864" s="45"/>
      <c r="T1864" s="45"/>
      <c r="U1864" s="45"/>
      <c r="V1864" s="45"/>
      <c r="W1864" s="45"/>
      <c r="X1864" s="45"/>
      <c r="Y1864" s="45"/>
      <c r="Z1864" s="45"/>
      <c r="AA1864" s="45"/>
      <c r="AB1864" s="45"/>
      <c r="AC1864" s="45"/>
      <c r="AD1864" s="45"/>
      <c r="AE1864" s="45"/>
      <c r="AF1864" s="45"/>
      <c r="AG1864" s="45"/>
      <c r="AH1864" s="448">
        <v>257504782</v>
      </c>
      <c r="AI1864" s="442">
        <f t="shared" si="1"/>
        <v>0</v>
      </c>
    </row>
    <row r="1865" spans="1:35" ht="12.75" customHeight="1">
      <c r="A1865" s="446" t="s">
        <v>3772</v>
      </c>
      <c r="B1865" s="446" t="s">
        <v>3773</v>
      </c>
      <c r="C1865" s="45"/>
      <c r="D1865" s="45"/>
      <c r="E1865" s="45"/>
      <c r="F1865" s="448">
        <v>15469252219</v>
      </c>
      <c r="G1865" s="45"/>
      <c r="H1865" s="45"/>
      <c r="I1865" s="45"/>
      <c r="J1865" s="45"/>
      <c r="K1865" s="45"/>
      <c r="L1865" s="45"/>
      <c r="M1865" s="45"/>
      <c r="N1865" s="45"/>
      <c r="O1865" s="45"/>
      <c r="P1865" s="45"/>
      <c r="Q1865" s="45"/>
      <c r="R1865" s="45"/>
      <c r="S1865" s="45"/>
      <c r="T1865" s="45"/>
      <c r="U1865" s="45"/>
      <c r="V1865" s="45"/>
      <c r="W1865" s="45"/>
      <c r="X1865" s="45"/>
      <c r="Y1865" s="45"/>
      <c r="Z1865" s="45"/>
      <c r="AA1865" s="45"/>
      <c r="AB1865" s="45"/>
      <c r="AC1865" s="45"/>
      <c r="AD1865" s="45"/>
      <c r="AE1865" s="45"/>
      <c r="AF1865" s="45"/>
      <c r="AG1865" s="45"/>
      <c r="AH1865" s="448">
        <v>15469252219</v>
      </c>
      <c r="AI1865" s="442">
        <f t="shared" si="1"/>
        <v>0</v>
      </c>
    </row>
    <row r="1866" spans="1:35" ht="12.75" customHeight="1">
      <c r="A1866" s="440" t="s">
        <v>3774</v>
      </c>
      <c r="B1866" s="440" t="s">
        <v>3775</v>
      </c>
      <c r="C1866" s="45"/>
      <c r="D1866" s="45"/>
      <c r="E1866" s="45"/>
      <c r="F1866" s="441">
        <v>4200991522</v>
      </c>
      <c r="G1866" s="45"/>
      <c r="H1866" s="45"/>
      <c r="I1866" s="45"/>
      <c r="J1866" s="45"/>
      <c r="K1866" s="45"/>
      <c r="L1866" s="45"/>
      <c r="M1866" s="45"/>
      <c r="N1866" s="45"/>
      <c r="O1866" s="45"/>
      <c r="P1866" s="45"/>
      <c r="Q1866" s="45"/>
      <c r="R1866" s="45"/>
      <c r="S1866" s="45"/>
      <c r="T1866" s="45"/>
      <c r="U1866" s="45"/>
      <c r="V1866" s="45"/>
      <c r="W1866" s="45"/>
      <c r="X1866" s="45"/>
      <c r="Y1866" s="45"/>
      <c r="Z1866" s="45"/>
      <c r="AA1866" s="45"/>
      <c r="AB1866" s="45"/>
      <c r="AC1866" s="45"/>
      <c r="AD1866" s="45"/>
      <c r="AE1866" s="45"/>
      <c r="AF1866" s="45"/>
      <c r="AG1866" s="45"/>
      <c r="AH1866" s="441">
        <v>4200991522</v>
      </c>
      <c r="AI1866" s="442">
        <f t="shared" si="1"/>
        <v>0</v>
      </c>
    </row>
    <row r="1867" spans="1:35" ht="12.75" customHeight="1">
      <c r="A1867" s="446" t="s">
        <v>3776</v>
      </c>
      <c r="B1867" s="446" t="s">
        <v>3777</v>
      </c>
      <c r="C1867" s="45"/>
      <c r="D1867" s="45"/>
      <c r="E1867" s="45"/>
      <c r="F1867" s="448">
        <v>1008720470</v>
      </c>
      <c r="G1867" s="45"/>
      <c r="H1867" s="45"/>
      <c r="I1867" s="45"/>
      <c r="J1867" s="45"/>
      <c r="K1867" s="45"/>
      <c r="L1867" s="45"/>
      <c r="M1867" s="45"/>
      <c r="N1867" s="45"/>
      <c r="O1867" s="45"/>
      <c r="P1867" s="45"/>
      <c r="Q1867" s="45"/>
      <c r="R1867" s="45"/>
      <c r="S1867" s="45"/>
      <c r="T1867" s="45"/>
      <c r="U1867" s="45"/>
      <c r="V1867" s="45"/>
      <c r="W1867" s="45"/>
      <c r="X1867" s="45"/>
      <c r="Y1867" s="45"/>
      <c r="Z1867" s="45"/>
      <c r="AA1867" s="45"/>
      <c r="AB1867" s="45"/>
      <c r="AC1867" s="45"/>
      <c r="AD1867" s="45"/>
      <c r="AE1867" s="45"/>
      <c r="AF1867" s="45"/>
      <c r="AG1867" s="45"/>
      <c r="AH1867" s="448">
        <v>1008720470</v>
      </c>
      <c r="AI1867" s="442">
        <f t="shared" si="1"/>
        <v>0</v>
      </c>
    </row>
    <row r="1868" spans="1:35" ht="12.75" customHeight="1">
      <c r="A1868" s="446" t="s">
        <v>3778</v>
      </c>
      <c r="B1868" s="446" t="s">
        <v>3779</v>
      </c>
      <c r="C1868" s="45"/>
      <c r="D1868" s="45"/>
      <c r="E1868" s="45"/>
      <c r="F1868" s="448">
        <v>3192271052</v>
      </c>
      <c r="G1868" s="45"/>
      <c r="H1868" s="45"/>
      <c r="I1868" s="45"/>
      <c r="J1868" s="45"/>
      <c r="K1868" s="45"/>
      <c r="L1868" s="45"/>
      <c r="M1868" s="45"/>
      <c r="N1868" s="45"/>
      <c r="O1868" s="45"/>
      <c r="P1868" s="45"/>
      <c r="Q1868" s="45"/>
      <c r="R1868" s="45"/>
      <c r="S1868" s="45"/>
      <c r="T1868" s="45"/>
      <c r="U1868" s="45"/>
      <c r="V1868" s="45"/>
      <c r="W1868" s="45"/>
      <c r="X1868" s="45"/>
      <c r="Y1868" s="45"/>
      <c r="Z1868" s="45"/>
      <c r="AA1868" s="45"/>
      <c r="AB1868" s="45"/>
      <c r="AC1868" s="45"/>
      <c r="AD1868" s="45"/>
      <c r="AE1868" s="45"/>
      <c r="AF1868" s="45"/>
      <c r="AG1868" s="45"/>
      <c r="AH1868" s="448">
        <v>3192271052</v>
      </c>
      <c r="AI1868" s="442">
        <f t="shared" si="1"/>
        <v>0</v>
      </c>
    </row>
    <row r="1869" spans="1:35" ht="12.75" customHeight="1">
      <c r="A1869" s="440" t="s">
        <v>3780</v>
      </c>
      <c r="B1869" s="440" t="s">
        <v>3781</v>
      </c>
      <c r="C1869" s="45"/>
      <c r="D1869" s="45"/>
      <c r="E1869" s="45"/>
      <c r="F1869" s="441">
        <v>517829638089</v>
      </c>
      <c r="G1869" s="45"/>
      <c r="H1869" s="45"/>
      <c r="I1869" s="45"/>
      <c r="J1869" s="45"/>
      <c r="K1869" s="45"/>
      <c r="L1869" s="45"/>
      <c r="M1869" s="45"/>
      <c r="N1869" s="45"/>
      <c r="O1869" s="45"/>
      <c r="P1869" s="45"/>
      <c r="Q1869" s="45"/>
      <c r="R1869" s="45"/>
      <c r="S1869" s="45"/>
      <c r="T1869" s="45"/>
      <c r="U1869" s="45"/>
      <c r="V1869" s="45"/>
      <c r="W1869" s="45"/>
      <c r="X1869" s="45"/>
      <c r="Y1869" s="45"/>
      <c r="Z1869" s="45"/>
      <c r="AA1869" s="45"/>
      <c r="AB1869" s="45"/>
      <c r="AC1869" s="45"/>
      <c r="AD1869" s="45"/>
      <c r="AE1869" s="45"/>
      <c r="AF1869" s="45"/>
      <c r="AG1869" s="45"/>
      <c r="AH1869" s="441">
        <v>517829638089</v>
      </c>
      <c r="AI1869" s="442">
        <f t="shared" si="1"/>
        <v>0</v>
      </c>
    </row>
    <row r="1870" spans="1:35" ht="12.75" customHeight="1">
      <c r="A1870" s="446" t="s">
        <v>3782</v>
      </c>
      <c r="B1870" s="446" t="s">
        <v>3783</v>
      </c>
      <c r="C1870" s="45"/>
      <c r="D1870" s="45"/>
      <c r="E1870" s="45"/>
      <c r="F1870" s="448">
        <v>517767521141</v>
      </c>
      <c r="G1870" s="45"/>
      <c r="H1870" s="45"/>
      <c r="I1870" s="45"/>
      <c r="J1870" s="45"/>
      <c r="K1870" s="45"/>
      <c r="L1870" s="45"/>
      <c r="M1870" s="45"/>
      <c r="N1870" s="45"/>
      <c r="O1870" s="45"/>
      <c r="P1870" s="45"/>
      <c r="Q1870" s="45"/>
      <c r="R1870" s="45"/>
      <c r="S1870" s="45"/>
      <c r="T1870" s="45"/>
      <c r="U1870" s="45"/>
      <c r="V1870" s="45"/>
      <c r="W1870" s="45"/>
      <c r="X1870" s="45"/>
      <c r="Y1870" s="45"/>
      <c r="Z1870" s="45"/>
      <c r="AA1870" s="45"/>
      <c r="AB1870" s="45"/>
      <c r="AC1870" s="45"/>
      <c r="AD1870" s="45"/>
      <c r="AE1870" s="45"/>
      <c r="AF1870" s="45"/>
      <c r="AG1870" s="45"/>
      <c r="AH1870" s="448">
        <v>517767521141</v>
      </c>
      <c r="AI1870" s="442">
        <f t="shared" si="1"/>
        <v>0</v>
      </c>
    </row>
    <row r="1871" spans="1:35" ht="12.75" customHeight="1">
      <c r="A1871" s="446" t="s">
        <v>3976</v>
      </c>
      <c r="B1871" s="446" t="s">
        <v>3977</v>
      </c>
      <c r="C1871" s="45"/>
      <c r="D1871" s="45"/>
      <c r="E1871" s="45"/>
      <c r="F1871" s="448">
        <v>62116948</v>
      </c>
      <c r="G1871" s="45"/>
      <c r="H1871" s="45"/>
      <c r="I1871" s="45"/>
      <c r="J1871" s="45"/>
      <c r="K1871" s="45"/>
      <c r="L1871" s="45"/>
      <c r="M1871" s="45"/>
      <c r="N1871" s="45"/>
      <c r="O1871" s="45"/>
      <c r="P1871" s="45"/>
      <c r="Q1871" s="45"/>
      <c r="R1871" s="45"/>
      <c r="S1871" s="45"/>
      <c r="T1871" s="45"/>
      <c r="U1871" s="45"/>
      <c r="V1871" s="45"/>
      <c r="W1871" s="45"/>
      <c r="X1871" s="45"/>
      <c r="Y1871" s="45"/>
      <c r="Z1871" s="45"/>
      <c r="AA1871" s="45"/>
      <c r="AB1871" s="45"/>
      <c r="AC1871" s="45"/>
      <c r="AD1871" s="45"/>
      <c r="AE1871" s="45"/>
      <c r="AF1871" s="45"/>
      <c r="AG1871" s="45"/>
      <c r="AH1871" s="448">
        <v>62116948</v>
      </c>
      <c r="AI1871" s="442">
        <f t="shared" si="1"/>
        <v>0</v>
      </c>
    </row>
    <row r="1872" spans="1:35" ht="12.75" customHeight="1">
      <c r="A1872" s="440" t="s">
        <v>3788</v>
      </c>
      <c r="B1872" s="440" t="s">
        <v>3789</v>
      </c>
      <c r="C1872" s="45"/>
      <c r="D1872" s="45"/>
      <c r="E1872" s="45"/>
      <c r="F1872" s="441">
        <v>634226267</v>
      </c>
      <c r="G1872" s="45"/>
      <c r="H1872" s="45"/>
      <c r="I1872" s="45"/>
      <c r="J1872" s="45"/>
      <c r="K1872" s="45"/>
      <c r="L1872" s="45"/>
      <c r="M1872" s="45"/>
      <c r="N1872" s="45"/>
      <c r="O1872" s="45"/>
      <c r="P1872" s="45"/>
      <c r="Q1872" s="45"/>
      <c r="R1872" s="45"/>
      <c r="S1872" s="45"/>
      <c r="T1872" s="45"/>
      <c r="U1872" s="45"/>
      <c r="V1872" s="45"/>
      <c r="W1872" s="45"/>
      <c r="X1872" s="45"/>
      <c r="Y1872" s="45"/>
      <c r="Z1872" s="45"/>
      <c r="AA1872" s="45"/>
      <c r="AB1872" s="45"/>
      <c r="AC1872" s="45"/>
      <c r="AD1872" s="45"/>
      <c r="AE1872" s="45"/>
      <c r="AF1872" s="45"/>
      <c r="AG1872" s="45"/>
      <c r="AH1872" s="441">
        <v>634226267</v>
      </c>
      <c r="AI1872" s="442">
        <f t="shared" si="1"/>
        <v>0</v>
      </c>
    </row>
    <row r="1873" spans="1:35" ht="12.75" customHeight="1">
      <c r="A1873" s="446" t="s">
        <v>3790</v>
      </c>
      <c r="B1873" s="446" t="s">
        <v>3791</v>
      </c>
      <c r="C1873" s="45"/>
      <c r="D1873" s="45"/>
      <c r="E1873" s="45"/>
      <c r="F1873" s="448">
        <v>7455257</v>
      </c>
      <c r="G1873" s="45"/>
      <c r="H1873" s="45"/>
      <c r="I1873" s="45"/>
      <c r="J1873" s="45"/>
      <c r="K1873" s="45"/>
      <c r="L1873" s="45"/>
      <c r="M1873" s="45"/>
      <c r="N1873" s="45"/>
      <c r="O1873" s="45"/>
      <c r="P1873" s="45"/>
      <c r="Q1873" s="45"/>
      <c r="R1873" s="45"/>
      <c r="S1873" s="45"/>
      <c r="T1873" s="45"/>
      <c r="U1873" s="45"/>
      <c r="V1873" s="45"/>
      <c r="W1873" s="45"/>
      <c r="X1873" s="45"/>
      <c r="Y1873" s="45"/>
      <c r="Z1873" s="45"/>
      <c r="AA1873" s="45"/>
      <c r="AB1873" s="45"/>
      <c r="AC1873" s="45"/>
      <c r="AD1873" s="45"/>
      <c r="AE1873" s="45"/>
      <c r="AF1873" s="45"/>
      <c r="AG1873" s="45"/>
      <c r="AH1873" s="448">
        <v>7455257</v>
      </c>
      <c r="AI1873" s="442">
        <f t="shared" si="1"/>
        <v>0</v>
      </c>
    </row>
    <row r="1874" spans="1:35" ht="12.75" customHeight="1">
      <c r="A1874" s="446" t="s">
        <v>3792</v>
      </c>
      <c r="B1874" s="446" t="s">
        <v>3789</v>
      </c>
      <c r="C1874" s="45"/>
      <c r="D1874" s="45"/>
      <c r="E1874" s="45"/>
      <c r="F1874" s="448">
        <v>626771010</v>
      </c>
      <c r="G1874" s="45"/>
      <c r="H1874" s="45"/>
      <c r="I1874" s="45"/>
      <c r="J1874" s="45"/>
      <c r="K1874" s="45"/>
      <c r="L1874" s="45"/>
      <c r="M1874" s="45"/>
      <c r="N1874" s="45"/>
      <c r="O1874" s="45"/>
      <c r="P1874" s="45"/>
      <c r="Q1874" s="45"/>
      <c r="R1874" s="45"/>
      <c r="S1874" s="45"/>
      <c r="T1874" s="45"/>
      <c r="U1874" s="45"/>
      <c r="V1874" s="45"/>
      <c r="W1874" s="45"/>
      <c r="X1874" s="45"/>
      <c r="Y1874" s="45"/>
      <c r="Z1874" s="45"/>
      <c r="AA1874" s="45"/>
      <c r="AB1874" s="45"/>
      <c r="AC1874" s="45"/>
      <c r="AD1874" s="45"/>
      <c r="AE1874" s="45"/>
      <c r="AF1874" s="45"/>
      <c r="AG1874" s="45"/>
      <c r="AH1874" s="448">
        <v>626771010</v>
      </c>
      <c r="AI1874" s="442">
        <f t="shared" si="1"/>
        <v>0</v>
      </c>
    </row>
    <row r="1875" spans="1:35" ht="12.75" customHeight="1">
      <c r="A1875" s="440" t="s">
        <v>3793</v>
      </c>
      <c r="B1875" s="440" t="s">
        <v>3794</v>
      </c>
      <c r="C1875" s="45"/>
      <c r="D1875" s="45"/>
      <c r="E1875" s="45"/>
      <c r="F1875" s="441">
        <v>71725430211</v>
      </c>
      <c r="G1875" s="45"/>
      <c r="H1875" s="45"/>
      <c r="I1875" s="45"/>
      <c r="J1875" s="45"/>
      <c r="K1875" s="45"/>
      <c r="L1875" s="45"/>
      <c r="M1875" s="45"/>
      <c r="N1875" s="45"/>
      <c r="O1875" s="45"/>
      <c r="P1875" s="45"/>
      <c r="Q1875" s="45"/>
      <c r="R1875" s="45"/>
      <c r="S1875" s="45"/>
      <c r="T1875" s="45"/>
      <c r="U1875" s="45"/>
      <c r="V1875" s="45"/>
      <c r="W1875" s="45"/>
      <c r="X1875" s="45"/>
      <c r="Y1875" s="45"/>
      <c r="Z1875" s="45"/>
      <c r="AA1875" s="45"/>
      <c r="AB1875" s="45"/>
      <c r="AC1875" s="45"/>
      <c r="AD1875" s="45"/>
      <c r="AE1875" s="45"/>
      <c r="AF1875" s="45"/>
      <c r="AG1875" s="45"/>
      <c r="AH1875" s="441">
        <v>71725430211</v>
      </c>
      <c r="AI1875" s="442">
        <f t="shared" si="1"/>
        <v>0</v>
      </c>
    </row>
    <row r="1876" spans="1:35" ht="12.75" customHeight="1">
      <c r="A1876" s="440" t="s">
        <v>3795</v>
      </c>
      <c r="B1876" s="440" t="s">
        <v>3796</v>
      </c>
      <c r="C1876" s="45"/>
      <c r="D1876" s="45"/>
      <c r="E1876" s="45"/>
      <c r="F1876" s="441">
        <v>226923</v>
      </c>
      <c r="G1876" s="45"/>
      <c r="H1876" s="45"/>
      <c r="I1876" s="45"/>
      <c r="J1876" s="45"/>
      <c r="K1876" s="45"/>
      <c r="L1876" s="45"/>
      <c r="M1876" s="45"/>
      <c r="N1876" s="45"/>
      <c r="O1876" s="45"/>
      <c r="P1876" s="45"/>
      <c r="Q1876" s="45"/>
      <c r="R1876" s="45"/>
      <c r="S1876" s="45"/>
      <c r="T1876" s="45"/>
      <c r="U1876" s="45"/>
      <c r="V1876" s="45"/>
      <c r="W1876" s="45"/>
      <c r="X1876" s="45"/>
      <c r="Y1876" s="45"/>
      <c r="Z1876" s="45"/>
      <c r="AA1876" s="45"/>
      <c r="AB1876" s="45"/>
      <c r="AC1876" s="45"/>
      <c r="AD1876" s="45"/>
      <c r="AE1876" s="45"/>
      <c r="AF1876" s="45"/>
      <c r="AG1876" s="45"/>
      <c r="AH1876" s="441">
        <v>226923</v>
      </c>
      <c r="AI1876" s="442">
        <f t="shared" si="1"/>
        <v>0</v>
      </c>
    </row>
    <row r="1877" spans="1:35" ht="12.75" customHeight="1">
      <c r="A1877" s="446" t="s">
        <v>3797</v>
      </c>
      <c r="B1877" s="446" t="s">
        <v>1814</v>
      </c>
      <c r="C1877" s="45"/>
      <c r="D1877" s="45"/>
      <c r="E1877" s="45"/>
      <c r="F1877" s="448">
        <v>226923</v>
      </c>
      <c r="G1877" s="45"/>
      <c r="H1877" s="45"/>
      <c r="I1877" s="45"/>
      <c r="J1877" s="45"/>
      <c r="K1877" s="45"/>
      <c r="L1877" s="45"/>
      <c r="M1877" s="45"/>
      <c r="N1877" s="45"/>
      <c r="O1877" s="45"/>
      <c r="P1877" s="45"/>
      <c r="Q1877" s="45"/>
      <c r="R1877" s="45"/>
      <c r="S1877" s="45"/>
      <c r="T1877" s="45"/>
      <c r="U1877" s="45"/>
      <c r="V1877" s="45"/>
      <c r="W1877" s="45"/>
      <c r="X1877" s="45"/>
      <c r="Y1877" s="45"/>
      <c r="Z1877" s="45"/>
      <c r="AA1877" s="45"/>
      <c r="AB1877" s="45"/>
      <c r="AC1877" s="45"/>
      <c r="AD1877" s="45"/>
      <c r="AE1877" s="45"/>
      <c r="AF1877" s="45"/>
      <c r="AG1877" s="45"/>
      <c r="AH1877" s="448">
        <v>226923</v>
      </c>
      <c r="AI1877" s="442">
        <f t="shared" si="1"/>
        <v>0</v>
      </c>
    </row>
    <row r="1878" spans="1:35" ht="12.75" customHeight="1">
      <c r="A1878" s="440" t="s">
        <v>3798</v>
      </c>
      <c r="B1878" s="440" t="s">
        <v>3799</v>
      </c>
      <c r="C1878" s="45"/>
      <c r="D1878" s="45"/>
      <c r="E1878" s="45"/>
      <c r="F1878" s="441">
        <v>43279215784</v>
      </c>
      <c r="G1878" s="45"/>
      <c r="H1878" s="45"/>
      <c r="I1878" s="45"/>
      <c r="J1878" s="45"/>
      <c r="K1878" s="45"/>
      <c r="L1878" s="45"/>
      <c r="M1878" s="45"/>
      <c r="N1878" s="45"/>
      <c r="O1878" s="45"/>
      <c r="P1878" s="45"/>
      <c r="Q1878" s="45"/>
      <c r="R1878" s="45"/>
      <c r="S1878" s="45"/>
      <c r="T1878" s="45"/>
      <c r="U1878" s="45"/>
      <c r="V1878" s="45"/>
      <c r="W1878" s="45"/>
      <c r="X1878" s="45"/>
      <c r="Y1878" s="45"/>
      <c r="Z1878" s="45"/>
      <c r="AA1878" s="45"/>
      <c r="AB1878" s="45"/>
      <c r="AC1878" s="45"/>
      <c r="AD1878" s="45"/>
      <c r="AE1878" s="45"/>
      <c r="AF1878" s="45"/>
      <c r="AG1878" s="45"/>
      <c r="AH1878" s="441">
        <v>43279215784</v>
      </c>
      <c r="AI1878" s="442">
        <f t="shared" si="1"/>
        <v>0</v>
      </c>
    </row>
    <row r="1879" spans="1:35" ht="12.75" customHeight="1">
      <c r="A1879" s="446" t="s">
        <v>3800</v>
      </c>
      <c r="B1879" s="446" t="s">
        <v>3801</v>
      </c>
      <c r="C1879" s="45"/>
      <c r="D1879" s="45"/>
      <c r="E1879" s="45"/>
      <c r="F1879" s="448">
        <v>832665632</v>
      </c>
      <c r="G1879" s="45"/>
      <c r="H1879" s="45"/>
      <c r="I1879" s="45"/>
      <c r="J1879" s="45"/>
      <c r="K1879" s="45"/>
      <c r="L1879" s="45"/>
      <c r="M1879" s="45"/>
      <c r="N1879" s="45"/>
      <c r="O1879" s="45"/>
      <c r="P1879" s="45"/>
      <c r="Q1879" s="45"/>
      <c r="R1879" s="45"/>
      <c r="S1879" s="45"/>
      <c r="T1879" s="45"/>
      <c r="U1879" s="45"/>
      <c r="V1879" s="45"/>
      <c r="W1879" s="45"/>
      <c r="X1879" s="45"/>
      <c r="Y1879" s="45"/>
      <c r="Z1879" s="45"/>
      <c r="AA1879" s="45"/>
      <c r="AB1879" s="45"/>
      <c r="AC1879" s="45"/>
      <c r="AD1879" s="45"/>
      <c r="AE1879" s="45"/>
      <c r="AF1879" s="45"/>
      <c r="AG1879" s="45"/>
      <c r="AH1879" s="448">
        <v>832665632</v>
      </c>
      <c r="AI1879" s="442">
        <f t="shared" si="1"/>
        <v>0</v>
      </c>
    </row>
    <row r="1880" spans="1:35" ht="12.75" customHeight="1">
      <c r="A1880" s="446" t="s">
        <v>3802</v>
      </c>
      <c r="B1880" s="446" t="s">
        <v>3803</v>
      </c>
      <c r="C1880" s="45"/>
      <c r="D1880" s="45"/>
      <c r="E1880" s="45"/>
      <c r="F1880" s="448">
        <v>42097363903</v>
      </c>
      <c r="G1880" s="45"/>
      <c r="H1880" s="45"/>
      <c r="I1880" s="45"/>
      <c r="J1880" s="45"/>
      <c r="K1880" s="45"/>
      <c r="L1880" s="45"/>
      <c r="M1880" s="45"/>
      <c r="N1880" s="45"/>
      <c r="O1880" s="45"/>
      <c r="P1880" s="45"/>
      <c r="Q1880" s="45"/>
      <c r="R1880" s="45"/>
      <c r="S1880" s="45"/>
      <c r="T1880" s="45"/>
      <c r="U1880" s="45"/>
      <c r="V1880" s="45"/>
      <c r="W1880" s="45"/>
      <c r="X1880" s="45"/>
      <c r="Y1880" s="45"/>
      <c r="Z1880" s="45"/>
      <c r="AA1880" s="45"/>
      <c r="AB1880" s="45"/>
      <c r="AC1880" s="45"/>
      <c r="AD1880" s="45"/>
      <c r="AE1880" s="45"/>
      <c r="AF1880" s="45"/>
      <c r="AG1880" s="45"/>
      <c r="AH1880" s="448">
        <v>42097363903</v>
      </c>
      <c r="AI1880" s="442">
        <f t="shared" si="1"/>
        <v>0</v>
      </c>
    </row>
    <row r="1881" spans="1:35" ht="12.75" customHeight="1">
      <c r="A1881" s="446" t="s">
        <v>3804</v>
      </c>
      <c r="B1881" s="446" t="s">
        <v>3805</v>
      </c>
      <c r="C1881" s="45"/>
      <c r="D1881" s="45"/>
      <c r="E1881" s="45"/>
      <c r="F1881" s="448">
        <v>349186249</v>
      </c>
      <c r="G1881" s="45"/>
      <c r="H1881" s="45"/>
      <c r="I1881" s="45"/>
      <c r="J1881" s="45"/>
      <c r="K1881" s="45"/>
      <c r="L1881" s="45"/>
      <c r="M1881" s="45"/>
      <c r="N1881" s="45"/>
      <c r="O1881" s="45"/>
      <c r="P1881" s="45"/>
      <c r="Q1881" s="45"/>
      <c r="R1881" s="45"/>
      <c r="S1881" s="45"/>
      <c r="T1881" s="45"/>
      <c r="U1881" s="45"/>
      <c r="V1881" s="45"/>
      <c r="W1881" s="45"/>
      <c r="X1881" s="45"/>
      <c r="Y1881" s="45"/>
      <c r="Z1881" s="45"/>
      <c r="AA1881" s="45"/>
      <c r="AB1881" s="45"/>
      <c r="AC1881" s="45"/>
      <c r="AD1881" s="45"/>
      <c r="AE1881" s="45"/>
      <c r="AF1881" s="45"/>
      <c r="AG1881" s="45"/>
      <c r="AH1881" s="448">
        <v>349186249</v>
      </c>
      <c r="AI1881" s="442">
        <f t="shared" si="1"/>
        <v>0</v>
      </c>
    </row>
    <row r="1882" spans="1:35" ht="12.75" customHeight="1">
      <c r="A1882" s="440" t="s">
        <v>3806</v>
      </c>
      <c r="B1882" s="440" t="s">
        <v>3807</v>
      </c>
      <c r="C1882" s="45"/>
      <c r="D1882" s="45"/>
      <c r="E1882" s="45"/>
      <c r="F1882" s="441">
        <v>21651671642</v>
      </c>
      <c r="G1882" s="45"/>
      <c r="H1882" s="45"/>
      <c r="I1882" s="45"/>
      <c r="J1882" s="45"/>
      <c r="K1882" s="45"/>
      <c r="L1882" s="45"/>
      <c r="M1882" s="45"/>
      <c r="N1882" s="45"/>
      <c r="O1882" s="45"/>
      <c r="P1882" s="45"/>
      <c r="Q1882" s="45"/>
      <c r="R1882" s="45"/>
      <c r="S1882" s="45"/>
      <c r="T1882" s="45"/>
      <c r="U1882" s="45"/>
      <c r="V1882" s="45"/>
      <c r="W1882" s="45"/>
      <c r="X1882" s="45"/>
      <c r="Y1882" s="45"/>
      <c r="Z1882" s="45"/>
      <c r="AA1882" s="45"/>
      <c r="AB1882" s="45"/>
      <c r="AC1882" s="45"/>
      <c r="AD1882" s="45"/>
      <c r="AE1882" s="45"/>
      <c r="AF1882" s="45"/>
      <c r="AG1882" s="45"/>
      <c r="AH1882" s="441">
        <v>21651671642</v>
      </c>
      <c r="AI1882" s="442">
        <f t="shared" si="1"/>
        <v>0</v>
      </c>
    </row>
    <row r="1883" spans="1:35" ht="12.75" customHeight="1">
      <c r="A1883" s="446" t="s">
        <v>3808</v>
      </c>
      <c r="B1883" s="446" t="s">
        <v>38</v>
      </c>
      <c r="C1883" s="45"/>
      <c r="D1883" s="45"/>
      <c r="E1883" s="45"/>
      <c r="F1883" s="448">
        <v>17406886827</v>
      </c>
      <c r="G1883" s="45"/>
      <c r="H1883" s="45"/>
      <c r="I1883" s="45"/>
      <c r="J1883" s="45"/>
      <c r="K1883" s="45"/>
      <c r="L1883" s="45"/>
      <c r="M1883" s="45"/>
      <c r="N1883" s="45"/>
      <c r="O1883" s="45"/>
      <c r="P1883" s="45"/>
      <c r="Q1883" s="45"/>
      <c r="R1883" s="45"/>
      <c r="S1883" s="45"/>
      <c r="T1883" s="45"/>
      <c r="U1883" s="45"/>
      <c r="V1883" s="45"/>
      <c r="W1883" s="45"/>
      <c r="X1883" s="45"/>
      <c r="Y1883" s="45"/>
      <c r="Z1883" s="45"/>
      <c r="AA1883" s="45"/>
      <c r="AB1883" s="45"/>
      <c r="AC1883" s="45"/>
      <c r="AD1883" s="45"/>
      <c r="AE1883" s="45"/>
      <c r="AF1883" s="45"/>
      <c r="AG1883" s="45"/>
      <c r="AH1883" s="448">
        <v>17406886827</v>
      </c>
      <c r="AI1883" s="442">
        <f t="shared" si="1"/>
        <v>0</v>
      </c>
    </row>
    <row r="1884" spans="1:35" ht="12.75" customHeight="1">
      <c r="A1884" s="446" t="s">
        <v>3809</v>
      </c>
      <c r="B1884" s="446" t="s">
        <v>1195</v>
      </c>
      <c r="C1884" s="45"/>
      <c r="D1884" s="45"/>
      <c r="E1884" s="45"/>
      <c r="F1884" s="448">
        <v>98628</v>
      </c>
      <c r="G1884" s="45"/>
      <c r="H1884" s="45"/>
      <c r="I1884" s="45"/>
      <c r="J1884" s="45"/>
      <c r="K1884" s="45"/>
      <c r="L1884" s="45"/>
      <c r="M1884" s="45"/>
      <c r="N1884" s="45"/>
      <c r="O1884" s="45"/>
      <c r="P1884" s="45"/>
      <c r="Q1884" s="45"/>
      <c r="R1884" s="45"/>
      <c r="S1884" s="45"/>
      <c r="T1884" s="45"/>
      <c r="U1884" s="45"/>
      <c r="V1884" s="45"/>
      <c r="W1884" s="45"/>
      <c r="X1884" s="45"/>
      <c r="Y1884" s="45"/>
      <c r="Z1884" s="45"/>
      <c r="AA1884" s="45"/>
      <c r="AB1884" s="45"/>
      <c r="AC1884" s="45"/>
      <c r="AD1884" s="45"/>
      <c r="AE1884" s="45"/>
      <c r="AF1884" s="45"/>
      <c r="AG1884" s="45"/>
      <c r="AH1884" s="448">
        <v>98628</v>
      </c>
      <c r="AI1884" s="442">
        <f t="shared" si="1"/>
        <v>0</v>
      </c>
    </row>
    <row r="1885" spans="1:35" ht="12.75" customHeight="1">
      <c r="A1885" s="446" t="s">
        <v>3810</v>
      </c>
      <c r="B1885" s="446" t="s">
        <v>3683</v>
      </c>
      <c r="C1885" s="45"/>
      <c r="D1885" s="45"/>
      <c r="E1885" s="45"/>
      <c r="F1885" s="448">
        <v>4229787230</v>
      </c>
      <c r="G1885" s="45"/>
      <c r="H1885" s="45"/>
      <c r="I1885" s="45"/>
      <c r="J1885" s="45"/>
      <c r="K1885" s="45"/>
      <c r="L1885" s="45"/>
      <c r="M1885" s="45"/>
      <c r="N1885" s="45"/>
      <c r="O1885" s="45"/>
      <c r="P1885" s="45"/>
      <c r="Q1885" s="45"/>
      <c r="R1885" s="45"/>
      <c r="S1885" s="45"/>
      <c r="T1885" s="45"/>
      <c r="U1885" s="45"/>
      <c r="V1885" s="45"/>
      <c r="W1885" s="45"/>
      <c r="X1885" s="45"/>
      <c r="Y1885" s="45"/>
      <c r="Z1885" s="45"/>
      <c r="AA1885" s="45"/>
      <c r="AB1885" s="45"/>
      <c r="AC1885" s="45"/>
      <c r="AD1885" s="45"/>
      <c r="AE1885" s="45"/>
      <c r="AF1885" s="45"/>
      <c r="AG1885" s="45"/>
      <c r="AH1885" s="448">
        <v>4229787230</v>
      </c>
      <c r="AI1885" s="442">
        <f t="shared" si="1"/>
        <v>0</v>
      </c>
    </row>
    <row r="1886" spans="1:35" ht="12.75" customHeight="1">
      <c r="A1886" s="446" t="s">
        <v>3811</v>
      </c>
      <c r="B1886" s="446" t="s">
        <v>1314</v>
      </c>
      <c r="C1886" s="45"/>
      <c r="D1886" s="45"/>
      <c r="E1886" s="45"/>
      <c r="F1886" s="448">
        <v>13423820</v>
      </c>
      <c r="G1886" s="45"/>
      <c r="H1886" s="45"/>
      <c r="I1886" s="45"/>
      <c r="J1886" s="45"/>
      <c r="K1886" s="45"/>
      <c r="L1886" s="45"/>
      <c r="M1886" s="45"/>
      <c r="N1886" s="45"/>
      <c r="O1886" s="45"/>
      <c r="P1886" s="45"/>
      <c r="Q1886" s="45"/>
      <c r="R1886" s="45"/>
      <c r="S1886" s="45"/>
      <c r="T1886" s="45"/>
      <c r="U1886" s="45"/>
      <c r="V1886" s="45"/>
      <c r="W1886" s="45"/>
      <c r="X1886" s="45"/>
      <c r="Y1886" s="45"/>
      <c r="Z1886" s="45"/>
      <c r="AA1886" s="45"/>
      <c r="AB1886" s="45"/>
      <c r="AC1886" s="45"/>
      <c r="AD1886" s="45"/>
      <c r="AE1886" s="45"/>
      <c r="AF1886" s="45"/>
      <c r="AG1886" s="45"/>
      <c r="AH1886" s="448">
        <v>13423820</v>
      </c>
      <c r="AI1886" s="442">
        <f t="shared" si="1"/>
        <v>0</v>
      </c>
    </row>
    <row r="1887" spans="1:35" ht="12.75" customHeight="1">
      <c r="A1887" s="446" t="s">
        <v>3812</v>
      </c>
      <c r="B1887" s="446" t="s">
        <v>1684</v>
      </c>
      <c r="C1887" s="45"/>
      <c r="D1887" s="45"/>
      <c r="E1887" s="45"/>
      <c r="F1887" s="448">
        <v>1367805</v>
      </c>
      <c r="G1887" s="45"/>
      <c r="H1887" s="45"/>
      <c r="I1887" s="45"/>
      <c r="J1887" s="45"/>
      <c r="K1887" s="45"/>
      <c r="L1887" s="45"/>
      <c r="M1887" s="45"/>
      <c r="N1887" s="45"/>
      <c r="O1887" s="45"/>
      <c r="P1887" s="45"/>
      <c r="Q1887" s="45"/>
      <c r="R1887" s="45"/>
      <c r="S1887" s="45"/>
      <c r="T1887" s="45"/>
      <c r="U1887" s="45"/>
      <c r="V1887" s="45"/>
      <c r="W1887" s="45"/>
      <c r="X1887" s="45"/>
      <c r="Y1887" s="45"/>
      <c r="Z1887" s="45"/>
      <c r="AA1887" s="45"/>
      <c r="AB1887" s="45"/>
      <c r="AC1887" s="45"/>
      <c r="AD1887" s="45"/>
      <c r="AE1887" s="45"/>
      <c r="AF1887" s="45"/>
      <c r="AG1887" s="45"/>
      <c r="AH1887" s="448">
        <v>1367805</v>
      </c>
      <c r="AI1887" s="442">
        <f t="shared" si="1"/>
        <v>0</v>
      </c>
    </row>
    <row r="1888" spans="1:35" ht="12.75" customHeight="1">
      <c r="A1888" s="446" t="s">
        <v>3813</v>
      </c>
      <c r="B1888" s="446" t="s">
        <v>3814</v>
      </c>
      <c r="C1888" s="45"/>
      <c r="D1888" s="45"/>
      <c r="E1888" s="45"/>
      <c r="F1888" s="448">
        <v>107332</v>
      </c>
      <c r="G1888" s="45"/>
      <c r="H1888" s="45"/>
      <c r="I1888" s="45"/>
      <c r="J1888" s="45"/>
      <c r="K1888" s="45"/>
      <c r="L1888" s="45"/>
      <c r="M1888" s="45"/>
      <c r="N1888" s="45"/>
      <c r="O1888" s="45"/>
      <c r="P1888" s="45"/>
      <c r="Q1888" s="45"/>
      <c r="R1888" s="45"/>
      <c r="S1888" s="45"/>
      <c r="T1888" s="45"/>
      <c r="U1888" s="45"/>
      <c r="V1888" s="45"/>
      <c r="W1888" s="45"/>
      <c r="X1888" s="45"/>
      <c r="Y1888" s="45"/>
      <c r="Z1888" s="45"/>
      <c r="AA1888" s="45"/>
      <c r="AB1888" s="45"/>
      <c r="AC1888" s="45"/>
      <c r="AD1888" s="45"/>
      <c r="AE1888" s="45"/>
      <c r="AF1888" s="45"/>
      <c r="AG1888" s="45"/>
      <c r="AH1888" s="448">
        <v>107332</v>
      </c>
      <c r="AI1888" s="442">
        <f t="shared" si="1"/>
        <v>0</v>
      </c>
    </row>
    <row r="1889" spans="1:35" ht="12.75" customHeight="1">
      <c r="A1889" s="440" t="s">
        <v>3815</v>
      </c>
      <c r="B1889" s="440" t="s">
        <v>3816</v>
      </c>
      <c r="C1889" s="45"/>
      <c r="D1889" s="45"/>
      <c r="E1889" s="45"/>
      <c r="F1889" s="441">
        <v>87745136</v>
      </c>
      <c r="G1889" s="45"/>
      <c r="H1889" s="45"/>
      <c r="I1889" s="45"/>
      <c r="J1889" s="45"/>
      <c r="K1889" s="45"/>
      <c r="L1889" s="45"/>
      <c r="M1889" s="45"/>
      <c r="N1889" s="45"/>
      <c r="O1889" s="45"/>
      <c r="P1889" s="45"/>
      <c r="Q1889" s="45"/>
      <c r="R1889" s="45"/>
      <c r="S1889" s="45"/>
      <c r="T1889" s="45"/>
      <c r="U1889" s="45"/>
      <c r="V1889" s="45"/>
      <c r="W1889" s="45"/>
      <c r="X1889" s="45"/>
      <c r="Y1889" s="45"/>
      <c r="Z1889" s="45"/>
      <c r="AA1889" s="45"/>
      <c r="AB1889" s="45"/>
      <c r="AC1889" s="45"/>
      <c r="AD1889" s="45"/>
      <c r="AE1889" s="45"/>
      <c r="AF1889" s="45"/>
      <c r="AG1889" s="45"/>
      <c r="AH1889" s="441">
        <v>87745136</v>
      </c>
      <c r="AI1889" s="442">
        <f t="shared" si="1"/>
        <v>0</v>
      </c>
    </row>
    <row r="1890" spans="1:35" ht="12.75" customHeight="1">
      <c r="A1890" s="446" t="s">
        <v>3817</v>
      </c>
      <c r="B1890" s="446" t="s">
        <v>3818</v>
      </c>
      <c r="C1890" s="45"/>
      <c r="D1890" s="45"/>
      <c r="E1890" s="45"/>
      <c r="F1890" s="448">
        <v>87745136</v>
      </c>
      <c r="G1890" s="45"/>
      <c r="H1890" s="45"/>
      <c r="I1890" s="45"/>
      <c r="J1890" s="45"/>
      <c r="K1890" s="45"/>
      <c r="L1890" s="45"/>
      <c r="M1890" s="45"/>
      <c r="N1890" s="45"/>
      <c r="O1890" s="45"/>
      <c r="P1890" s="45"/>
      <c r="Q1890" s="45"/>
      <c r="R1890" s="45"/>
      <c r="S1890" s="45"/>
      <c r="T1890" s="45"/>
      <c r="U1890" s="45"/>
      <c r="V1890" s="45"/>
      <c r="W1890" s="45"/>
      <c r="X1890" s="45"/>
      <c r="Y1890" s="45"/>
      <c r="Z1890" s="45"/>
      <c r="AA1890" s="45"/>
      <c r="AB1890" s="45"/>
      <c r="AC1890" s="45"/>
      <c r="AD1890" s="45"/>
      <c r="AE1890" s="45"/>
      <c r="AF1890" s="45"/>
      <c r="AG1890" s="45"/>
      <c r="AH1890" s="448">
        <v>87745136</v>
      </c>
      <c r="AI1890" s="442">
        <f t="shared" si="1"/>
        <v>0</v>
      </c>
    </row>
    <row r="1891" spans="1:35" ht="12.75" customHeight="1">
      <c r="A1891" s="440" t="s">
        <v>3819</v>
      </c>
      <c r="B1891" s="440" t="s">
        <v>3325</v>
      </c>
      <c r="C1891" s="45"/>
      <c r="D1891" s="45"/>
      <c r="E1891" s="45"/>
      <c r="F1891" s="441">
        <v>51557418</v>
      </c>
      <c r="G1891" s="45"/>
      <c r="H1891" s="45"/>
      <c r="I1891" s="45"/>
      <c r="J1891" s="45"/>
      <c r="K1891" s="45"/>
      <c r="L1891" s="45"/>
      <c r="M1891" s="45"/>
      <c r="N1891" s="45"/>
      <c r="O1891" s="45"/>
      <c r="P1891" s="45"/>
      <c r="Q1891" s="45"/>
      <c r="R1891" s="45"/>
      <c r="S1891" s="45"/>
      <c r="T1891" s="45"/>
      <c r="U1891" s="45"/>
      <c r="V1891" s="45"/>
      <c r="W1891" s="45"/>
      <c r="X1891" s="45"/>
      <c r="Y1891" s="45"/>
      <c r="Z1891" s="45"/>
      <c r="AA1891" s="45"/>
      <c r="AB1891" s="45"/>
      <c r="AC1891" s="45"/>
      <c r="AD1891" s="45"/>
      <c r="AE1891" s="45"/>
      <c r="AF1891" s="45"/>
      <c r="AG1891" s="45"/>
      <c r="AH1891" s="441">
        <v>51557418</v>
      </c>
      <c r="AI1891" s="442">
        <f t="shared" si="1"/>
        <v>0</v>
      </c>
    </row>
    <row r="1892" spans="1:35" ht="12.75" customHeight="1">
      <c r="A1892" s="446" t="s">
        <v>3820</v>
      </c>
      <c r="B1892" s="446" t="s">
        <v>3658</v>
      </c>
      <c r="C1892" s="45"/>
      <c r="D1892" s="45"/>
      <c r="E1892" s="45"/>
      <c r="F1892" s="448">
        <v>74137</v>
      </c>
      <c r="G1892" s="45"/>
      <c r="H1892" s="45"/>
      <c r="I1892" s="45"/>
      <c r="J1892" s="45"/>
      <c r="K1892" s="45"/>
      <c r="L1892" s="45"/>
      <c r="M1892" s="45"/>
      <c r="N1892" s="45"/>
      <c r="O1892" s="45"/>
      <c r="P1892" s="45"/>
      <c r="Q1892" s="45"/>
      <c r="R1892" s="45"/>
      <c r="S1892" s="45"/>
      <c r="T1892" s="45"/>
      <c r="U1892" s="45"/>
      <c r="V1892" s="45"/>
      <c r="W1892" s="45"/>
      <c r="X1892" s="45"/>
      <c r="Y1892" s="45"/>
      <c r="Z1892" s="45"/>
      <c r="AA1892" s="45"/>
      <c r="AB1892" s="45"/>
      <c r="AC1892" s="45"/>
      <c r="AD1892" s="45"/>
      <c r="AE1892" s="45"/>
      <c r="AF1892" s="45"/>
      <c r="AG1892" s="45"/>
      <c r="AH1892" s="448">
        <v>74137</v>
      </c>
      <c r="AI1892" s="442">
        <f t="shared" si="1"/>
        <v>0</v>
      </c>
    </row>
    <row r="1893" spans="1:35" ht="12.75" customHeight="1">
      <c r="A1893" s="446" t="s">
        <v>3821</v>
      </c>
      <c r="B1893" s="446" t="s">
        <v>1314</v>
      </c>
      <c r="C1893" s="45"/>
      <c r="D1893" s="45"/>
      <c r="E1893" s="45"/>
      <c r="F1893" s="448">
        <v>51474281</v>
      </c>
      <c r="G1893" s="45"/>
      <c r="H1893" s="45"/>
      <c r="I1893" s="45"/>
      <c r="J1893" s="45"/>
      <c r="K1893" s="45"/>
      <c r="L1893" s="45"/>
      <c r="M1893" s="45"/>
      <c r="N1893" s="45"/>
      <c r="O1893" s="45"/>
      <c r="P1893" s="45"/>
      <c r="Q1893" s="45"/>
      <c r="R1893" s="45"/>
      <c r="S1893" s="45"/>
      <c r="T1893" s="45"/>
      <c r="U1893" s="45"/>
      <c r="V1893" s="45"/>
      <c r="W1893" s="45"/>
      <c r="X1893" s="45"/>
      <c r="Y1893" s="45"/>
      <c r="Z1893" s="45"/>
      <c r="AA1893" s="45"/>
      <c r="AB1893" s="45"/>
      <c r="AC1893" s="45"/>
      <c r="AD1893" s="45"/>
      <c r="AE1893" s="45"/>
      <c r="AF1893" s="45"/>
      <c r="AG1893" s="45"/>
      <c r="AH1893" s="448">
        <v>51474281</v>
      </c>
      <c r="AI1893" s="442">
        <f t="shared" si="1"/>
        <v>0</v>
      </c>
    </row>
    <row r="1894" spans="1:35" ht="12.75" customHeight="1">
      <c r="A1894" s="446" t="s">
        <v>3822</v>
      </c>
      <c r="B1894" s="446" t="s">
        <v>3823</v>
      </c>
      <c r="C1894" s="45"/>
      <c r="D1894" s="45"/>
      <c r="E1894" s="45"/>
      <c r="F1894" s="448">
        <v>9000</v>
      </c>
      <c r="G1894" s="45"/>
      <c r="H1894" s="45"/>
      <c r="I1894" s="45"/>
      <c r="J1894" s="45"/>
      <c r="K1894" s="45"/>
      <c r="L1894" s="45"/>
      <c r="M1894" s="45"/>
      <c r="N1894" s="45"/>
      <c r="O1894" s="45"/>
      <c r="P1894" s="45"/>
      <c r="Q1894" s="45"/>
      <c r="R1894" s="45"/>
      <c r="S1894" s="45"/>
      <c r="T1894" s="45"/>
      <c r="U1894" s="45"/>
      <c r="V1894" s="45"/>
      <c r="W1894" s="45"/>
      <c r="X1894" s="45"/>
      <c r="Y1894" s="45"/>
      <c r="Z1894" s="45"/>
      <c r="AA1894" s="45"/>
      <c r="AB1894" s="45"/>
      <c r="AC1894" s="45"/>
      <c r="AD1894" s="45"/>
      <c r="AE1894" s="45"/>
      <c r="AF1894" s="45"/>
      <c r="AG1894" s="45"/>
      <c r="AH1894" s="448">
        <v>9000</v>
      </c>
      <c r="AI1894" s="442">
        <f t="shared" si="1"/>
        <v>0</v>
      </c>
    </row>
    <row r="1895" spans="1:35" ht="12.75" customHeight="1">
      <c r="A1895" s="440" t="s">
        <v>3824</v>
      </c>
      <c r="B1895" s="440" t="s">
        <v>3825</v>
      </c>
      <c r="C1895" s="45"/>
      <c r="D1895" s="45"/>
      <c r="E1895" s="45"/>
      <c r="F1895" s="441">
        <v>869553301</v>
      </c>
      <c r="G1895" s="45"/>
      <c r="H1895" s="45"/>
      <c r="I1895" s="45"/>
      <c r="J1895" s="45"/>
      <c r="K1895" s="45"/>
      <c r="L1895" s="45"/>
      <c r="M1895" s="45"/>
      <c r="N1895" s="45"/>
      <c r="O1895" s="45"/>
      <c r="P1895" s="45"/>
      <c r="Q1895" s="45"/>
      <c r="R1895" s="45"/>
      <c r="S1895" s="45"/>
      <c r="T1895" s="45"/>
      <c r="U1895" s="45"/>
      <c r="V1895" s="45"/>
      <c r="W1895" s="45"/>
      <c r="X1895" s="45"/>
      <c r="Y1895" s="45"/>
      <c r="Z1895" s="45"/>
      <c r="AA1895" s="45"/>
      <c r="AB1895" s="45"/>
      <c r="AC1895" s="45"/>
      <c r="AD1895" s="45"/>
      <c r="AE1895" s="45"/>
      <c r="AF1895" s="45"/>
      <c r="AG1895" s="45"/>
      <c r="AH1895" s="441">
        <v>869553301</v>
      </c>
      <c r="AI1895" s="442">
        <f t="shared" si="1"/>
        <v>0</v>
      </c>
    </row>
    <row r="1896" spans="1:35" ht="12.75" customHeight="1">
      <c r="A1896" s="446" t="s">
        <v>3826</v>
      </c>
      <c r="B1896" s="446" t="s">
        <v>1195</v>
      </c>
      <c r="C1896" s="45"/>
      <c r="D1896" s="45"/>
      <c r="E1896" s="45"/>
      <c r="F1896" s="448">
        <v>33805414</v>
      </c>
      <c r="G1896" s="45"/>
      <c r="H1896" s="45"/>
      <c r="I1896" s="45"/>
      <c r="J1896" s="45"/>
      <c r="K1896" s="45"/>
      <c r="L1896" s="45"/>
      <c r="M1896" s="45"/>
      <c r="N1896" s="45"/>
      <c r="O1896" s="45"/>
      <c r="P1896" s="45"/>
      <c r="Q1896" s="45"/>
      <c r="R1896" s="45"/>
      <c r="S1896" s="45"/>
      <c r="T1896" s="45"/>
      <c r="U1896" s="45"/>
      <c r="V1896" s="45"/>
      <c r="W1896" s="45"/>
      <c r="X1896" s="45"/>
      <c r="Y1896" s="45"/>
      <c r="Z1896" s="45"/>
      <c r="AA1896" s="45"/>
      <c r="AB1896" s="45"/>
      <c r="AC1896" s="45"/>
      <c r="AD1896" s="45"/>
      <c r="AE1896" s="45"/>
      <c r="AF1896" s="45"/>
      <c r="AG1896" s="45"/>
      <c r="AH1896" s="448">
        <v>33805414</v>
      </c>
      <c r="AI1896" s="442">
        <f t="shared" si="1"/>
        <v>0</v>
      </c>
    </row>
    <row r="1897" spans="1:35" ht="12.75" customHeight="1">
      <c r="A1897" s="446" t="s">
        <v>3827</v>
      </c>
      <c r="B1897" s="446" t="s">
        <v>1314</v>
      </c>
      <c r="C1897" s="45"/>
      <c r="D1897" s="45"/>
      <c r="E1897" s="45"/>
      <c r="F1897" s="448">
        <v>809896682</v>
      </c>
      <c r="G1897" s="45"/>
      <c r="H1897" s="45"/>
      <c r="I1897" s="45"/>
      <c r="J1897" s="45"/>
      <c r="K1897" s="45"/>
      <c r="L1897" s="45"/>
      <c r="M1897" s="45"/>
      <c r="N1897" s="45"/>
      <c r="O1897" s="45"/>
      <c r="P1897" s="45"/>
      <c r="Q1897" s="45"/>
      <c r="R1897" s="45"/>
      <c r="S1897" s="45"/>
      <c r="T1897" s="45"/>
      <c r="U1897" s="45"/>
      <c r="V1897" s="45"/>
      <c r="W1897" s="45"/>
      <c r="X1897" s="45"/>
      <c r="Y1897" s="45"/>
      <c r="Z1897" s="45"/>
      <c r="AA1897" s="45"/>
      <c r="AB1897" s="45"/>
      <c r="AC1897" s="45"/>
      <c r="AD1897" s="45"/>
      <c r="AE1897" s="45"/>
      <c r="AF1897" s="45"/>
      <c r="AG1897" s="45"/>
      <c r="AH1897" s="448">
        <v>809896682</v>
      </c>
      <c r="AI1897" s="442">
        <f t="shared" si="1"/>
        <v>0</v>
      </c>
    </row>
    <row r="1898" spans="1:35" ht="12.75" customHeight="1">
      <c r="A1898" s="446" t="s">
        <v>3828</v>
      </c>
      <c r="B1898" s="446" t="s">
        <v>1684</v>
      </c>
      <c r="C1898" s="45"/>
      <c r="D1898" s="45"/>
      <c r="E1898" s="45"/>
      <c r="F1898" s="448">
        <v>25714840</v>
      </c>
      <c r="G1898" s="45"/>
      <c r="H1898" s="45"/>
      <c r="I1898" s="45"/>
      <c r="J1898" s="45"/>
      <c r="K1898" s="45"/>
      <c r="L1898" s="45"/>
      <c r="M1898" s="45"/>
      <c r="N1898" s="45"/>
      <c r="O1898" s="45"/>
      <c r="P1898" s="45"/>
      <c r="Q1898" s="45"/>
      <c r="R1898" s="45"/>
      <c r="S1898" s="45"/>
      <c r="T1898" s="45"/>
      <c r="U1898" s="45"/>
      <c r="V1898" s="45"/>
      <c r="W1898" s="45"/>
      <c r="X1898" s="45"/>
      <c r="Y1898" s="45"/>
      <c r="Z1898" s="45"/>
      <c r="AA1898" s="45"/>
      <c r="AB1898" s="45"/>
      <c r="AC1898" s="45"/>
      <c r="AD1898" s="45"/>
      <c r="AE1898" s="45"/>
      <c r="AF1898" s="45"/>
      <c r="AG1898" s="45"/>
      <c r="AH1898" s="448">
        <v>25714840</v>
      </c>
      <c r="AI1898" s="442">
        <f t="shared" si="1"/>
        <v>0</v>
      </c>
    </row>
    <row r="1899" spans="1:35" ht="12.75" customHeight="1">
      <c r="A1899" s="446" t="s">
        <v>3829</v>
      </c>
      <c r="B1899" s="446" t="s">
        <v>3830</v>
      </c>
      <c r="C1899" s="45"/>
      <c r="D1899" s="45"/>
      <c r="E1899" s="45"/>
      <c r="F1899" s="448">
        <v>136365</v>
      </c>
      <c r="G1899" s="45"/>
      <c r="H1899" s="45"/>
      <c r="I1899" s="45"/>
      <c r="J1899" s="45"/>
      <c r="K1899" s="45"/>
      <c r="L1899" s="45"/>
      <c r="M1899" s="45"/>
      <c r="N1899" s="45"/>
      <c r="O1899" s="45"/>
      <c r="P1899" s="45"/>
      <c r="Q1899" s="45"/>
      <c r="R1899" s="45"/>
      <c r="S1899" s="45"/>
      <c r="T1899" s="45"/>
      <c r="U1899" s="45"/>
      <c r="V1899" s="45"/>
      <c r="W1899" s="45"/>
      <c r="X1899" s="45"/>
      <c r="Y1899" s="45"/>
      <c r="Z1899" s="45"/>
      <c r="AA1899" s="45"/>
      <c r="AB1899" s="45"/>
      <c r="AC1899" s="45"/>
      <c r="AD1899" s="45"/>
      <c r="AE1899" s="45"/>
      <c r="AF1899" s="45"/>
      <c r="AG1899" s="45"/>
      <c r="AH1899" s="448">
        <v>136365</v>
      </c>
      <c r="AI1899" s="442">
        <f t="shared" si="1"/>
        <v>0</v>
      </c>
    </row>
    <row r="1900" spans="1:35" ht="12.75" customHeight="1">
      <c r="A1900" s="440" t="s">
        <v>3831</v>
      </c>
      <c r="B1900" s="440" t="s">
        <v>3832</v>
      </c>
      <c r="C1900" s="45"/>
      <c r="D1900" s="45"/>
      <c r="E1900" s="45"/>
      <c r="F1900" s="441">
        <v>4107258432</v>
      </c>
      <c r="G1900" s="45"/>
      <c r="H1900" s="45"/>
      <c r="I1900" s="45"/>
      <c r="J1900" s="45"/>
      <c r="K1900" s="45"/>
      <c r="L1900" s="45"/>
      <c r="M1900" s="45"/>
      <c r="N1900" s="45"/>
      <c r="O1900" s="45"/>
      <c r="P1900" s="45"/>
      <c r="Q1900" s="45"/>
      <c r="R1900" s="45"/>
      <c r="S1900" s="45"/>
      <c r="T1900" s="45"/>
      <c r="U1900" s="45"/>
      <c r="V1900" s="45"/>
      <c r="W1900" s="45"/>
      <c r="X1900" s="45"/>
      <c r="Y1900" s="45"/>
      <c r="Z1900" s="45"/>
      <c r="AA1900" s="45"/>
      <c r="AB1900" s="45"/>
      <c r="AC1900" s="45"/>
      <c r="AD1900" s="45"/>
      <c r="AE1900" s="45"/>
      <c r="AF1900" s="45"/>
      <c r="AG1900" s="45"/>
      <c r="AH1900" s="441">
        <v>4107258432</v>
      </c>
      <c r="AI1900" s="442">
        <f t="shared" si="1"/>
        <v>0</v>
      </c>
    </row>
    <row r="1901" spans="1:35" ht="12.75" customHeight="1">
      <c r="A1901" s="446" t="s">
        <v>3833</v>
      </c>
      <c r="B1901" s="446" t="s">
        <v>3834</v>
      </c>
      <c r="C1901" s="45"/>
      <c r="D1901" s="45"/>
      <c r="E1901" s="45"/>
      <c r="F1901" s="448">
        <v>4087919964</v>
      </c>
      <c r="G1901" s="45"/>
      <c r="H1901" s="45"/>
      <c r="I1901" s="45"/>
      <c r="J1901" s="45"/>
      <c r="K1901" s="45"/>
      <c r="L1901" s="45"/>
      <c r="M1901" s="45"/>
      <c r="N1901" s="45"/>
      <c r="O1901" s="45"/>
      <c r="P1901" s="45"/>
      <c r="Q1901" s="45"/>
      <c r="R1901" s="45"/>
      <c r="S1901" s="45"/>
      <c r="T1901" s="45"/>
      <c r="U1901" s="45"/>
      <c r="V1901" s="45"/>
      <c r="W1901" s="45"/>
      <c r="X1901" s="45"/>
      <c r="Y1901" s="45"/>
      <c r="Z1901" s="45"/>
      <c r="AA1901" s="45"/>
      <c r="AB1901" s="45"/>
      <c r="AC1901" s="45"/>
      <c r="AD1901" s="45"/>
      <c r="AE1901" s="45"/>
      <c r="AF1901" s="45"/>
      <c r="AG1901" s="45"/>
      <c r="AH1901" s="448">
        <v>4087919964</v>
      </c>
      <c r="AI1901" s="442">
        <f t="shared" si="1"/>
        <v>0</v>
      </c>
    </row>
    <row r="1902" spans="1:35" ht="12.75" customHeight="1">
      <c r="A1902" s="446" t="s">
        <v>3835</v>
      </c>
      <c r="B1902" s="446" t="s">
        <v>3836</v>
      </c>
      <c r="C1902" s="45"/>
      <c r="D1902" s="45"/>
      <c r="E1902" s="45"/>
      <c r="F1902" s="448">
        <v>4192697</v>
      </c>
      <c r="G1902" s="45"/>
      <c r="H1902" s="45"/>
      <c r="I1902" s="45"/>
      <c r="J1902" s="45"/>
      <c r="K1902" s="45"/>
      <c r="L1902" s="45"/>
      <c r="M1902" s="45"/>
      <c r="N1902" s="45"/>
      <c r="O1902" s="45"/>
      <c r="P1902" s="45"/>
      <c r="Q1902" s="45"/>
      <c r="R1902" s="45"/>
      <c r="S1902" s="45"/>
      <c r="T1902" s="45"/>
      <c r="U1902" s="45"/>
      <c r="V1902" s="45"/>
      <c r="W1902" s="45"/>
      <c r="X1902" s="45"/>
      <c r="Y1902" s="45"/>
      <c r="Z1902" s="45"/>
      <c r="AA1902" s="45"/>
      <c r="AB1902" s="45"/>
      <c r="AC1902" s="45"/>
      <c r="AD1902" s="45"/>
      <c r="AE1902" s="45"/>
      <c r="AF1902" s="45"/>
      <c r="AG1902" s="45"/>
      <c r="AH1902" s="448">
        <v>4192697</v>
      </c>
      <c r="AI1902" s="442">
        <f t="shared" si="1"/>
        <v>0</v>
      </c>
    </row>
    <row r="1903" spans="1:35" ht="12.75" customHeight="1">
      <c r="A1903" s="446" t="s">
        <v>3837</v>
      </c>
      <c r="B1903" s="446" t="s">
        <v>3838</v>
      </c>
      <c r="C1903" s="45"/>
      <c r="D1903" s="45"/>
      <c r="E1903" s="45"/>
      <c r="F1903" s="448">
        <v>13060031</v>
      </c>
      <c r="G1903" s="45"/>
      <c r="H1903" s="45"/>
      <c r="I1903" s="45"/>
      <c r="J1903" s="45"/>
      <c r="K1903" s="45"/>
      <c r="L1903" s="45"/>
      <c r="M1903" s="45"/>
      <c r="N1903" s="45"/>
      <c r="O1903" s="45"/>
      <c r="P1903" s="45"/>
      <c r="Q1903" s="45"/>
      <c r="R1903" s="45"/>
      <c r="S1903" s="45"/>
      <c r="T1903" s="45"/>
      <c r="U1903" s="45"/>
      <c r="V1903" s="45"/>
      <c r="W1903" s="45"/>
      <c r="X1903" s="45"/>
      <c r="Y1903" s="45"/>
      <c r="Z1903" s="45"/>
      <c r="AA1903" s="45"/>
      <c r="AB1903" s="45"/>
      <c r="AC1903" s="45"/>
      <c r="AD1903" s="45"/>
      <c r="AE1903" s="45"/>
      <c r="AF1903" s="45"/>
      <c r="AG1903" s="45"/>
      <c r="AH1903" s="448">
        <v>13060031</v>
      </c>
      <c r="AI1903" s="442">
        <f t="shared" si="1"/>
        <v>0</v>
      </c>
    </row>
    <row r="1904" spans="1:35" ht="12.75" customHeight="1">
      <c r="A1904" s="446" t="s">
        <v>3839</v>
      </c>
      <c r="B1904" s="446" t="s">
        <v>3840</v>
      </c>
      <c r="C1904" s="45"/>
      <c r="D1904" s="45"/>
      <c r="E1904" s="45"/>
      <c r="F1904" s="448">
        <v>2085740</v>
      </c>
      <c r="G1904" s="45"/>
      <c r="H1904" s="45"/>
      <c r="I1904" s="45"/>
      <c r="J1904" s="45"/>
      <c r="K1904" s="45"/>
      <c r="L1904" s="45"/>
      <c r="M1904" s="45"/>
      <c r="N1904" s="45"/>
      <c r="O1904" s="45"/>
      <c r="P1904" s="45"/>
      <c r="Q1904" s="45"/>
      <c r="R1904" s="45"/>
      <c r="S1904" s="45"/>
      <c r="T1904" s="45"/>
      <c r="U1904" s="45"/>
      <c r="V1904" s="45"/>
      <c r="W1904" s="45"/>
      <c r="X1904" s="45"/>
      <c r="Y1904" s="45"/>
      <c r="Z1904" s="45"/>
      <c r="AA1904" s="45"/>
      <c r="AB1904" s="45"/>
      <c r="AC1904" s="45"/>
      <c r="AD1904" s="45"/>
      <c r="AE1904" s="45"/>
      <c r="AF1904" s="45"/>
      <c r="AG1904" s="45"/>
      <c r="AH1904" s="448">
        <v>2085740</v>
      </c>
      <c r="AI1904" s="442">
        <f t="shared" si="1"/>
        <v>0</v>
      </c>
    </row>
    <row r="1905" spans="1:35" ht="12.75" customHeight="1">
      <c r="A1905" s="440" t="s">
        <v>3841</v>
      </c>
      <c r="B1905" s="440" t="s">
        <v>3713</v>
      </c>
      <c r="C1905" s="45"/>
      <c r="D1905" s="45"/>
      <c r="E1905" s="45"/>
      <c r="F1905" s="441">
        <v>472447488</v>
      </c>
      <c r="G1905" s="45"/>
      <c r="H1905" s="45"/>
      <c r="I1905" s="45"/>
      <c r="J1905" s="45"/>
      <c r="K1905" s="45"/>
      <c r="L1905" s="45"/>
      <c r="M1905" s="45"/>
      <c r="N1905" s="45"/>
      <c r="O1905" s="45"/>
      <c r="P1905" s="45"/>
      <c r="Q1905" s="45"/>
      <c r="R1905" s="45"/>
      <c r="S1905" s="45"/>
      <c r="T1905" s="45"/>
      <c r="U1905" s="45"/>
      <c r="V1905" s="45"/>
      <c r="W1905" s="45"/>
      <c r="X1905" s="45"/>
      <c r="Y1905" s="45"/>
      <c r="Z1905" s="45"/>
      <c r="AA1905" s="45"/>
      <c r="AB1905" s="45"/>
      <c r="AC1905" s="45"/>
      <c r="AD1905" s="45"/>
      <c r="AE1905" s="45"/>
      <c r="AF1905" s="45"/>
      <c r="AG1905" s="45"/>
      <c r="AH1905" s="441">
        <v>472447488</v>
      </c>
      <c r="AI1905" s="442">
        <f t="shared" si="1"/>
        <v>0</v>
      </c>
    </row>
    <row r="1906" spans="1:35" ht="12.75" customHeight="1">
      <c r="A1906" s="446" t="s">
        <v>3842</v>
      </c>
      <c r="B1906" s="446" t="s">
        <v>1853</v>
      </c>
      <c r="C1906" s="45"/>
      <c r="D1906" s="45"/>
      <c r="E1906" s="45"/>
      <c r="F1906" s="448">
        <v>102030992</v>
      </c>
      <c r="G1906" s="45"/>
      <c r="H1906" s="45"/>
      <c r="I1906" s="45"/>
      <c r="J1906" s="45"/>
      <c r="K1906" s="45"/>
      <c r="L1906" s="45"/>
      <c r="M1906" s="45"/>
      <c r="N1906" s="45"/>
      <c r="O1906" s="45"/>
      <c r="P1906" s="45"/>
      <c r="Q1906" s="45"/>
      <c r="R1906" s="45"/>
      <c r="S1906" s="45"/>
      <c r="T1906" s="45"/>
      <c r="U1906" s="45"/>
      <c r="V1906" s="45"/>
      <c r="W1906" s="45"/>
      <c r="X1906" s="45"/>
      <c r="Y1906" s="45"/>
      <c r="Z1906" s="45"/>
      <c r="AA1906" s="45"/>
      <c r="AB1906" s="45"/>
      <c r="AC1906" s="45"/>
      <c r="AD1906" s="45"/>
      <c r="AE1906" s="45"/>
      <c r="AF1906" s="45"/>
      <c r="AG1906" s="45"/>
      <c r="AH1906" s="448">
        <v>102030992</v>
      </c>
      <c r="AI1906" s="442">
        <f t="shared" si="1"/>
        <v>0</v>
      </c>
    </row>
    <row r="1907" spans="1:35" ht="12.75" customHeight="1">
      <c r="A1907" s="446" t="s">
        <v>3843</v>
      </c>
      <c r="B1907" s="446" t="s">
        <v>167</v>
      </c>
      <c r="C1907" s="45"/>
      <c r="D1907" s="45"/>
      <c r="E1907" s="45"/>
      <c r="F1907" s="448">
        <v>370416496</v>
      </c>
      <c r="G1907" s="45"/>
      <c r="H1907" s="45"/>
      <c r="I1907" s="45"/>
      <c r="J1907" s="45"/>
      <c r="K1907" s="45"/>
      <c r="L1907" s="45"/>
      <c r="M1907" s="45"/>
      <c r="N1907" s="45"/>
      <c r="O1907" s="45"/>
      <c r="P1907" s="45"/>
      <c r="Q1907" s="45"/>
      <c r="R1907" s="45"/>
      <c r="S1907" s="45"/>
      <c r="T1907" s="45"/>
      <c r="U1907" s="45"/>
      <c r="V1907" s="45"/>
      <c r="W1907" s="45"/>
      <c r="X1907" s="45"/>
      <c r="Y1907" s="45"/>
      <c r="Z1907" s="45"/>
      <c r="AA1907" s="45"/>
      <c r="AB1907" s="45"/>
      <c r="AC1907" s="45"/>
      <c r="AD1907" s="45"/>
      <c r="AE1907" s="45"/>
      <c r="AF1907" s="45"/>
      <c r="AG1907" s="45"/>
      <c r="AH1907" s="448">
        <v>370416496</v>
      </c>
      <c r="AI1907" s="442">
        <f t="shared" si="1"/>
        <v>0</v>
      </c>
    </row>
    <row r="1908" spans="1:35" ht="12.75" customHeight="1">
      <c r="A1908" s="440" t="s">
        <v>3844</v>
      </c>
      <c r="B1908" s="440" t="s">
        <v>3845</v>
      </c>
      <c r="C1908" s="45"/>
      <c r="D1908" s="45"/>
      <c r="E1908" s="45"/>
      <c r="F1908" s="441">
        <v>1205754087</v>
      </c>
      <c r="G1908" s="45"/>
      <c r="H1908" s="45"/>
      <c r="I1908" s="45"/>
      <c r="J1908" s="45"/>
      <c r="K1908" s="45"/>
      <c r="L1908" s="45"/>
      <c r="M1908" s="45"/>
      <c r="N1908" s="45"/>
      <c r="O1908" s="45"/>
      <c r="P1908" s="45"/>
      <c r="Q1908" s="45"/>
      <c r="R1908" s="45"/>
      <c r="S1908" s="45"/>
      <c r="T1908" s="45"/>
      <c r="U1908" s="45"/>
      <c r="V1908" s="45"/>
      <c r="W1908" s="45"/>
      <c r="X1908" s="45"/>
      <c r="Y1908" s="45"/>
      <c r="Z1908" s="45"/>
      <c r="AA1908" s="45"/>
      <c r="AB1908" s="45"/>
      <c r="AC1908" s="45"/>
      <c r="AD1908" s="45"/>
      <c r="AE1908" s="45"/>
      <c r="AF1908" s="45"/>
      <c r="AG1908" s="45"/>
      <c r="AH1908" s="441">
        <v>1205754087</v>
      </c>
      <c r="AI1908" s="442">
        <f t="shared" si="1"/>
        <v>0</v>
      </c>
    </row>
    <row r="1909" spans="1:35" ht="12.75" customHeight="1">
      <c r="A1909" s="446" t="s">
        <v>3846</v>
      </c>
      <c r="B1909" s="446" t="s">
        <v>3847</v>
      </c>
      <c r="C1909" s="45"/>
      <c r="D1909" s="45"/>
      <c r="E1909" s="45"/>
      <c r="F1909" s="448">
        <v>6233847</v>
      </c>
      <c r="G1909" s="45"/>
      <c r="H1909" s="45"/>
      <c r="I1909" s="45"/>
      <c r="J1909" s="45"/>
      <c r="K1909" s="45"/>
      <c r="L1909" s="45"/>
      <c r="M1909" s="45"/>
      <c r="N1909" s="45"/>
      <c r="O1909" s="45"/>
      <c r="P1909" s="45"/>
      <c r="Q1909" s="45"/>
      <c r="R1909" s="45"/>
      <c r="S1909" s="45"/>
      <c r="T1909" s="45"/>
      <c r="U1909" s="45"/>
      <c r="V1909" s="45"/>
      <c r="W1909" s="45"/>
      <c r="X1909" s="45"/>
      <c r="Y1909" s="45"/>
      <c r="Z1909" s="45"/>
      <c r="AA1909" s="45"/>
      <c r="AB1909" s="45"/>
      <c r="AC1909" s="45"/>
      <c r="AD1909" s="45"/>
      <c r="AE1909" s="45"/>
      <c r="AF1909" s="45"/>
      <c r="AG1909" s="45"/>
      <c r="AH1909" s="448">
        <v>6233847</v>
      </c>
      <c r="AI1909" s="442">
        <f t="shared" si="1"/>
        <v>0</v>
      </c>
    </row>
    <row r="1910" spans="1:35" ht="12.75" customHeight="1">
      <c r="A1910" s="446" t="s">
        <v>3848</v>
      </c>
      <c r="B1910" s="446" t="s">
        <v>3849</v>
      </c>
      <c r="C1910" s="45"/>
      <c r="D1910" s="45"/>
      <c r="E1910" s="45"/>
      <c r="F1910" s="448">
        <v>500858466</v>
      </c>
      <c r="G1910" s="45"/>
      <c r="H1910" s="45"/>
      <c r="I1910" s="45"/>
      <c r="J1910" s="45"/>
      <c r="K1910" s="45"/>
      <c r="L1910" s="45"/>
      <c r="M1910" s="45"/>
      <c r="N1910" s="45"/>
      <c r="O1910" s="45"/>
      <c r="P1910" s="45"/>
      <c r="Q1910" s="45"/>
      <c r="R1910" s="45"/>
      <c r="S1910" s="45"/>
      <c r="T1910" s="45"/>
      <c r="U1910" s="45"/>
      <c r="V1910" s="45"/>
      <c r="W1910" s="45"/>
      <c r="X1910" s="45"/>
      <c r="Y1910" s="45"/>
      <c r="Z1910" s="45"/>
      <c r="AA1910" s="45"/>
      <c r="AB1910" s="45"/>
      <c r="AC1910" s="45"/>
      <c r="AD1910" s="45"/>
      <c r="AE1910" s="45"/>
      <c r="AF1910" s="45"/>
      <c r="AG1910" s="45"/>
      <c r="AH1910" s="448">
        <v>500858466</v>
      </c>
      <c r="AI1910" s="442">
        <f t="shared" si="1"/>
        <v>0</v>
      </c>
    </row>
    <row r="1911" spans="1:35" ht="12.75" customHeight="1">
      <c r="A1911" s="446" t="s">
        <v>3978</v>
      </c>
      <c r="B1911" s="446" t="s">
        <v>3979</v>
      </c>
      <c r="C1911" s="45"/>
      <c r="D1911" s="45"/>
      <c r="E1911" s="45"/>
      <c r="F1911" s="448">
        <v>269574</v>
      </c>
      <c r="G1911" s="45"/>
      <c r="H1911" s="45"/>
      <c r="I1911" s="45"/>
      <c r="J1911" s="45"/>
      <c r="K1911" s="45"/>
      <c r="L1911" s="45"/>
      <c r="M1911" s="45"/>
      <c r="N1911" s="45"/>
      <c r="O1911" s="45"/>
      <c r="P1911" s="45"/>
      <c r="Q1911" s="45"/>
      <c r="R1911" s="45"/>
      <c r="S1911" s="45"/>
      <c r="T1911" s="45"/>
      <c r="U1911" s="45"/>
      <c r="V1911" s="45"/>
      <c r="W1911" s="45"/>
      <c r="X1911" s="45"/>
      <c r="Y1911" s="45"/>
      <c r="Z1911" s="45"/>
      <c r="AA1911" s="45"/>
      <c r="AB1911" s="45"/>
      <c r="AC1911" s="45"/>
      <c r="AD1911" s="45"/>
      <c r="AE1911" s="45"/>
      <c r="AF1911" s="45"/>
      <c r="AG1911" s="45"/>
      <c r="AH1911" s="448">
        <v>269574</v>
      </c>
      <c r="AI1911" s="442">
        <f t="shared" si="1"/>
        <v>0</v>
      </c>
    </row>
    <row r="1912" spans="1:35" ht="12.75" customHeight="1">
      <c r="A1912" s="446" t="s">
        <v>3850</v>
      </c>
      <c r="B1912" s="446" t="s">
        <v>3851</v>
      </c>
      <c r="C1912" s="45"/>
      <c r="D1912" s="45"/>
      <c r="E1912" s="45"/>
      <c r="F1912" s="448">
        <v>255929071</v>
      </c>
      <c r="G1912" s="45"/>
      <c r="H1912" s="45"/>
      <c r="I1912" s="45"/>
      <c r="J1912" s="45"/>
      <c r="K1912" s="45"/>
      <c r="L1912" s="45"/>
      <c r="M1912" s="45"/>
      <c r="N1912" s="45"/>
      <c r="O1912" s="45"/>
      <c r="P1912" s="45"/>
      <c r="Q1912" s="45"/>
      <c r="R1912" s="45"/>
      <c r="S1912" s="45"/>
      <c r="T1912" s="45"/>
      <c r="U1912" s="45"/>
      <c r="V1912" s="45"/>
      <c r="W1912" s="45"/>
      <c r="X1912" s="45"/>
      <c r="Y1912" s="45"/>
      <c r="Z1912" s="45"/>
      <c r="AA1912" s="45"/>
      <c r="AB1912" s="45"/>
      <c r="AC1912" s="45"/>
      <c r="AD1912" s="45"/>
      <c r="AE1912" s="45"/>
      <c r="AF1912" s="45"/>
      <c r="AG1912" s="45"/>
      <c r="AH1912" s="448">
        <v>255929071</v>
      </c>
      <c r="AI1912" s="442">
        <f t="shared" si="1"/>
        <v>0</v>
      </c>
    </row>
    <row r="1913" spans="1:35" ht="12.75" customHeight="1">
      <c r="A1913" s="446" t="s">
        <v>3852</v>
      </c>
      <c r="B1913" s="446" t="s">
        <v>3853</v>
      </c>
      <c r="C1913" s="45"/>
      <c r="D1913" s="45"/>
      <c r="E1913" s="45"/>
      <c r="F1913" s="448">
        <v>22284689</v>
      </c>
      <c r="G1913" s="45"/>
      <c r="H1913" s="45"/>
      <c r="I1913" s="45"/>
      <c r="J1913" s="45"/>
      <c r="K1913" s="45"/>
      <c r="L1913" s="45"/>
      <c r="M1913" s="45"/>
      <c r="N1913" s="45"/>
      <c r="O1913" s="45"/>
      <c r="P1913" s="45"/>
      <c r="Q1913" s="45"/>
      <c r="R1913" s="45"/>
      <c r="S1913" s="45"/>
      <c r="T1913" s="45"/>
      <c r="U1913" s="45"/>
      <c r="V1913" s="45"/>
      <c r="W1913" s="45"/>
      <c r="X1913" s="45"/>
      <c r="Y1913" s="45"/>
      <c r="Z1913" s="45"/>
      <c r="AA1913" s="45"/>
      <c r="AB1913" s="45"/>
      <c r="AC1913" s="45"/>
      <c r="AD1913" s="45"/>
      <c r="AE1913" s="45"/>
      <c r="AF1913" s="45"/>
      <c r="AG1913" s="45"/>
      <c r="AH1913" s="448">
        <v>22284689</v>
      </c>
      <c r="AI1913" s="442">
        <f t="shared" si="1"/>
        <v>0</v>
      </c>
    </row>
    <row r="1914" spans="1:35" ht="12.75" customHeight="1">
      <c r="A1914" s="446" t="s">
        <v>3854</v>
      </c>
      <c r="B1914" s="446" t="s">
        <v>3845</v>
      </c>
      <c r="C1914" s="45"/>
      <c r="D1914" s="45"/>
      <c r="E1914" s="45"/>
      <c r="F1914" s="448">
        <v>420178440</v>
      </c>
      <c r="G1914" s="45"/>
      <c r="H1914" s="45"/>
      <c r="I1914" s="45"/>
      <c r="J1914" s="45"/>
      <c r="K1914" s="45"/>
      <c r="L1914" s="45"/>
      <c r="M1914" s="45"/>
      <c r="N1914" s="45"/>
      <c r="O1914" s="45"/>
      <c r="P1914" s="45"/>
      <c r="Q1914" s="45"/>
      <c r="R1914" s="45"/>
      <c r="S1914" s="45"/>
      <c r="T1914" s="45"/>
      <c r="U1914" s="45"/>
      <c r="V1914" s="45"/>
      <c r="W1914" s="45"/>
      <c r="X1914" s="45"/>
      <c r="Y1914" s="45"/>
      <c r="Z1914" s="45"/>
      <c r="AA1914" s="45"/>
      <c r="AB1914" s="45"/>
      <c r="AC1914" s="45"/>
      <c r="AD1914" s="45"/>
      <c r="AE1914" s="45"/>
      <c r="AF1914" s="45"/>
      <c r="AG1914" s="45"/>
      <c r="AH1914" s="448">
        <v>420178440</v>
      </c>
      <c r="AI1914" s="442">
        <f t="shared" si="1"/>
        <v>0</v>
      </c>
    </row>
    <row r="1915" spans="1:35" ht="12.75" customHeight="1">
      <c r="A1915" s="440" t="s">
        <v>3855</v>
      </c>
      <c r="B1915" s="440" t="s">
        <v>3856</v>
      </c>
      <c r="C1915" s="45"/>
      <c r="D1915" s="45"/>
      <c r="E1915" s="441">
        <v>837970906221</v>
      </c>
      <c r="F1915" s="45"/>
      <c r="G1915" s="45"/>
      <c r="H1915" s="45"/>
      <c r="I1915" s="45"/>
      <c r="J1915" s="45"/>
      <c r="K1915" s="45"/>
      <c r="L1915" s="45"/>
      <c r="M1915" s="45"/>
      <c r="N1915" s="45"/>
      <c r="O1915" s="45"/>
      <c r="P1915" s="45"/>
      <c r="Q1915" s="45"/>
      <c r="R1915" s="45"/>
      <c r="S1915" s="45"/>
      <c r="T1915" s="45"/>
      <c r="U1915" s="45"/>
      <c r="V1915" s="45"/>
      <c r="W1915" s="45"/>
      <c r="X1915" s="45"/>
      <c r="Y1915" s="45"/>
      <c r="Z1915" s="45"/>
      <c r="AA1915" s="45"/>
      <c r="AB1915" s="45"/>
      <c r="AC1915" s="45"/>
      <c r="AD1915" s="45"/>
      <c r="AE1915" s="45"/>
      <c r="AF1915" s="45"/>
      <c r="AG1915" s="441">
        <v>837970906221</v>
      </c>
      <c r="AH1915" s="45"/>
      <c r="AI1915" s="442">
        <f t="shared" si="1"/>
        <v>837970906221</v>
      </c>
    </row>
    <row r="1916" spans="1:35" ht="12.75" customHeight="1">
      <c r="A1916" s="440" t="s">
        <v>3857</v>
      </c>
      <c r="B1916" s="440" t="s">
        <v>3858</v>
      </c>
      <c r="C1916" s="45"/>
      <c r="D1916" s="45"/>
      <c r="E1916" s="441">
        <v>766245476009</v>
      </c>
      <c r="F1916" s="45"/>
      <c r="G1916" s="45"/>
      <c r="H1916" s="45"/>
      <c r="I1916" s="45"/>
      <c r="J1916" s="45"/>
      <c r="K1916" s="45"/>
      <c r="L1916" s="45"/>
      <c r="M1916" s="45"/>
      <c r="N1916" s="45"/>
      <c r="O1916" s="45"/>
      <c r="P1916" s="45"/>
      <c r="Q1916" s="45"/>
      <c r="R1916" s="45"/>
      <c r="S1916" s="45"/>
      <c r="T1916" s="45"/>
      <c r="U1916" s="45"/>
      <c r="V1916" s="45"/>
      <c r="W1916" s="45"/>
      <c r="X1916" s="45"/>
      <c r="Y1916" s="45"/>
      <c r="Z1916" s="45"/>
      <c r="AA1916" s="45"/>
      <c r="AB1916" s="45"/>
      <c r="AC1916" s="45"/>
      <c r="AD1916" s="45"/>
      <c r="AE1916" s="45"/>
      <c r="AF1916" s="45"/>
      <c r="AG1916" s="441">
        <v>766245476009</v>
      </c>
      <c r="AH1916" s="45"/>
      <c r="AI1916" s="442">
        <f t="shared" si="1"/>
        <v>766245476009</v>
      </c>
    </row>
    <row r="1917" spans="1:35" ht="12.75" customHeight="1">
      <c r="A1917" s="446" t="s">
        <v>3859</v>
      </c>
      <c r="B1917" s="446" t="s">
        <v>3622</v>
      </c>
      <c r="C1917" s="45"/>
      <c r="D1917" s="45"/>
      <c r="E1917" s="448">
        <v>227396189671</v>
      </c>
      <c r="F1917" s="45"/>
      <c r="G1917" s="45"/>
      <c r="H1917" s="45"/>
      <c r="I1917" s="45"/>
      <c r="J1917" s="45"/>
      <c r="K1917" s="45"/>
      <c r="L1917" s="45"/>
      <c r="M1917" s="45"/>
      <c r="N1917" s="45"/>
      <c r="O1917" s="45"/>
      <c r="P1917" s="45"/>
      <c r="Q1917" s="45"/>
      <c r="R1917" s="45"/>
      <c r="S1917" s="45"/>
      <c r="T1917" s="45"/>
      <c r="U1917" s="45"/>
      <c r="V1917" s="45"/>
      <c r="W1917" s="45"/>
      <c r="X1917" s="45"/>
      <c r="Y1917" s="45"/>
      <c r="Z1917" s="45"/>
      <c r="AA1917" s="45"/>
      <c r="AB1917" s="45"/>
      <c r="AC1917" s="45"/>
      <c r="AD1917" s="45"/>
      <c r="AE1917" s="45"/>
      <c r="AF1917" s="45"/>
      <c r="AG1917" s="448">
        <v>227396189671</v>
      </c>
      <c r="AH1917" s="45"/>
      <c r="AI1917" s="442">
        <f t="shared" si="1"/>
        <v>227396189671</v>
      </c>
    </row>
    <row r="1918" spans="1:35" ht="12.75" customHeight="1">
      <c r="A1918" s="446" t="s">
        <v>3860</v>
      </c>
      <c r="B1918" s="446" t="s">
        <v>3775</v>
      </c>
      <c r="C1918" s="45"/>
      <c r="D1918" s="45"/>
      <c r="E1918" s="448">
        <v>4200991522</v>
      </c>
      <c r="F1918" s="45"/>
      <c r="G1918" s="45"/>
      <c r="H1918" s="45"/>
      <c r="I1918" s="45"/>
      <c r="J1918" s="45"/>
      <c r="K1918" s="45"/>
      <c r="L1918" s="45"/>
      <c r="M1918" s="45"/>
      <c r="N1918" s="45"/>
      <c r="O1918" s="45"/>
      <c r="P1918" s="45"/>
      <c r="Q1918" s="45"/>
      <c r="R1918" s="45"/>
      <c r="S1918" s="45"/>
      <c r="T1918" s="45"/>
      <c r="U1918" s="45"/>
      <c r="V1918" s="45"/>
      <c r="W1918" s="45"/>
      <c r="X1918" s="45"/>
      <c r="Y1918" s="45"/>
      <c r="Z1918" s="45"/>
      <c r="AA1918" s="45"/>
      <c r="AB1918" s="45"/>
      <c r="AC1918" s="45"/>
      <c r="AD1918" s="45"/>
      <c r="AE1918" s="45"/>
      <c r="AF1918" s="45"/>
      <c r="AG1918" s="448">
        <v>4200991522</v>
      </c>
      <c r="AH1918" s="45"/>
      <c r="AI1918" s="442">
        <f t="shared" si="1"/>
        <v>4200991522</v>
      </c>
    </row>
    <row r="1919" spans="1:35" ht="12.75" customHeight="1">
      <c r="A1919" s="446" t="s">
        <v>3862</v>
      </c>
      <c r="B1919" s="446" t="s">
        <v>2188</v>
      </c>
      <c r="C1919" s="45"/>
      <c r="D1919" s="45"/>
      <c r="E1919" s="448">
        <v>16140536361</v>
      </c>
      <c r="F1919" s="45"/>
      <c r="G1919" s="45"/>
      <c r="H1919" s="45"/>
      <c r="I1919" s="45"/>
      <c r="J1919" s="45"/>
      <c r="K1919" s="45"/>
      <c r="L1919" s="45"/>
      <c r="M1919" s="45"/>
      <c r="N1919" s="45"/>
      <c r="O1919" s="45"/>
      <c r="P1919" s="45"/>
      <c r="Q1919" s="45"/>
      <c r="R1919" s="45"/>
      <c r="S1919" s="45"/>
      <c r="T1919" s="45"/>
      <c r="U1919" s="45"/>
      <c r="V1919" s="45"/>
      <c r="W1919" s="45"/>
      <c r="X1919" s="45"/>
      <c r="Y1919" s="45"/>
      <c r="Z1919" s="45"/>
      <c r="AA1919" s="45"/>
      <c r="AB1919" s="45"/>
      <c r="AC1919" s="45"/>
      <c r="AD1919" s="45"/>
      <c r="AE1919" s="45"/>
      <c r="AF1919" s="45"/>
      <c r="AG1919" s="448">
        <v>16140536361</v>
      </c>
      <c r="AH1919" s="45"/>
      <c r="AI1919" s="442">
        <f t="shared" si="1"/>
        <v>16140536361</v>
      </c>
    </row>
    <row r="1920" spans="1:35" ht="12.75" customHeight="1">
      <c r="A1920" s="446" t="s">
        <v>3863</v>
      </c>
      <c r="B1920" s="446" t="s">
        <v>3781</v>
      </c>
      <c r="C1920" s="45"/>
      <c r="D1920" s="45"/>
      <c r="E1920" s="448">
        <v>517829638089</v>
      </c>
      <c r="F1920" s="45"/>
      <c r="G1920" s="45"/>
      <c r="H1920" s="45"/>
      <c r="I1920" s="45"/>
      <c r="J1920" s="45"/>
      <c r="K1920" s="45"/>
      <c r="L1920" s="45"/>
      <c r="M1920" s="45"/>
      <c r="N1920" s="45"/>
      <c r="O1920" s="45"/>
      <c r="P1920" s="45"/>
      <c r="Q1920" s="45"/>
      <c r="R1920" s="45"/>
      <c r="S1920" s="45"/>
      <c r="T1920" s="45"/>
      <c r="U1920" s="45"/>
      <c r="V1920" s="45"/>
      <c r="W1920" s="45"/>
      <c r="X1920" s="45"/>
      <c r="Y1920" s="45"/>
      <c r="Z1920" s="45"/>
      <c r="AA1920" s="45"/>
      <c r="AB1920" s="45"/>
      <c r="AC1920" s="45"/>
      <c r="AD1920" s="45"/>
      <c r="AE1920" s="45"/>
      <c r="AF1920" s="45"/>
      <c r="AG1920" s="448">
        <v>517829638089</v>
      </c>
      <c r="AH1920" s="45"/>
      <c r="AI1920" s="442">
        <f t="shared" si="1"/>
        <v>517829638089</v>
      </c>
    </row>
    <row r="1921" spans="1:35" ht="12.75" customHeight="1">
      <c r="A1921" s="446" t="s">
        <v>3864</v>
      </c>
      <c r="B1921" s="446" t="s">
        <v>3789</v>
      </c>
      <c r="C1921" s="45"/>
      <c r="D1921" s="45"/>
      <c r="E1921" s="448">
        <v>678120366</v>
      </c>
      <c r="F1921" s="45"/>
      <c r="G1921" s="45"/>
      <c r="H1921" s="45"/>
      <c r="I1921" s="45"/>
      <c r="J1921" s="45"/>
      <c r="K1921" s="45"/>
      <c r="L1921" s="45"/>
      <c r="M1921" s="45"/>
      <c r="N1921" s="45"/>
      <c r="O1921" s="45"/>
      <c r="P1921" s="45"/>
      <c r="Q1921" s="45"/>
      <c r="R1921" s="45"/>
      <c r="S1921" s="45"/>
      <c r="T1921" s="45"/>
      <c r="U1921" s="45"/>
      <c r="V1921" s="45"/>
      <c r="W1921" s="45"/>
      <c r="X1921" s="45"/>
      <c r="Y1921" s="45"/>
      <c r="Z1921" s="45"/>
      <c r="AA1921" s="45"/>
      <c r="AB1921" s="45"/>
      <c r="AC1921" s="45"/>
      <c r="AD1921" s="45"/>
      <c r="AE1921" s="45"/>
      <c r="AF1921" s="45"/>
      <c r="AG1921" s="448">
        <v>678120366</v>
      </c>
      <c r="AH1921" s="45"/>
      <c r="AI1921" s="442">
        <f t="shared" si="1"/>
        <v>678120366</v>
      </c>
    </row>
    <row r="1922" spans="1:35" ht="12.75" customHeight="1">
      <c r="A1922" s="440" t="s">
        <v>3865</v>
      </c>
      <c r="B1922" s="440" t="s">
        <v>3866</v>
      </c>
      <c r="C1922" s="45"/>
      <c r="D1922" s="45"/>
      <c r="E1922" s="441">
        <v>71725430212</v>
      </c>
      <c r="F1922" s="45"/>
      <c r="G1922" s="45"/>
      <c r="H1922" s="45"/>
      <c r="I1922" s="45"/>
      <c r="J1922" s="45"/>
      <c r="K1922" s="45"/>
      <c r="L1922" s="45"/>
      <c r="M1922" s="45"/>
      <c r="N1922" s="45"/>
      <c r="O1922" s="45"/>
      <c r="P1922" s="45"/>
      <c r="Q1922" s="45"/>
      <c r="R1922" s="45"/>
      <c r="S1922" s="45"/>
      <c r="T1922" s="45"/>
      <c r="U1922" s="45"/>
      <c r="V1922" s="45"/>
      <c r="W1922" s="45"/>
      <c r="X1922" s="45"/>
      <c r="Y1922" s="45"/>
      <c r="Z1922" s="45"/>
      <c r="AA1922" s="45"/>
      <c r="AB1922" s="45"/>
      <c r="AC1922" s="45"/>
      <c r="AD1922" s="45"/>
      <c r="AE1922" s="45"/>
      <c r="AF1922" s="45"/>
      <c r="AG1922" s="441">
        <v>71725430212</v>
      </c>
      <c r="AH1922" s="45"/>
      <c r="AI1922" s="442">
        <f t="shared" si="1"/>
        <v>71725430212</v>
      </c>
    </row>
    <row r="1923" spans="1:35" ht="12.75" customHeight="1">
      <c r="A1923" s="446" t="s">
        <v>3867</v>
      </c>
      <c r="B1923" s="446" t="s">
        <v>3807</v>
      </c>
      <c r="C1923" s="45"/>
      <c r="D1923" s="45"/>
      <c r="E1923" s="448">
        <v>21651671641</v>
      </c>
      <c r="F1923" s="45"/>
      <c r="G1923" s="45"/>
      <c r="H1923" s="45"/>
      <c r="I1923" s="45"/>
      <c r="J1923" s="45"/>
      <c r="K1923" s="45"/>
      <c r="L1923" s="45"/>
      <c r="M1923" s="45"/>
      <c r="N1923" s="45"/>
      <c r="O1923" s="45"/>
      <c r="P1923" s="45"/>
      <c r="Q1923" s="45"/>
      <c r="R1923" s="45"/>
      <c r="S1923" s="45"/>
      <c r="T1923" s="45"/>
      <c r="U1923" s="45"/>
      <c r="V1923" s="45"/>
      <c r="W1923" s="45"/>
      <c r="X1923" s="45"/>
      <c r="Y1923" s="45"/>
      <c r="Z1923" s="45"/>
      <c r="AA1923" s="45"/>
      <c r="AB1923" s="45"/>
      <c r="AC1923" s="45"/>
      <c r="AD1923" s="45"/>
      <c r="AE1923" s="45"/>
      <c r="AF1923" s="45"/>
      <c r="AG1923" s="448">
        <v>21651671641</v>
      </c>
      <c r="AH1923" s="45"/>
      <c r="AI1923" s="442">
        <f t="shared" si="1"/>
        <v>21651671641</v>
      </c>
    </row>
    <row r="1924" spans="1:35" ht="12.75" customHeight="1">
      <c r="A1924" s="446" t="s">
        <v>3868</v>
      </c>
      <c r="B1924" s="446" t="s">
        <v>3325</v>
      </c>
      <c r="C1924" s="45"/>
      <c r="D1924" s="45"/>
      <c r="E1924" s="448">
        <v>51557418</v>
      </c>
      <c r="F1924" s="45"/>
      <c r="G1924" s="45"/>
      <c r="H1924" s="45"/>
      <c r="I1924" s="45"/>
      <c r="J1924" s="45"/>
      <c r="K1924" s="45"/>
      <c r="L1924" s="45"/>
      <c r="M1924" s="45"/>
      <c r="N1924" s="45"/>
      <c r="O1924" s="45"/>
      <c r="P1924" s="45"/>
      <c r="Q1924" s="45"/>
      <c r="R1924" s="45"/>
      <c r="S1924" s="45"/>
      <c r="T1924" s="45"/>
      <c r="U1924" s="45"/>
      <c r="V1924" s="45"/>
      <c r="W1924" s="45"/>
      <c r="X1924" s="45"/>
      <c r="Y1924" s="45"/>
      <c r="Z1924" s="45"/>
      <c r="AA1924" s="45"/>
      <c r="AB1924" s="45"/>
      <c r="AC1924" s="45"/>
      <c r="AD1924" s="45"/>
      <c r="AE1924" s="45"/>
      <c r="AF1924" s="45"/>
      <c r="AG1924" s="448">
        <v>51557418</v>
      </c>
      <c r="AH1924" s="45"/>
      <c r="AI1924" s="442">
        <f t="shared" si="1"/>
        <v>51557418</v>
      </c>
    </row>
    <row r="1925" spans="1:35" ht="12.75" customHeight="1">
      <c r="A1925" s="446" t="s">
        <v>3869</v>
      </c>
      <c r="B1925" s="446" t="s">
        <v>3825</v>
      </c>
      <c r="C1925" s="45"/>
      <c r="D1925" s="45"/>
      <c r="E1925" s="448">
        <v>869553303</v>
      </c>
      <c r="F1925" s="45"/>
      <c r="G1925" s="45"/>
      <c r="H1925" s="45"/>
      <c r="I1925" s="45"/>
      <c r="J1925" s="45"/>
      <c r="K1925" s="45"/>
      <c r="L1925" s="45"/>
      <c r="M1925" s="45"/>
      <c r="N1925" s="45"/>
      <c r="O1925" s="45"/>
      <c r="P1925" s="45"/>
      <c r="Q1925" s="45"/>
      <c r="R1925" s="45"/>
      <c r="S1925" s="45"/>
      <c r="T1925" s="45"/>
      <c r="U1925" s="45"/>
      <c r="V1925" s="45"/>
      <c r="W1925" s="45"/>
      <c r="X1925" s="45"/>
      <c r="Y1925" s="45"/>
      <c r="Z1925" s="45"/>
      <c r="AA1925" s="45"/>
      <c r="AB1925" s="45"/>
      <c r="AC1925" s="45"/>
      <c r="AD1925" s="45"/>
      <c r="AE1925" s="45"/>
      <c r="AF1925" s="45"/>
      <c r="AG1925" s="448">
        <v>869553303</v>
      </c>
      <c r="AH1925" s="45"/>
      <c r="AI1925" s="442">
        <f t="shared" si="1"/>
        <v>869553303</v>
      </c>
    </row>
    <row r="1926" spans="1:35" ht="12.75" customHeight="1">
      <c r="A1926" s="446" t="s">
        <v>3870</v>
      </c>
      <c r="B1926" s="446" t="s">
        <v>3832</v>
      </c>
      <c r="C1926" s="45"/>
      <c r="D1926" s="45"/>
      <c r="E1926" s="448">
        <v>4107258431</v>
      </c>
      <c r="F1926" s="45"/>
      <c r="G1926" s="45"/>
      <c r="H1926" s="45"/>
      <c r="I1926" s="45"/>
      <c r="J1926" s="45"/>
      <c r="K1926" s="45"/>
      <c r="L1926" s="45"/>
      <c r="M1926" s="45"/>
      <c r="N1926" s="45"/>
      <c r="O1926" s="45"/>
      <c r="P1926" s="45"/>
      <c r="Q1926" s="45"/>
      <c r="R1926" s="45"/>
      <c r="S1926" s="45"/>
      <c r="T1926" s="45"/>
      <c r="U1926" s="45"/>
      <c r="V1926" s="45"/>
      <c r="W1926" s="45"/>
      <c r="X1926" s="45"/>
      <c r="Y1926" s="45"/>
      <c r="Z1926" s="45"/>
      <c r="AA1926" s="45"/>
      <c r="AB1926" s="45"/>
      <c r="AC1926" s="45"/>
      <c r="AD1926" s="45"/>
      <c r="AE1926" s="45"/>
      <c r="AF1926" s="45"/>
      <c r="AG1926" s="448">
        <v>4107258431</v>
      </c>
      <c r="AH1926" s="45"/>
      <c r="AI1926" s="442">
        <f t="shared" si="1"/>
        <v>4107258431</v>
      </c>
    </row>
    <row r="1927" spans="1:35" ht="12.75" customHeight="1">
      <c r="A1927" s="446" t="s">
        <v>3871</v>
      </c>
      <c r="B1927" s="446" t="s">
        <v>3799</v>
      </c>
      <c r="C1927" s="45"/>
      <c r="D1927" s="45"/>
      <c r="E1927" s="448">
        <v>43279215784</v>
      </c>
      <c r="F1927" s="45"/>
      <c r="G1927" s="45"/>
      <c r="H1927" s="45"/>
      <c r="I1927" s="45"/>
      <c r="J1927" s="45"/>
      <c r="K1927" s="45"/>
      <c r="L1927" s="45"/>
      <c r="M1927" s="45"/>
      <c r="N1927" s="45"/>
      <c r="O1927" s="45"/>
      <c r="P1927" s="45"/>
      <c r="Q1927" s="45"/>
      <c r="R1927" s="45"/>
      <c r="S1927" s="45"/>
      <c r="T1927" s="45"/>
      <c r="U1927" s="45"/>
      <c r="V1927" s="45"/>
      <c r="W1927" s="45"/>
      <c r="X1927" s="45"/>
      <c r="Y1927" s="45"/>
      <c r="Z1927" s="45"/>
      <c r="AA1927" s="45"/>
      <c r="AB1927" s="45"/>
      <c r="AC1927" s="45"/>
      <c r="AD1927" s="45"/>
      <c r="AE1927" s="45"/>
      <c r="AF1927" s="45"/>
      <c r="AG1927" s="448">
        <v>43279215784</v>
      </c>
      <c r="AH1927" s="45"/>
      <c r="AI1927" s="442">
        <f t="shared" si="1"/>
        <v>43279215784</v>
      </c>
    </row>
    <row r="1928" spans="1:35" ht="12.75" customHeight="1">
      <c r="A1928" s="446" t="s">
        <v>3872</v>
      </c>
      <c r="B1928" s="446" t="s">
        <v>3816</v>
      </c>
      <c r="C1928" s="45"/>
      <c r="D1928" s="45"/>
      <c r="E1928" s="448">
        <v>87745135</v>
      </c>
      <c r="F1928" s="45"/>
      <c r="G1928" s="45"/>
      <c r="H1928" s="45"/>
      <c r="I1928" s="45"/>
      <c r="J1928" s="45"/>
      <c r="K1928" s="45"/>
      <c r="L1928" s="45"/>
      <c r="M1928" s="45"/>
      <c r="N1928" s="45"/>
      <c r="O1928" s="45"/>
      <c r="P1928" s="45"/>
      <c r="Q1928" s="45"/>
      <c r="R1928" s="45"/>
      <c r="S1928" s="45"/>
      <c r="T1928" s="45"/>
      <c r="U1928" s="45"/>
      <c r="V1928" s="45"/>
      <c r="W1928" s="45"/>
      <c r="X1928" s="45"/>
      <c r="Y1928" s="45"/>
      <c r="Z1928" s="45"/>
      <c r="AA1928" s="45"/>
      <c r="AB1928" s="45"/>
      <c r="AC1928" s="45"/>
      <c r="AD1928" s="45"/>
      <c r="AE1928" s="45"/>
      <c r="AF1928" s="45"/>
      <c r="AG1928" s="448">
        <v>87745135</v>
      </c>
      <c r="AH1928" s="45"/>
      <c r="AI1928" s="442">
        <f t="shared" si="1"/>
        <v>87745135</v>
      </c>
    </row>
    <row r="1929" spans="1:35" ht="12.75" customHeight="1">
      <c r="A1929" s="446" t="s">
        <v>3873</v>
      </c>
      <c r="B1929" s="446" t="s">
        <v>3713</v>
      </c>
      <c r="C1929" s="45"/>
      <c r="D1929" s="45"/>
      <c r="E1929" s="448">
        <v>472447489</v>
      </c>
      <c r="F1929" s="45"/>
      <c r="G1929" s="45"/>
      <c r="H1929" s="45"/>
      <c r="I1929" s="45"/>
      <c r="J1929" s="45"/>
      <c r="K1929" s="45"/>
      <c r="L1929" s="45"/>
      <c r="M1929" s="45"/>
      <c r="N1929" s="45"/>
      <c r="O1929" s="45"/>
      <c r="P1929" s="45"/>
      <c r="Q1929" s="45"/>
      <c r="R1929" s="45"/>
      <c r="S1929" s="45"/>
      <c r="T1929" s="45"/>
      <c r="U1929" s="45"/>
      <c r="V1929" s="45"/>
      <c r="W1929" s="45"/>
      <c r="X1929" s="45"/>
      <c r="Y1929" s="45"/>
      <c r="Z1929" s="45"/>
      <c r="AA1929" s="45"/>
      <c r="AB1929" s="45"/>
      <c r="AC1929" s="45"/>
      <c r="AD1929" s="45"/>
      <c r="AE1929" s="45"/>
      <c r="AF1929" s="45"/>
      <c r="AG1929" s="448">
        <v>472447489</v>
      </c>
      <c r="AH1929" s="45"/>
      <c r="AI1929" s="442">
        <f t="shared" si="1"/>
        <v>472447489</v>
      </c>
    </row>
    <row r="1930" spans="1:35" ht="12.75" customHeight="1">
      <c r="A1930" s="446" t="s">
        <v>3874</v>
      </c>
      <c r="B1930" s="446" t="s">
        <v>3796</v>
      </c>
      <c r="C1930" s="45"/>
      <c r="D1930" s="45"/>
      <c r="E1930" s="448">
        <v>226923</v>
      </c>
      <c r="F1930" s="45"/>
      <c r="G1930" s="45"/>
      <c r="H1930" s="45"/>
      <c r="I1930" s="45"/>
      <c r="J1930" s="45"/>
      <c r="K1930" s="45"/>
      <c r="L1930" s="45"/>
      <c r="M1930" s="45"/>
      <c r="N1930" s="45"/>
      <c r="O1930" s="45"/>
      <c r="P1930" s="45"/>
      <c r="Q1930" s="45"/>
      <c r="R1930" s="45"/>
      <c r="S1930" s="45"/>
      <c r="T1930" s="45"/>
      <c r="U1930" s="45"/>
      <c r="V1930" s="45"/>
      <c r="W1930" s="45"/>
      <c r="X1930" s="45"/>
      <c r="Y1930" s="45"/>
      <c r="Z1930" s="45"/>
      <c r="AA1930" s="45"/>
      <c r="AB1930" s="45"/>
      <c r="AC1930" s="45"/>
      <c r="AD1930" s="45"/>
      <c r="AE1930" s="45"/>
      <c r="AF1930" s="45"/>
      <c r="AG1930" s="448">
        <v>226923</v>
      </c>
      <c r="AH1930" s="45"/>
      <c r="AI1930" s="442">
        <f t="shared" si="1"/>
        <v>226923</v>
      </c>
    </row>
    <row r="1931" spans="1:35" ht="12.75" customHeight="1">
      <c r="A1931" s="446" t="s">
        <v>3875</v>
      </c>
      <c r="B1931" s="446" t="s">
        <v>3845</v>
      </c>
      <c r="C1931" s="45"/>
      <c r="D1931" s="45"/>
      <c r="E1931" s="448">
        <v>1205754088</v>
      </c>
      <c r="F1931" s="45"/>
      <c r="G1931" s="45"/>
      <c r="H1931" s="45"/>
      <c r="I1931" s="45"/>
      <c r="J1931" s="45"/>
      <c r="K1931" s="45"/>
      <c r="L1931" s="45"/>
      <c r="M1931" s="45"/>
      <c r="N1931" s="45"/>
      <c r="O1931" s="45"/>
      <c r="P1931" s="45"/>
      <c r="Q1931" s="45"/>
      <c r="R1931" s="45"/>
      <c r="S1931" s="45"/>
      <c r="T1931" s="45"/>
      <c r="U1931" s="45"/>
      <c r="V1931" s="45"/>
      <c r="W1931" s="45"/>
      <c r="X1931" s="45"/>
      <c r="Y1931" s="45"/>
      <c r="Z1931" s="45"/>
      <c r="AA1931" s="45"/>
      <c r="AB1931" s="45"/>
      <c r="AC1931" s="45"/>
      <c r="AD1931" s="45"/>
      <c r="AE1931" s="45"/>
      <c r="AF1931" s="45"/>
      <c r="AG1931" s="448">
        <v>1205754088</v>
      </c>
      <c r="AH1931" s="45"/>
      <c r="AI1931" s="442">
        <f t="shared" si="1"/>
        <v>1205754088</v>
      </c>
    </row>
    <row r="1932" spans="1:35" ht="12.75" customHeight="1">
      <c r="A1932" s="552"/>
      <c r="B1932" s="551"/>
      <c r="C1932" s="551"/>
      <c r="D1932" s="551"/>
      <c r="E1932" s="551"/>
      <c r="F1932" s="551"/>
      <c r="G1932" s="551"/>
      <c r="H1932" s="551"/>
      <c r="I1932" s="551"/>
      <c r="J1932" s="551"/>
      <c r="K1932" s="551"/>
      <c r="L1932" s="551"/>
      <c r="M1932" s="551"/>
      <c r="N1932" s="551"/>
      <c r="O1932" s="551"/>
      <c r="P1932" s="551"/>
      <c r="Q1932" s="551"/>
      <c r="R1932" s="551"/>
      <c r="S1932" s="551"/>
      <c r="T1932" s="551"/>
      <c r="U1932" s="551"/>
      <c r="V1932" s="551"/>
      <c r="W1932" s="551"/>
      <c r="X1932" s="551"/>
      <c r="Y1932" s="551"/>
      <c r="Z1932" s="551"/>
      <c r="AA1932" s="551"/>
      <c r="AB1932" s="551"/>
      <c r="AC1932" s="551"/>
      <c r="AD1932" s="551"/>
      <c r="AE1932" s="551"/>
      <c r="AF1932" s="551"/>
      <c r="AG1932" s="551"/>
      <c r="AH1932" s="500"/>
      <c r="AI1932" s="45"/>
    </row>
    <row r="1933" spans="1:35" ht="12.75" customHeight="1">
      <c r="A1933" s="571" t="s">
        <v>710</v>
      </c>
      <c r="B1933" s="551"/>
      <c r="C1933" s="551"/>
      <c r="D1933" s="551"/>
      <c r="E1933" s="551"/>
      <c r="F1933" s="551"/>
      <c r="G1933" s="551"/>
      <c r="H1933" s="551"/>
      <c r="I1933" s="551"/>
      <c r="J1933" s="551"/>
      <c r="K1933" s="551"/>
      <c r="L1933" s="551"/>
      <c r="M1933" s="551"/>
      <c r="N1933" s="551"/>
      <c r="O1933" s="551"/>
      <c r="P1933" s="551"/>
      <c r="Q1933" s="500"/>
      <c r="R1933" s="562" t="s">
        <v>36</v>
      </c>
      <c r="S1933" s="551"/>
      <c r="T1933" s="551"/>
      <c r="U1933" s="551"/>
      <c r="V1933" s="551"/>
      <c r="W1933" s="551"/>
      <c r="X1933" s="551"/>
      <c r="Y1933" s="551"/>
      <c r="Z1933" s="551"/>
      <c r="AA1933" s="551"/>
      <c r="AB1933" s="551"/>
      <c r="AC1933" s="551"/>
      <c r="AD1933" s="551"/>
      <c r="AE1933" s="551"/>
      <c r="AF1933" s="551"/>
      <c r="AG1933" s="551"/>
      <c r="AH1933" s="500"/>
      <c r="AI1933" s="45"/>
    </row>
    <row r="1934" spans="1:35" ht="12.75" customHeight="1">
      <c r="A1934" s="552"/>
      <c r="B1934" s="551"/>
      <c r="C1934" s="551"/>
      <c r="D1934" s="551"/>
      <c r="E1934" s="551"/>
      <c r="F1934" s="551"/>
      <c r="G1934" s="551"/>
      <c r="H1934" s="551"/>
      <c r="I1934" s="551"/>
      <c r="J1934" s="551"/>
      <c r="K1934" s="551"/>
      <c r="L1934" s="551"/>
      <c r="M1934" s="551"/>
      <c r="N1934" s="551"/>
      <c r="O1934" s="551"/>
      <c r="P1934" s="551"/>
      <c r="Q1934" s="500"/>
      <c r="R1934" s="563" t="s">
        <v>3980</v>
      </c>
      <c r="S1934" s="551"/>
      <c r="T1934" s="551"/>
      <c r="U1934" s="551"/>
      <c r="V1934" s="551"/>
      <c r="W1934" s="551"/>
      <c r="X1934" s="551"/>
      <c r="Y1934" s="551"/>
      <c r="Z1934" s="551"/>
      <c r="AA1934" s="551"/>
      <c r="AB1934" s="551"/>
      <c r="AC1934" s="551"/>
      <c r="AD1934" s="551"/>
      <c r="AE1934" s="551"/>
      <c r="AF1934" s="551"/>
      <c r="AG1934" s="551"/>
      <c r="AH1934" s="500"/>
      <c r="AI1934" s="45"/>
    </row>
  </sheetData>
  <mergeCells count="72">
    <mergeCell ref="AE15:AH15"/>
    <mergeCell ref="S9:Z9"/>
    <mergeCell ref="A61:A62"/>
    <mergeCell ref="B61:B62"/>
    <mergeCell ref="C15:F15"/>
    <mergeCell ref="G15:N15"/>
    <mergeCell ref="R1933:AH1933"/>
    <mergeCell ref="R1934:AH1934"/>
    <mergeCell ref="A1932:AH1932"/>
    <mergeCell ref="AF618:AF619"/>
    <mergeCell ref="C61:C62"/>
    <mergeCell ref="AE61:AE62"/>
    <mergeCell ref="A1933:Q1933"/>
    <mergeCell ref="A1934:Q1934"/>
    <mergeCell ref="A618:A619"/>
    <mergeCell ref="B618:B619"/>
    <mergeCell ref="D618:D619"/>
    <mergeCell ref="U17:V17"/>
    <mergeCell ref="O15:R15"/>
    <mergeCell ref="S15:V15"/>
    <mergeCell ref="W15:Z15"/>
    <mergeCell ref="AA15:AD15"/>
    <mergeCell ref="A1:AH1"/>
    <mergeCell ref="A4:AH4"/>
    <mergeCell ref="G16:J16"/>
    <mergeCell ref="AA16:AD16"/>
    <mergeCell ref="W16:Z16"/>
    <mergeCell ref="J10:R10"/>
    <mergeCell ref="J7:R7"/>
    <mergeCell ref="J8:R8"/>
    <mergeCell ref="J9:R9"/>
    <mergeCell ref="S8:Z8"/>
    <mergeCell ref="AA8:AH8"/>
    <mergeCell ref="C16:F16"/>
    <mergeCell ref="A10:I10"/>
    <mergeCell ref="A9:I9"/>
    <mergeCell ref="AA11:AH11"/>
    <mergeCell ref="A14:AH14"/>
    <mergeCell ref="A2:AH2"/>
    <mergeCell ref="A3:AH3"/>
    <mergeCell ref="A8:I8"/>
    <mergeCell ref="A6:AH6"/>
    <mergeCell ref="A5:AH5"/>
    <mergeCell ref="A7:I7"/>
    <mergeCell ref="S7:Z7"/>
    <mergeCell ref="AA7:AH7"/>
    <mergeCell ref="K17:L17"/>
    <mergeCell ref="C17:D17"/>
    <mergeCell ref="E17:F17"/>
    <mergeCell ref="G17:H17"/>
    <mergeCell ref="I17:J17"/>
    <mergeCell ref="S10:Z10"/>
    <mergeCell ref="AA10:AH10"/>
    <mergeCell ref="AE17:AF17"/>
    <mergeCell ref="AC17:AD17"/>
    <mergeCell ref="M17:N17"/>
    <mergeCell ref="S17:T17"/>
    <mergeCell ref="O17:P17"/>
    <mergeCell ref="Q17:R17"/>
    <mergeCell ref="AE16:AH16"/>
    <mergeCell ref="S16:V16"/>
    <mergeCell ref="K16:N16"/>
    <mergeCell ref="O16:R16"/>
    <mergeCell ref="Y17:Z17"/>
    <mergeCell ref="AA17:AB17"/>
    <mergeCell ref="AG17:AH17"/>
    <mergeCell ref="W17:X17"/>
    <mergeCell ref="A11:I11"/>
    <mergeCell ref="A13:AH13"/>
    <mergeCell ref="A12:AH12"/>
    <mergeCell ref="J11:R11"/>
    <mergeCell ref="S11:Z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5"/>
  <sheetViews>
    <sheetView workbookViewId="0"/>
  </sheetViews>
  <sheetFormatPr baseColWidth="10" defaultColWidth="17.28515625" defaultRowHeight="15" customHeight="1"/>
  <cols>
    <col min="1" max="1" width="13.28515625" customWidth="1"/>
    <col min="2" max="2" width="49.140625" customWidth="1"/>
    <col min="3" max="3" width="24.7109375" customWidth="1"/>
    <col min="4" max="4" width="19.140625" customWidth="1"/>
    <col min="5" max="5" width="19.5703125" customWidth="1"/>
    <col min="6" max="6" width="9.140625" customWidth="1"/>
    <col min="7" max="7" width="27.5703125" customWidth="1"/>
  </cols>
  <sheetData>
    <row r="1" spans="1:7" ht="12.75" customHeight="1">
      <c r="A1" s="365" t="s">
        <v>0</v>
      </c>
      <c r="B1" s="7"/>
      <c r="C1" s="176"/>
      <c r="D1" s="176"/>
      <c r="E1" s="394"/>
      <c r="F1" s="394"/>
      <c r="G1" s="7"/>
    </row>
    <row r="2" spans="1:7" ht="12.75" customHeight="1">
      <c r="A2" s="3" t="s">
        <v>2</v>
      </c>
      <c r="B2" s="7"/>
      <c r="C2" s="176"/>
      <c r="D2" s="176"/>
      <c r="E2" s="394"/>
      <c r="F2" s="394"/>
      <c r="G2" s="7"/>
    </row>
    <row r="3" spans="1:7" ht="12.75" customHeight="1">
      <c r="A3" s="366" t="s">
        <v>710</v>
      </c>
      <c r="B3" s="7"/>
      <c r="C3" s="176"/>
      <c r="D3" s="176"/>
      <c r="E3" s="394"/>
      <c r="F3" s="394"/>
      <c r="G3" s="7"/>
    </row>
    <row r="4" spans="1:7" ht="12.75" customHeight="1">
      <c r="A4" s="366" t="s">
        <v>713</v>
      </c>
      <c r="B4" s="7"/>
      <c r="C4" s="176"/>
      <c r="D4" s="176"/>
      <c r="E4" s="394"/>
      <c r="F4" s="394"/>
      <c r="G4" s="7"/>
    </row>
    <row r="5" spans="1:7" ht="15" customHeight="1">
      <c r="A5" s="366" t="s">
        <v>6</v>
      </c>
      <c r="B5" s="7"/>
      <c r="C5" s="176"/>
      <c r="D5" s="176"/>
      <c r="E5" s="394"/>
      <c r="F5" s="394"/>
      <c r="G5" s="7"/>
    </row>
    <row r="6" spans="1:7" ht="13.5" customHeight="1">
      <c r="A6" s="385" t="s">
        <v>2</v>
      </c>
      <c r="B6" s="7"/>
      <c r="C6" s="176"/>
      <c r="D6" s="176"/>
      <c r="E6" s="394"/>
      <c r="F6" s="394"/>
      <c r="G6" s="7"/>
    </row>
    <row r="7" spans="1:7" ht="13.5" customHeight="1">
      <c r="A7" s="578" t="s">
        <v>717</v>
      </c>
      <c r="B7" s="579"/>
      <c r="C7" s="400" t="s">
        <v>737</v>
      </c>
      <c r="D7" s="401"/>
      <c r="E7" s="402" t="s">
        <v>739</v>
      </c>
      <c r="F7" s="403"/>
      <c r="G7" s="404">
        <v>41729</v>
      </c>
    </row>
    <row r="8" spans="1:7" ht="13.5" customHeight="1">
      <c r="A8" s="578" t="s">
        <v>747</v>
      </c>
      <c r="B8" s="579"/>
      <c r="C8" s="405">
        <v>41548</v>
      </c>
      <c r="D8" s="401"/>
      <c r="E8" s="402" t="s">
        <v>752</v>
      </c>
      <c r="F8" s="403"/>
      <c r="G8" s="406">
        <v>518</v>
      </c>
    </row>
    <row r="9" spans="1:7" ht="13.5" customHeight="1">
      <c r="A9" s="578" t="s">
        <v>755</v>
      </c>
      <c r="B9" s="579"/>
      <c r="C9" s="407">
        <v>2230</v>
      </c>
      <c r="D9" s="401"/>
      <c r="E9" s="402" t="s">
        <v>759</v>
      </c>
      <c r="F9" s="403"/>
      <c r="G9" s="408"/>
    </row>
    <row r="10" spans="1:7" ht="13.5" customHeight="1">
      <c r="A10" s="578" t="s">
        <v>762</v>
      </c>
      <c r="B10" s="579"/>
      <c r="C10" s="400" t="s">
        <v>764</v>
      </c>
      <c r="D10" s="401"/>
      <c r="E10" s="394"/>
      <c r="F10" s="394"/>
      <c r="G10" s="410"/>
    </row>
    <row r="11" spans="1:7" ht="13.5" customHeight="1">
      <c r="A11" s="578" t="s">
        <v>769</v>
      </c>
      <c r="B11" s="579"/>
      <c r="C11" s="400" t="s">
        <v>770</v>
      </c>
      <c r="D11" s="401"/>
      <c r="E11" s="402" t="s">
        <v>772</v>
      </c>
      <c r="F11" s="403"/>
      <c r="G11" s="411">
        <v>100</v>
      </c>
    </row>
    <row r="12" spans="1:7" ht="12.75" customHeight="1">
      <c r="A12" s="381" t="s">
        <v>778</v>
      </c>
      <c r="B12" s="7"/>
      <c r="C12" s="176"/>
      <c r="D12" s="176"/>
      <c r="E12" s="394"/>
      <c r="F12" s="394"/>
      <c r="G12" s="7"/>
    </row>
    <row r="13" spans="1:7" ht="13.5" customHeight="1">
      <c r="A13" s="505"/>
      <c r="B13" s="506"/>
      <c r="C13" s="506"/>
      <c r="D13" s="506"/>
      <c r="E13" s="506"/>
      <c r="F13" s="506"/>
      <c r="G13" s="506"/>
    </row>
    <row r="14" spans="1:7" ht="13.5" customHeight="1">
      <c r="A14" s="501"/>
      <c r="B14" s="494"/>
      <c r="C14" s="494"/>
      <c r="D14" s="494"/>
      <c r="E14" s="494"/>
      <c r="F14" s="494"/>
      <c r="G14" s="494"/>
    </row>
    <row r="15" spans="1:7" ht="15" customHeight="1">
      <c r="A15" s="412"/>
      <c r="B15" s="412"/>
      <c r="C15" s="580"/>
      <c r="D15" s="538"/>
      <c r="E15" s="538"/>
      <c r="F15" s="539"/>
      <c r="G15" s="413"/>
    </row>
    <row r="16" spans="1:7" ht="13.5" customHeight="1">
      <c r="A16" s="10" t="s">
        <v>791</v>
      </c>
      <c r="B16" s="10" t="s">
        <v>792</v>
      </c>
      <c r="C16" s="581" t="s">
        <v>793</v>
      </c>
      <c r="D16" s="579"/>
      <c r="E16" s="579"/>
      <c r="F16" s="582"/>
      <c r="G16" s="413"/>
    </row>
    <row r="17" spans="1:7" ht="13.5" customHeight="1">
      <c r="A17" s="412"/>
      <c r="B17" s="412"/>
      <c r="C17" s="176"/>
      <c r="D17" s="414"/>
      <c r="E17" s="394"/>
      <c r="F17" s="415"/>
      <c r="G17" s="413"/>
    </row>
    <row r="18" spans="1:7" ht="13.5" customHeight="1">
      <c r="A18" s="412"/>
      <c r="B18" s="412"/>
      <c r="C18" s="416" t="s">
        <v>812</v>
      </c>
      <c r="D18" s="417" t="s">
        <v>816</v>
      </c>
      <c r="E18" s="418" t="s">
        <v>118</v>
      </c>
      <c r="F18" s="418"/>
      <c r="G18" s="10"/>
    </row>
    <row r="19" spans="1:7" ht="13.5" customHeight="1">
      <c r="A19" s="419" t="s">
        <v>824</v>
      </c>
      <c r="B19" s="419" t="s">
        <v>825</v>
      </c>
      <c r="C19" s="420">
        <v>66974021944</v>
      </c>
      <c r="D19" s="420">
        <v>201107851112</v>
      </c>
      <c r="E19" s="421">
        <v>268081873056</v>
      </c>
      <c r="F19" s="422"/>
      <c r="G19" s="423"/>
    </row>
    <row r="20" spans="1:7" ht="13.5" customHeight="1">
      <c r="A20" s="419" t="s">
        <v>830</v>
      </c>
      <c r="B20" s="419" t="s">
        <v>832</v>
      </c>
      <c r="C20" s="420">
        <v>23866911898</v>
      </c>
      <c r="D20" s="420">
        <v>0</v>
      </c>
      <c r="E20" s="421">
        <v>23866911898</v>
      </c>
      <c r="F20" s="422"/>
      <c r="G20" s="67"/>
    </row>
    <row r="21" spans="1:7" ht="13.5" customHeight="1">
      <c r="A21" s="419" t="s">
        <v>833</v>
      </c>
      <c r="B21" s="419" t="s">
        <v>834</v>
      </c>
      <c r="C21" s="420">
        <v>739453</v>
      </c>
      <c r="D21" s="420">
        <v>0</v>
      </c>
      <c r="E21" s="421">
        <v>739453</v>
      </c>
      <c r="F21" s="422"/>
      <c r="G21" s="67"/>
    </row>
    <row r="22" spans="1:7" ht="13.5" customHeight="1">
      <c r="A22" s="11" t="s">
        <v>835</v>
      </c>
      <c r="B22" s="11" t="s">
        <v>836</v>
      </c>
      <c r="C22" s="420">
        <v>737357</v>
      </c>
      <c r="D22" s="420">
        <v>0</v>
      </c>
      <c r="E22" s="421">
        <v>737357</v>
      </c>
      <c r="F22" s="422"/>
      <c r="G22" s="67"/>
    </row>
    <row r="23" spans="1:7" ht="13.5" customHeight="1">
      <c r="A23" s="11" t="s">
        <v>837</v>
      </c>
      <c r="B23" s="11" t="s">
        <v>839</v>
      </c>
      <c r="C23" s="420">
        <v>2096</v>
      </c>
      <c r="D23" s="420">
        <v>0</v>
      </c>
      <c r="E23" s="421">
        <v>2096</v>
      </c>
      <c r="F23" s="422"/>
      <c r="G23" s="67"/>
    </row>
    <row r="24" spans="1:7" ht="13.5" customHeight="1">
      <c r="A24" s="419" t="s">
        <v>840</v>
      </c>
      <c r="B24" s="419" t="s">
        <v>841</v>
      </c>
      <c r="C24" s="420">
        <v>17444923728</v>
      </c>
      <c r="D24" s="420">
        <v>0</v>
      </c>
      <c r="E24" s="421">
        <v>17444923728</v>
      </c>
      <c r="F24" s="422"/>
      <c r="G24" s="67"/>
    </row>
    <row r="25" spans="1:7" ht="13.5" customHeight="1">
      <c r="A25" s="11" t="s">
        <v>842</v>
      </c>
      <c r="B25" s="11" t="s">
        <v>843</v>
      </c>
      <c r="C25" s="420">
        <v>592041680</v>
      </c>
      <c r="D25" s="420">
        <v>0</v>
      </c>
      <c r="E25" s="421">
        <v>592041680</v>
      </c>
      <c r="F25" s="422"/>
      <c r="G25" s="67"/>
    </row>
    <row r="26" spans="1:7" ht="13.5" customHeight="1">
      <c r="A26" s="11" t="s">
        <v>844</v>
      </c>
      <c r="B26" s="11" t="s">
        <v>845</v>
      </c>
      <c r="C26" s="420">
        <v>421855082</v>
      </c>
      <c r="D26" s="420">
        <v>0</v>
      </c>
      <c r="E26" s="421">
        <v>421855082</v>
      </c>
      <c r="F26" s="422"/>
      <c r="G26" s="67"/>
    </row>
    <row r="27" spans="1:7" ht="13.5" customHeight="1">
      <c r="A27" s="11" t="s">
        <v>846</v>
      </c>
      <c r="B27" s="11" t="s">
        <v>847</v>
      </c>
      <c r="C27" s="420">
        <v>2005652035</v>
      </c>
      <c r="D27" s="420">
        <v>0</v>
      </c>
      <c r="E27" s="421">
        <v>2005652035</v>
      </c>
      <c r="F27" s="422"/>
      <c r="G27" s="67"/>
    </row>
    <row r="28" spans="1:7" ht="13.5" customHeight="1">
      <c r="A28" s="11" t="s">
        <v>849</v>
      </c>
      <c r="B28" s="11" t="s">
        <v>850</v>
      </c>
      <c r="C28" s="420">
        <v>14425374931</v>
      </c>
      <c r="D28" s="420">
        <v>0</v>
      </c>
      <c r="E28" s="421">
        <v>14425374931</v>
      </c>
      <c r="F28" s="422"/>
      <c r="G28" s="67"/>
    </row>
    <row r="29" spans="1:7" ht="13.5" customHeight="1">
      <c r="A29" s="419" t="s">
        <v>851</v>
      </c>
      <c r="B29" s="419" t="s">
        <v>852</v>
      </c>
      <c r="C29" s="420">
        <v>6031000000</v>
      </c>
      <c r="D29" s="420">
        <v>0</v>
      </c>
      <c r="E29" s="421">
        <v>6031000000</v>
      </c>
      <c r="F29" s="422"/>
      <c r="G29" s="67"/>
    </row>
    <row r="30" spans="1:7" ht="13.5" customHeight="1">
      <c r="A30" s="11" t="s">
        <v>854</v>
      </c>
      <c r="B30" s="11" t="s">
        <v>855</v>
      </c>
      <c r="C30" s="420">
        <v>6031000000</v>
      </c>
      <c r="D30" s="420">
        <v>0</v>
      </c>
      <c r="E30" s="421">
        <v>6031000000</v>
      </c>
      <c r="F30" s="422"/>
      <c r="G30" s="67"/>
    </row>
    <row r="31" spans="1:7" ht="13.5" customHeight="1">
      <c r="A31" s="419" t="s">
        <v>856</v>
      </c>
      <c r="B31" s="419" t="s">
        <v>857</v>
      </c>
      <c r="C31" s="420">
        <v>390248717</v>
      </c>
      <c r="D31" s="420">
        <v>0</v>
      </c>
      <c r="E31" s="421">
        <v>390248717</v>
      </c>
      <c r="F31" s="422"/>
      <c r="G31" s="67"/>
    </row>
    <row r="32" spans="1:7" ht="13.5" customHeight="1">
      <c r="A32" s="11" t="s">
        <v>858</v>
      </c>
      <c r="B32" s="11" t="s">
        <v>859</v>
      </c>
      <c r="C32" s="420">
        <v>390248711</v>
      </c>
      <c r="D32" s="420">
        <v>0</v>
      </c>
      <c r="E32" s="421">
        <v>390248711</v>
      </c>
      <c r="F32" s="422"/>
      <c r="G32" s="67"/>
    </row>
    <row r="33" spans="1:7" ht="13.5" customHeight="1">
      <c r="A33" s="11" t="s">
        <v>861</v>
      </c>
      <c r="B33" s="11" t="s">
        <v>862</v>
      </c>
      <c r="C33" s="420">
        <v>6</v>
      </c>
      <c r="D33" s="420">
        <v>0</v>
      </c>
      <c r="E33" s="421">
        <v>6</v>
      </c>
      <c r="F33" s="422"/>
      <c r="G33" s="67"/>
    </row>
    <row r="34" spans="1:7" ht="13.5" customHeight="1">
      <c r="A34" s="424" t="s">
        <v>863</v>
      </c>
      <c r="B34" s="424" t="s">
        <v>866</v>
      </c>
      <c r="C34" s="425">
        <v>8591353155</v>
      </c>
      <c r="D34" s="425">
        <v>83845426553</v>
      </c>
      <c r="E34" s="426">
        <v>92436779708</v>
      </c>
      <c r="F34" s="427"/>
      <c r="G34" s="427"/>
    </row>
    <row r="35" spans="1:7" ht="13.5" customHeight="1">
      <c r="A35" s="419" t="s">
        <v>872</v>
      </c>
      <c r="B35" s="419" t="s">
        <v>873</v>
      </c>
      <c r="C35" s="420">
        <v>8188381932</v>
      </c>
      <c r="D35" s="420">
        <v>0</v>
      </c>
      <c r="E35" s="421">
        <v>8188381932</v>
      </c>
      <c r="F35" s="422"/>
      <c r="G35" s="67"/>
    </row>
    <row r="36" spans="1:7" ht="13.5" customHeight="1">
      <c r="A36" s="11" t="s">
        <v>19</v>
      </c>
      <c r="B36" s="11" t="s">
        <v>20</v>
      </c>
      <c r="C36" s="420">
        <v>6315336362</v>
      </c>
      <c r="D36" s="420">
        <v>0</v>
      </c>
      <c r="E36" s="421">
        <v>6315336362</v>
      </c>
      <c r="F36" s="422"/>
      <c r="G36" s="67"/>
    </row>
    <row r="37" spans="1:7" ht="13.5" customHeight="1">
      <c r="A37" s="11" t="s">
        <v>875</v>
      </c>
      <c r="B37" s="11" t="s">
        <v>876</v>
      </c>
      <c r="C37" s="420">
        <v>1579930000</v>
      </c>
      <c r="D37" s="420">
        <v>0</v>
      </c>
      <c r="E37" s="421">
        <v>1579930000</v>
      </c>
      <c r="F37" s="422"/>
      <c r="G37" s="67"/>
    </row>
    <row r="38" spans="1:7" ht="13.5" customHeight="1">
      <c r="A38" s="11" t="s">
        <v>878</v>
      </c>
      <c r="B38" s="11" t="s">
        <v>879</v>
      </c>
      <c r="C38" s="420">
        <v>26626820</v>
      </c>
      <c r="D38" s="420">
        <v>0</v>
      </c>
      <c r="E38" s="421">
        <v>26626820</v>
      </c>
      <c r="F38" s="422"/>
      <c r="G38" s="67"/>
    </row>
    <row r="39" spans="1:7" ht="13.5" customHeight="1">
      <c r="A39" s="11" t="s">
        <v>880</v>
      </c>
      <c r="B39" s="11" t="s">
        <v>881</v>
      </c>
      <c r="C39" s="420">
        <v>266397404</v>
      </c>
      <c r="D39" s="420">
        <v>0</v>
      </c>
      <c r="E39" s="421">
        <v>266397404</v>
      </c>
      <c r="F39" s="422"/>
      <c r="G39" s="67"/>
    </row>
    <row r="40" spans="1:7" ht="13.5" customHeight="1">
      <c r="A40" s="11" t="s">
        <v>882</v>
      </c>
      <c r="B40" s="11" t="s">
        <v>883</v>
      </c>
      <c r="C40" s="420">
        <v>91346</v>
      </c>
      <c r="D40" s="420">
        <v>0</v>
      </c>
      <c r="E40" s="421">
        <v>91346</v>
      </c>
      <c r="F40" s="422"/>
      <c r="G40" s="67"/>
    </row>
    <row r="41" spans="1:7" ht="13.5" customHeight="1">
      <c r="A41" s="419" t="s">
        <v>884</v>
      </c>
      <c r="B41" s="419" t="s">
        <v>885</v>
      </c>
      <c r="C41" s="420">
        <v>1113429</v>
      </c>
      <c r="D41" s="420">
        <v>0</v>
      </c>
      <c r="E41" s="421">
        <v>1113429</v>
      </c>
      <c r="F41" s="422"/>
      <c r="G41" s="67"/>
    </row>
    <row r="42" spans="1:7" ht="13.5" customHeight="1">
      <c r="A42" s="11" t="s">
        <v>886</v>
      </c>
      <c r="B42" s="11" t="s">
        <v>887</v>
      </c>
      <c r="C42" s="420">
        <v>1077703</v>
      </c>
      <c r="D42" s="420">
        <v>0</v>
      </c>
      <c r="E42" s="421">
        <v>1077703</v>
      </c>
      <c r="F42" s="422"/>
      <c r="G42" s="67"/>
    </row>
    <row r="43" spans="1:7" ht="13.5" customHeight="1">
      <c r="A43" s="11" t="s">
        <v>888</v>
      </c>
      <c r="B43" s="11" t="s">
        <v>889</v>
      </c>
      <c r="C43" s="420">
        <v>35726</v>
      </c>
      <c r="D43" s="420">
        <v>0</v>
      </c>
      <c r="E43" s="421">
        <v>35726</v>
      </c>
      <c r="F43" s="422"/>
      <c r="G43" s="67"/>
    </row>
    <row r="44" spans="1:7" ht="13.5" customHeight="1">
      <c r="A44" s="419" t="s">
        <v>891</v>
      </c>
      <c r="B44" s="419" t="s">
        <v>892</v>
      </c>
      <c r="C44" s="420">
        <v>0</v>
      </c>
      <c r="D44" s="420">
        <v>390204236</v>
      </c>
      <c r="E44" s="421">
        <v>390204236</v>
      </c>
      <c r="F44" s="422"/>
      <c r="G44" s="67"/>
    </row>
    <row r="45" spans="1:7" ht="13.5" customHeight="1">
      <c r="A45" s="11" t="s">
        <v>893</v>
      </c>
      <c r="B45" s="11" t="s">
        <v>879</v>
      </c>
      <c r="C45" s="420">
        <v>0</v>
      </c>
      <c r="D45" s="420">
        <v>3000002</v>
      </c>
      <c r="E45" s="421">
        <v>3000002</v>
      </c>
      <c r="F45" s="422"/>
      <c r="G45" s="67"/>
    </row>
    <row r="46" spans="1:7" ht="13.5" customHeight="1">
      <c r="A46" s="11" t="s">
        <v>895</v>
      </c>
      <c r="B46" s="11" t="s">
        <v>896</v>
      </c>
      <c r="C46" s="420">
        <v>0</v>
      </c>
      <c r="D46" s="420">
        <v>387204234</v>
      </c>
      <c r="E46" s="421">
        <v>387204234</v>
      </c>
      <c r="F46" s="422"/>
      <c r="G46" s="67"/>
    </row>
    <row r="47" spans="1:7" ht="13.5" customHeight="1">
      <c r="A47" s="11" t="s">
        <v>897</v>
      </c>
      <c r="B47" s="11" t="s">
        <v>898</v>
      </c>
      <c r="C47" s="420">
        <v>0</v>
      </c>
      <c r="D47" s="420">
        <v>0</v>
      </c>
      <c r="E47" s="421">
        <v>0</v>
      </c>
      <c r="F47" s="422"/>
      <c r="G47" s="67"/>
    </row>
    <row r="48" spans="1:7" ht="13.5" customHeight="1">
      <c r="A48" s="424" t="s">
        <v>899</v>
      </c>
      <c r="B48" s="424" t="s">
        <v>900</v>
      </c>
      <c r="C48" s="425">
        <v>5248383</v>
      </c>
      <c r="D48" s="425">
        <v>5416395918</v>
      </c>
      <c r="E48" s="426">
        <v>5421644301</v>
      </c>
      <c r="F48" s="427"/>
      <c r="G48" s="427"/>
    </row>
    <row r="49" spans="1:7" ht="13.5" customHeight="1">
      <c r="A49" s="11" t="s">
        <v>902</v>
      </c>
      <c r="B49" s="11" t="s">
        <v>903</v>
      </c>
      <c r="C49" s="420">
        <v>0</v>
      </c>
      <c r="D49" s="420">
        <v>1986193985</v>
      </c>
      <c r="E49" s="421">
        <v>1986193985</v>
      </c>
      <c r="F49" s="422"/>
      <c r="G49" s="67"/>
    </row>
    <row r="50" spans="1:7" ht="13.5" customHeight="1">
      <c r="A50" s="11" t="s">
        <v>904</v>
      </c>
      <c r="B50" s="11" t="s">
        <v>905</v>
      </c>
      <c r="C50" s="420">
        <v>0</v>
      </c>
      <c r="D50" s="420">
        <v>840596</v>
      </c>
      <c r="E50" s="421">
        <v>840596</v>
      </c>
      <c r="F50" s="422"/>
      <c r="G50" s="67"/>
    </row>
    <row r="51" spans="1:7" ht="13.5" customHeight="1">
      <c r="A51" s="11" t="s">
        <v>906</v>
      </c>
      <c r="B51" s="11" t="s">
        <v>908</v>
      </c>
      <c r="C51" s="420">
        <v>3942</v>
      </c>
      <c r="D51" s="420">
        <v>1275610881</v>
      </c>
      <c r="E51" s="421">
        <v>1275614823</v>
      </c>
      <c r="F51" s="422"/>
      <c r="G51" s="67"/>
    </row>
    <row r="52" spans="1:7" ht="13.5" customHeight="1">
      <c r="A52" s="11" t="s">
        <v>909</v>
      </c>
      <c r="B52" s="11" t="s">
        <v>910</v>
      </c>
      <c r="C52" s="420">
        <v>5164980</v>
      </c>
      <c r="D52" s="420">
        <v>1241289</v>
      </c>
      <c r="E52" s="421">
        <v>6406269</v>
      </c>
      <c r="F52" s="422"/>
      <c r="G52" s="67"/>
    </row>
    <row r="53" spans="1:7" ht="13.5" customHeight="1">
      <c r="A53" s="11" t="s">
        <v>911</v>
      </c>
      <c r="B53" s="11" t="s">
        <v>912</v>
      </c>
      <c r="C53" s="420">
        <v>79461</v>
      </c>
      <c r="D53" s="420">
        <v>2116734072</v>
      </c>
      <c r="E53" s="421">
        <v>2116813533</v>
      </c>
      <c r="F53" s="422"/>
      <c r="G53" s="67"/>
    </row>
    <row r="54" spans="1:7" ht="13.5" customHeight="1">
      <c r="A54" s="11" t="s">
        <v>913</v>
      </c>
      <c r="B54" s="11" t="s">
        <v>915</v>
      </c>
      <c r="C54" s="420">
        <v>0</v>
      </c>
      <c r="D54" s="420">
        <v>35775095</v>
      </c>
      <c r="E54" s="421">
        <v>35775095</v>
      </c>
      <c r="F54" s="422"/>
      <c r="G54" s="67"/>
    </row>
    <row r="55" spans="1:7" ht="13.5" customHeight="1">
      <c r="A55" s="419" t="s">
        <v>916</v>
      </c>
      <c r="B55" s="419" t="s">
        <v>917</v>
      </c>
      <c r="C55" s="420">
        <v>0</v>
      </c>
      <c r="D55" s="420">
        <v>79531518318</v>
      </c>
      <c r="E55" s="421">
        <v>79531518318</v>
      </c>
      <c r="F55" s="422"/>
      <c r="G55" s="67"/>
    </row>
    <row r="56" spans="1:7" ht="13.5" customHeight="1">
      <c r="A56" s="11" t="s">
        <v>918</v>
      </c>
      <c r="B56" s="11" t="s">
        <v>910</v>
      </c>
      <c r="C56" s="420">
        <v>0</v>
      </c>
      <c r="D56" s="420">
        <v>506910741</v>
      </c>
      <c r="E56" s="421">
        <v>506910741</v>
      </c>
      <c r="F56" s="422"/>
      <c r="G56" s="67"/>
    </row>
    <row r="57" spans="1:7" ht="13.5" customHeight="1">
      <c r="A57" s="11" t="s">
        <v>919</v>
      </c>
      <c r="B57" s="11" t="s">
        <v>912</v>
      </c>
      <c r="C57" s="420">
        <v>0</v>
      </c>
      <c r="D57" s="420">
        <v>78604873804</v>
      </c>
      <c r="E57" s="421">
        <v>78604873804</v>
      </c>
      <c r="F57" s="422"/>
      <c r="G57" s="67"/>
    </row>
    <row r="58" spans="1:7" ht="13.5" customHeight="1">
      <c r="A58" s="11" t="s">
        <v>920</v>
      </c>
      <c r="B58" s="11" t="s">
        <v>915</v>
      </c>
      <c r="C58" s="420">
        <v>0</v>
      </c>
      <c r="D58" s="420">
        <v>344136069</v>
      </c>
      <c r="E58" s="421">
        <v>344136069</v>
      </c>
      <c r="F58" s="422"/>
      <c r="G58" s="67"/>
    </row>
    <row r="59" spans="1:7" ht="13.5" customHeight="1">
      <c r="A59" s="11" t="s">
        <v>921</v>
      </c>
      <c r="B59" s="11" t="s">
        <v>908</v>
      </c>
      <c r="C59" s="420">
        <v>0</v>
      </c>
      <c r="D59" s="420">
        <v>75597704</v>
      </c>
      <c r="E59" s="421">
        <v>75597704</v>
      </c>
      <c r="F59" s="422"/>
      <c r="G59" s="67"/>
    </row>
    <row r="60" spans="1:7" ht="13.5" customHeight="1">
      <c r="A60" s="583" t="s">
        <v>922</v>
      </c>
      <c r="B60" s="584" t="s">
        <v>924</v>
      </c>
      <c r="C60" s="420">
        <v>396609411</v>
      </c>
      <c r="D60" s="420">
        <v>0</v>
      </c>
      <c r="E60" s="421">
        <v>396609411</v>
      </c>
      <c r="F60" s="428"/>
      <c r="G60" s="429"/>
    </row>
    <row r="61" spans="1:7" ht="13.5" customHeight="1">
      <c r="A61" s="575"/>
      <c r="B61" s="575"/>
      <c r="C61" s="420">
        <v>0</v>
      </c>
      <c r="D61" s="420">
        <v>0</v>
      </c>
      <c r="E61" s="421">
        <v>0</v>
      </c>
      <c r="F61" s="430"/>
      <c r="G61" s="432"/>
    </row>
    <row r="62" spans="1:7" ht="13.5" customHeight="1">
      <c r="A62" s="11" t="s">
        <v>935</v>
      </c>
      <c r="B62" s="11" t="s">
        <v>936</v>
      </c>
      <c r="C62" s="420">
        <v>396609411</v>
      </c>
      <c r="D62" s="420">
        <v>0</v>
      </c>
      <c r="E62" s="421">
        <v>396609411</v>
      </c>
      <c r="F62" s="422"/>
      <c r="G62" s="67"/>
    </row>
    <row r="63" spans="1:7" ht="13.5" customHeight="1">
      <c r="A63" s="419" t="s">
        <v>937</v>
      </c>
      <c r="B63" s="419" t="s">
        <v>938</v>
      </c>
      <c r="C63" s="420">
        <v>0</v>
      </c>
      <c r="D63" s="420">
        <v>1824446651</v>
      </c>
      <c r="E63" s="421">
        <v>1824446651</v>
      </c>
      <c r="F63" s="422"/>
      <c r="G63" s="67"/>
    </row>
    <row r="64" spans="1:7" ht="13.5" customHeight="1">
      <c r="A64" s="11" t="s">
        <v>939</v>
      </c>
      <c r="B64" s="11" t="s">
        <v>910</v>
      </c>
      <c r="C64" s="420">
        <v>0</v>
      </c>
      <c r="D64" s="420">
        <v>58138739</v>
      </c>
      <c r="E64" s="421">
        <v>58138739</v>
      </c>
      <c r="F64" s="422"/>
      <c r="G64" s="67"/>
    </row>
    <row r="65" spans="1:7" ht="13.5" customHeight="1">
      <c r="A65" s="11" t="s">
        <v>940</v>
      </c>
      <c r="B65" s="11" t="s">
        <v>912</v>
      </c>
      <c r="C65" s="420">
        <v>0</v>
      </c>
      <c r="D65" s="420">
        <v>1759614857</v>
      </c>
      <c r="E65" s="421">
        <v>1759614857</v>
      </c>
      <c r="F65" s="422"/>
      <c r="G65" s="67"/>
    </row>
    <row r="66" spans="1:7" ht="13.5" customHeight="1">
      <c r="A66" s="11" t="s">
        <v>941</v>
      </c>
      <c r="B66" s="11" t="s">
        <v>908</v>
      </c>
      <c r="C66" s="420">
        <v>0</v>
      </c>
      <c r="D66" s="420">
        <v>6693055</v>
      </c>
      <c r="E66" s="421">
        <v>6693055</v>
      </c>
      <c r="F66" s="422"/>
      <c r="G66" s="67"/>
    </row>
    <row r="67" spans="1:7" ht="13.5" customHeight="1">
      <c r="A67" s="419" t="s">
        <v>942</v>
      </c>
      <c r="B67" s="419" t="s">
        <v>944</v>
      </c>
      <c r="C67" s="420">
        <v>0</v>
      </c>
      <c r="D67" s="420">
        <v>-3317138570</v>
      </c>
      <c r="E67" s="421">
        <v>-3317138570</v>
      </c>
      <c r="F67" s="433"/>
      <c r="G67" s="67"/>
    </row>
    <row r="68" spans="1:7" ht="13.5" customHeight="1">
      <c r="A68" s="11" t="s">
        <v>952</v>
      </c>
      <c r="B68" s="11" t="s">
        <v>954</v>
      </c>
      <c r="C68" s="420">
        <v>0</v>
      </c>
      <c r="D68" s="420">
        <v>-3000002</v>
      </c>
      <c r="E68" s="421">
        <v>-3000002</v>
      </c>
      <c r="F68" s="434"/>
      <c r="G68" s="67"/>
    </row>
    <row r="69" spans="1:7" ht="13.5" customHeight="1">
      <c r="A69" s="11" t="s">
        <v>959</v>
      </c>
      <c r="B69" s="11" t="s">
        <v>900</v>
      </c>
      <c r="C69" s="420">
        <v>0</v>
      </c>
      <c r="D69" s="420">
        <v>-876148854</v>
      </c>
      <c r="E69" s="421">
        <v>-876148854</v>
      </c>
      <c r="F69" s="434"/>
      <c r="G69" s="67"/>
    </row>
    <row r="70" spans="1:7" ht="13.5" customHeight="1">
      <c r="A70" s="11" t="s">
        <v>961</v>
      </c>
      <c r="B70" s="11" t="s">
        <v>917</v>
      </c>
      <c r="C70" s="420">
        <v>0</v>
      </c>
      <c r="D70" s="420">
        <v>-626520810</v>
      </c>
      <c r="E70" s="421">
        <v>-626520810</v>
      </c>
      <c r="F70" s="434"/>
      <c r="G70" s="67"/>
    </row>
    <row r="71" spans="1:7" ht="13.5" customHeight="1">
      <c r="A71" s="11" t="s">
        <v>962</v>
      </c>
      <c r="B71" s="11" t="s">
        <v>938</v>
      </c>
      <c r="C71" s="420">
        <v>0</v>
      </c>
      <c r="D71" s="420">
        <v>-1811468904</v>
      </c>
      <c r="E71" s="421">
        <v>-1811468904</v>
      </c>
      <c r="F71" s="434"/>
      <c r="G71" s="67"/>
    </row>
    <row r="72" spans="1:7" ht="13.5" customHeight="1">
      <c r="A72" s="419" t="s">
        <v>963</v>
      </c>
      <c r="B72" s="419" t="s">
        <v>965</v>
      </c>
      <c r="C72" s="420">
        <v>10478008262</v>
      </c>
      <c r="D72" s="420">
        <v>0</v>
      </c>
      <c r="E72" s="421">
        <v>10478008262</v>
      </c>
      <c r="F72" s="422"/>
      <c r="G72" s="67"/>
    </row>
    <row r="73" spans="1:7" ht="13.5" customHeight="1">
      <c r="A73" s="419" t="s">
        <v>966</v>
      </c>
      <c r="B73" s="419" t="s">
        <v>967</v>
      </c>
      <c r="C73" s="420">
        <v>2761480350</v>
      </c>
      <c r="D73" s="420">
        <v>0</v>
      </c>
      <c r="E73" s="421">
        <v>2761480350</v>
      </c>
      <c r="F73" s="422"/>
      <c r="G73" s="67"/>
    </row>
    <row r="74" spans="1:7" ht="13.5" customHeight="1">
      <c r="A74" s="11" t="s">
        <v>968</v>
      </c>
      <c r="B74" s="11" t="s">
        <v>969</v>
      </c>
      <c r="C74" s="420">
        <v>369729681</v>
      </c>
      <c r="D74" s="420">
        <v>0</v>
      </c>
      <c r="E74" s="421">
        <v>369729681</v>
      </c>
      <c r="F74" s="422"/>
      <c r="G74" s="67"/>
    </row>
    <row r="75" spans="1:7" ht="13.5" customHeight="1">
      <c r="A75" s="11" t="s">
        <v>970</v>
      </c>
      <c r="B75" s="11" t="s">
        <v>971</v>
      </c>
      <c r="C75" s="420">
        <v>237184800</v>
      </c>
      <c r="D75" s="420">
        <v>0</v>
      </c>
      <c r="E75" s="421">
        <v>237184800</v>
      </c>
      <c r="F75" s="422"/>
      <c r="G75" s="67"/>
    </row>
    <row r="76" spans="1:7" ht="13.5" customHeight="1">
      <c r="A76" s="11" t="s">
        <v>972</v>
      </c>
      <c r="B76" s="11" t="s">
        <v>973</v>
      </c>
      <c r="C76" s="420">
        <v>994250709</v>
      </c>
      <c r="D76" s="420">
        <v>0</v>
      </c>
      <c r="E76" s="421">
        <v>994250709</v>
      </c>
      <c r="F76" s="422"/>
      <c r="G76" s="67"/>
    </row>
    <row r="77" spans="1:7" ht="13.5" customHeight="1">
      <c r="A77" s="11" t="s">
        <v>974</v>
      </c>
      <c r="B77" s="11" t="s">
        <v>975</v>
      </c>
      <c r="C77" s="420">
        <v>994941618</v>
      </c>
      <c r="D77" s="420">
        <v>0</v>
      </c>
      <c r="E77" s="421">
        <v>994941618</v>
      </c>
      <c r="F77" s="422"/>
      <c r="G77" s="67"/>
    </row>
    <row r="78" spans="1:7" ht="13.5" customHeight="1">
      <c r="A78" s="11" t="s">
        <v>976</v>
      </c>
      <c r="B78" s="11" t="s">
        <v>977</v>
      </c>
      <c r="C78" s="420">
        <v>683586</v>
      </c>
      <c r="D78" s="420">
        <v>0</v>
      </c>
      <c r="E78" s="421">
        <v>683586</v>
      </c>
      <c r="F78" s="422"/>
      <c r="G78" s="67"/>
    </row>
    <row r="79" spans="1:7" ht="13.5" customHeight="1">
      <c r="A79" s="11" t="s">
        <v>978</v>
      </c>
      <c r="B79" s="11" t="s">
        <v>979</v>
      </c>
      <c r="C79" s="420">
        <v>29340707</v>
      </c>
      <c r="D79" s="420">
        <v>0</v>
      </c>
      <c r="E79" s="421">
        <v>29340707</v>
      </c>
      <c r="F79" s="422"/>
      <c r="G79" s="67"/>
    </row>
    <row r="80" spans="1:7" ht="13.5" customHeight="1">
      <c r="A80" s="11" t="s">
        <v>980</v>
      </c>
      <c r="B80" s="11" t="s">
        <v>981</v>
      </c>
      <c r="C80" s="420">
        <v>2567</v>
      </c>
      <c r="D80" s="420">
        <v>0</v>
      </c>
      <c r="E80" s="421">
        <v>2567</v>
      </c>
      <c r="F80" s="422"/>
      <c r="G80" s="67"/>
    </row>
    <row r="81" spans="1:7" ht="13.5" customHeight="1">
      <c r="A81" s="11" t="s">
        <v>983</v>
      </c>
      <c r="B81" s="11" t="s">
        <v>984</v>
      </c>
      <c r="C81" s="420">
        <v>10572322</v>
      </c>
      <c r="D81" s="420">
        <v>0</v>
      </c>
      <c r="E81" s="421">
        <v>10572322</v>
      </c>
      <c r="F81" s="422"/>
      <c r="G81" s="67"/>
    </row>
    <row r="82" spans="1:7" ht="13.5" customHeight="1">
      <c r="A82" s="11" t="s">
        <v>985</v>
      </c>
      <c r="B82" s="11" t="s">
        <v>986</v>
      </c>
      <c r="C82" s="420">
        <v>1311323</v>
      </c>
      <c r="D82" s="420">
        <v>0</v>
      </c>
      <c r="E82" s="421">
        <v>1311323</v>
      </c>
      <c r="F82" s="422"/>
      <c r="G82" s="67"/>
    </row>
    <row r="83" spans="1:7" ht="13.5" customHeight="1">
      <c r="A83" s="11" t="s">
        <v>987</v>
      </c>
      <c r="B83" s="11" t="s">
        <v>988</v>
      </c>
      <c r="C83" s="420">
        <v>123306013</v>
      </c>
      <c r="D83" s="420">
        <v>0</v>
      </c>
      <c r="E83" s="421">
        <v>123306013</v>
      </c>
      <c r="F83" s="422"/>
      <c r="G83" s="67"/>
    </row>
    <row r="84" spans="1:7" ht="13.5" customHeight="1">
      <c r="A84" s="11" t="s">
        <v>989</v>
      </c>
      <c r="B84" s="11" t="s">
        <v>990</v>
      </c>
      <c r="C84" s="420">
        <v>101570</v>
      </c>
      <c r="D84" s="420">
        <v>0</v>
      </c>
      <c r="E84" s="421">
        <v>101570</v>
      </c>
      <c r="F84" s="422"/>
      <c r="G84" s="67"/>
    </row>
    <row r="85" spans="1:7" ht="13.5" customHeight="1">
      <c r="A85" s="11" t="s">
        <v>992</v>
      </c>
      <c r="B85" s="11" t="s">
        <v>993</v>
      </c>
      <c r="C85" s="420">
        <v>55454</v>
      </c>
      <c r="D85" s="420">
        <v>0</v>
      </c>
      <c r="E85" s="421">
        <v>55454</v>
      </c>
      <c r="F85" s="422"/>
      <c r="G85" s="67"/>
    </row>
    <row r="86" spans="1:7" ht="13.5" customHeight="1">
      <c r="A86" s="419" t="s">
        <v>994</v>
      </c>
      <c r="B86" s="419" t="s">
        <v>995</v>
      </c>
      <c r="C86" s="420">
        <v>7716527912</v>
      </c>
      <c r="D86" s="420">
        <v>0</v>
      </c>
      <c r="E86" s="421">
        <v>7716527912</v>
      </c>
      <c r="F86" s="422"/>
      <c r="G86" s="67"/>
    </row>
    <row r="87" spans="1:7" ht="13.5" customHeight="1">
      <c r="A87" s="11" t="s">
        <v>996</v>
      </c>
      <c r="B87" s="11" t="s">
        <v>969</v>
      </c>
      <c r="C87" s="420">
        <v>1664349420</v>
      </c>
      <c r="D87" s="420">
        <v>0</v>
      </c>
      <c r="E87" s="421">
        <v>1664349420</v>
      </c>
      <c r="F87" s="422"/>
      <c r="G87" s="67"/>
    </row>
    <row r="88" spans="1:7" ht="13.5" customHeight="1">
      <c r="A88" s="11" t="s">
        <v>998</v>
      </c>
      <c r="B88" s="11" t="s">
        <v>971</v>
      </c>
      <c r="C88" s="420">
        <v>54329081</v>
      </c>
      <c r="D88" s="420">
        <v>0</v>
      </c>
      <c r="E88" s="421">
        <v>54329081</v>
      </c>
      <c r="F88" s="422"/>
      <c r="G88" s="67"/>
    </row>
    <row r="89" spans="1:7" ht="13.5" customHeight="1">
      <c r="A89" s="11" t="s">
        <v>999</v>
      </c>
      <c r="B89" s="11" t="s">
        <v>973</v>
      </c>
      <c r="C89" s="420">
        <v>1274543698</v>
      </c>
      <c r="D89" s="420">
        <v>0</v>
      </c>
      <c r="E89" s="421">
        <v>1274543698</v>
      </c>
      <c r="F89" s="422"/>
      <c r="G89" s="67"/>
    </row>
    <row r="90" spans="1:7" ht="13.5" customHeight="1">
      <c r="A90" s="11" t="s">
        <v>1000</v>
      </c>
      <c r="B90" s="11" t="s">
        <v>975</v>
      </c>
      <c r="C90" s="420">
        <v>72477517</v>
      </c>
      <c r="D90" s="420">
        <v>0</v>
      </c>
      <c r="E90" s="421">
        <v>72477517</v>
      </c>
      <c r="F90" s="422"/>
      <c r="G90" s="67"/>
    </row>
    <row r="91" spans="1:7" ht="13.5" customHeight="1">
      <c r="A91" s="11" t="s">
        <v>1001</v>
      </c>
      <c r="B91" s="11" t="s">
        <v>979</v>
      </c>
      <c r="C91" s="420">
        <v>20881449</v>
      </c>
      <c r="D91" s="420">
        <v>0</v>
      </c>
      <c r="E91" s="421">
        <v>20881449</v>
      </c>
      <c r="F91" s="422"/>
      <c r="G91" s="67"/>
    </row>
    <row r="92" spans="1:7" ht="13.5" customHeight="1">
      <c r="A92" s="11" t="s">
        <v>1002</v>
      </c>
      <c r="B92" s="11" t="s">
        <v>981</v>
      </c>
      <c r="C92" s="420">
        <v>7382500</v>
      </c>
      <c r="D92" s="420">
        <v>0</v>
      </c>
      <c r="E92" s="421">
        <v>7382500</v>
      </c>
      <c r="F92" s="422"/>
      <c r="G92" s="67"/>
    </row>
    <row r="93" spans="1:7" ht="13.5" customHeight="1">
      <c r="A93" s="11" t="s">
        <v>1003</v>
      </c>
      <c r="B93" s="11" t="s">
        <v>984</v>
      </c>
      <c r="C93" s="420">
        <v>4622564247</v>
      </c>
      <c r="D93" s="420">
        <v>0</v>
      </c>
      <c r="E93" s="421">
        <v>4622564247</v>
      </c>
      <c r="F93" s="422"/>
      <c r="G93" s="67"/>
    </row>
    <row r="94" spans="1:7" ht="13.5" customHeight="1">
      <c r="A94" s="419" t="s">
        <v>1004</v>
      </c>
      <c r="B94" s="419" t="s">
        <v>1005</v>
      </c>
      <c r="C94" s="420">
        <v>22583250573</v>
      </c>
      <c r="D94" s="420">
        <v>26602484694</v>
      </c>
      <c r="E94" s="421">
        <v>49185735267</v>
      </c>
      <c r="F94" s="422"/>
      <c r="G94" s="67"/>
    </row>
    <row r="95" spans="1:7" ht="13.5" customHeight="1">
      <c r="A95" s="419" t="s">
        <v>1006</v>
      </c>
      <c r="B95" s="419" t="s">
        <v>1007</v>
      </c>
      <c r="C95" s="420">
        <v>9823060663</v>
      </c>
      <c r="D95" s="420">
        <v>16997716327</v>
      </c>
      <c r="E95" s="421">
        <v>26820776990</v>
      </c>
      <c r="F95" s="422"/>
      <c r="G95" s="67"/>
    </row>
    <row r="96" spans="1:7" ht="13.5" customHeight="1">
      <c r="A96" s="11" t="s">
        <v>1008</v>
      </c>
      <c r="B96" s="11" t="s">
        <v>1009</v>
      </c>
      <c r="C96" s="420">
        <v>638813</v>
      </c>
      <c r="D96" s="420">
        <v>3561</v>
      </c>
      <c r="E96" s="421">
        <v>642374</v>
      </c>
      <c r="F96" s="422"/>
      <c r="G96" s="67"/>
    </row>
    <row r="97" spans="1:7" ht="13.5" customHeight="1">
      <c r="A97" s="11" t="s">
        <v>1010</v>
      </c>
      <c r="B97" s="11" t="s">
        <v>1011</v>
      </c>
      <c r="C97" s="420">
        <v>1461060929</v>
      </c>
      <c r="D97" s="420">
        <v>8995610560</v>
      </c>
      <c r="E97" s="421">
        <v>10456671489</v>
      </c>
      <c r="F97" s="422"/>
      <c r="G97" s="67"/>
    </row>
    <row r="98" spans="1:7" ht="13.5" customHeight="1">
      <c r="A98" s="11" t="s">
        <v>1012</v>
      </c>
      <c r="B98" s="11" t="s">
        <v>1013</v>
      </c>
      <c r="C98" s="420">
        <v>113226323</v>
      </c>
      <c r="D98" s="420">
        <v>8001872630</v>
      </c>
      <c r="E98" s="421">
        <v>8115098953</v>
      </c>
      <c r="F98" s="422"/>
      <c r="G98" s="67"/>
    </row>
    <row r="99" spans="1:7" ht="13.5" customHeight="1">
      <c r="A99" s="11" t="s">
        <v>1014</v>
      </c>
      <c r="B99" s="11" t="s">
        <v>1015</v>
      </c>
      <c r="C99" s="420">
        <v>7755110648</v>
      </c>
      <c r="D99" s="420">
        <v>229576</v>
      </c>
      <c r="E99" s="421">
        <v>7755340224</v>
      </c>
      <c r="F99" s="422"/>
      <c r="G99" s="67"/>
    </row>
    <row r="100" spans="1:7" ht="13.5" customHeight="1">
      <c r="A100" s="11" t="s">
        <v>1016</v>
      </c>
      <c r="B100" s="11" t="s">
        <v>1017</v>
      </c>
      <c r="C100" s="420">
        <v>47688</v>
      </c>
      <c r="D100" s="420">
        <v>0</v>
      </c>
      <c r="E100" s="421">
        <v>47688</v>
      </c>
      <c r="F100" s="422"/>
      <c r="G100" s="67"/>
    </row>
    <row r="101" spans="1:7" ht="13.5" customHeight="1">
      <c r="A101" s="11" t="s">
        <v>1018</v>
      </c>
      <c r="B101" s="11" t="s">
        <v>1019</v>
      </c>
      <c r="C101" s="420">
        <v>32514628</v>
      </c>
      <c r="D101" s="420">
        <v>0</v>
      </c>
      <c r="E101" s="421">
        <v>32514628</v>
      </c>
      <c r="F101" s="422"/>
      <c r="G101" s="67"/>
    </row>
    <row r="102" spans="1:7" ht="13.5" customHeight="1">
      <c r="A102" s="11" t="s">
        <v>1021</v>
      </c>
      <c r="B102" s="11" t="s">
        <v>1022</v>
      </c>
      <c r="C102" s="420">
        <v>4908</v>
      </c>
      <c r="D102" s="420">
        <v>0</v>
      </c>
      <c r="E102" s="421">
        <v>4908</v>
      </c>
      <c r="F102" s="422"/>
      <c r="G102" s="67"/>
    </row>
    <row r="103" spans="1:7" ht="13.5" customHeight="1">
      <c r="A103" s="11" t="s">
        <v>1023</v>
      </c>
      <c r="B103" s="11" t="s">
        <v>1024</v>
      </c>
      <c r="C103" s="420">
        <v>988282</v>
      </c>
      <c r="D103" s="420">
        <v>0</v>
      </c>
      <c r="E103" s="421">
        <v>988282</v>
      </c>
      <c r="F103" s="422"/>
      <c r="G103" s="67"/>
    </row>
    <row r="104" spans="1:7" ht="13.5" customHeight="1">
      <c r="A104" s="11" t="s">
        <v>1025</v>
      </c>
      <c r="B104" s="11" t="s">
        <v>1026</v>
      </c>
      <c r="C104" s="420">
        <v>72302866</v>
      </c>
      <c r="D104" s="420">
        <v>0</v>
      </c>
      <c r="E104" s="421">
        <v>72302866</v>
      </c>
      <c r="F104" s="422"/>
      <c r="G104" s="67"/>
    </row>
    <row r="105" spans="1:7" ht="13.5" customHeight="1">
      <c r="A105" s="11" t="s">
        <v>1027</v>
      </c>
      <c r="B105" s="11" t="s">
        <v>1028</v>
      </c>
      <c r="C105" s="420">
        <v>9782859</v>
      </c>
      <c r="D105" s="420">
        <v>0</v>
      </c>
      <c r="E105" s="421">
        <v>9782859</v>
      </c>
      <c r="F105" s="422"/>
      <c r="G105" s="67"/>
    </row>
    <row r="106" spans="1:7" ht="13.5" customHeight="1">
      <c r="A106" s="11" t="s">
        <v>1029</v>
      </c>
      <c r="B106" s="11" t="s">
        <v>1030</v>
      </c>
      <c r="C106" s="420">
        <v>12387</v>
      </c>
      <c r="D106" s="420">
        <v>0</v>
      </c>
      <c r="E106" s="421">
        <v>12387</v>
      </c>
      <c r="F106" s="422"/>
      <c r="G106" s="67"/>
    </row>
    <row r="107" spans="1:7" ht="13.5" customHeight="1">
      <c r="A107" s="11" t="s">
        <v>1032</v>
      </c>
      <c r="B107" s="11" t="s">
        <v>1033</v>
      </c>
      <c r="C107" s="420">
        <v>255215</v>
      </c>
      <c r="D107" s="420">
        <v>0</v>
      </c>
      <c r="E107" s="421">
        <v>255215</v>
      </c>
      <c r="F107" s="422"/>
      <c r="G107" s="67"/>
    </row>
    <row r="108" spans="1:7" ht="13.5" customHeight="1">
      <c r="A108" s="11" t="s">
        <v>1034</v>
      </c>
      <c r="B108" s="11" t="s">
        <v>1035</v>
      </c>
      <c r="C108" s="420">
        <v>22275</v>
      </c>
      <c r="D108" s="420">
        <v>0</v>
      </c>
      <c r="E108" s="421">
        <v>22275</v>
      </c>
      <c r="F108" s="422"/>
      <c r="G108" s="67"/>
    </row>
    <row r="109" spans="1:7" ht="13.5" customHeight="1">
      <c r="A109" s="11" t="s">
        <v>1037</v>
      </c>
      <c r="B109" s="11" t="s">
        <v>1038</v>
      </c>
      <c r="C109" s="420">
        <v>23</v>
      </c>
      <c r="D109" s="420">
        <v>0</v>
      </c>
      <c r="E109" s="421">
        <v>23</v>
      </c>
      <c r="F109" s="422"/>
      <c r="G109" s="67"/>
    </row>
    <row r="110" spans="1:7" ht="13.5" customHeight="1">
      <c r="A110" s="11" t="s">
        <v>1039</v>
      </c>
      <c r="B110" s="11" t="s">
        <v>1040</v>
      </c>
      <c r="C110" s="420">
        <v>12428552</v>
      </c>
      <c r="D110" s="420">
        <v>0</v>
      </c>
      <c r="E110" s="421">
        <v>12428552</v>
      </c>
      <c r="F110" s="422"/>
      <c r="G110" s="67"/>
    </row>
    <row r="111" spans="1:7" ht="13.5" customHeight="1">
      <c r="A111" s="11" t="s">
        <v>1041</v>
      </c>
      <c r="B111" s="11" t="s">
        <v>1042</v>
      </c>
      <c r="C111" s="420">
        <v>21269408</v>
      </c>
      <c r="D111" s="420">
        <v>0</v>
      </c>
      <c r="E111" s="421">
        <v>21269408</v>
      </c>
      <c r="F111" s="422"/>
      <c r="G111" s="67"/>
    </row>
    <row r="112" spans="1:7" ht="13.5" customHeight="1">
      <c r="A112" s="11" t="s">
        <v>1043</v>
      </c>
      <c r="B112" s="11" t="s">
        <v>1044</v>
      </c>
      <c r="C112" s="420">
        <v>2553957</v>
      </c>
      <c r="D112" s="420">
        <v>0</v>
      </c>
      <c r="E112" s="421">
        <v>2553957</v>
      </c>
      <c r="F112" s="422"/>
      <c r="G112" s="67"/>
    </row>
    <row r="113" spans="1:7" ht="13.5" customHeight="1">
      <c r="A113" s="11" t="s">
        <v>1045</v>
      </c>
      <c r="B113" s="11" t="s">
        <v>1046</v>
      </c>
      <c r="C113" s="420">
        <v>43145662</v>
      </c>
      <c r="D113" s="420">
        <v>0</v>
      </c>
      <c r="E113" s="421">
        <v>43145662</v>
      </c>
      <c r="F113" s="422"/>
      <c r="G113" s="67"/>
    </row>
    <row r="114" spans="1:7" ht="13.5" customHeight="1">
      <c r="A114" s="11" t="s">
        <v>1047</v>
      </c>
      <c r="B114" s="11" t="s">
        <v>1048</v>
      </c>
      <c r="C114" s="420">
        <v>286412006</v>
      </c>
      <c r="D114" s="420">
        <v>0</v>
      </c>
      <c r="E114" s="421">
        <v>286412006</v>
      </c>
      <c r="F114" s="422"/>
      <c r="G114" s="67"/>
    </row>
    <row r="115" spans="1:7" ht="13.5" customHeight="1">
      <c r="A115" s="11" t="s">
        <v>1049</v>
      </c>
      <c r="B115" s="11" t="s">
        <v>1050</v>
      </c>
      <c r="C115" s="420">
        <v>11283234</v>
      </c>
      <c r="D115" s="420">
        <v>0</v>
      </c>
      <c r="E115" s="421">
        <v>11283234</v>
      </c>
      <c r="F115" s="422"/>
      <c r="G115" s="67"/>
    </row>
    <row r="116" spans="1:7" ht="13.5" customHeight="1">
      <c r="A116" s="419" t="s">
        <v>1051</v>
      </c>
      <c r="B116" s="419" t="s">
        <v>1052</v>
      </c>
      <c r="C116" s="420">
        <v>8167183</v>
      </c>
      <c r="D116" s="420">
        <v>0</v>
      </c>
      <c r="E116" s="421">
        <v>8167183</v>
      </c>
      <c r="F116" s="422"/>
      <c r="G116" s="67"/>
    </row>
    <row r="117" spans="1:7" ht="13.5" customHeight="1">
      <c r="A117" s="11" t="s">
        <v>1053</v>
      </c>
      <c r="B117" s="11" t="s">
        <v>1054</v>
      </c>
      <c r="C117" s="420">
        <v>8167183</v>
      </c>
      <c r="D117" s="420">
        <v>0</v>
      </c>
      <c r="E117" s="421">
        <v>8167183</v>
      </c>
      <c r="F117" s="422"/>
      <c r="G117" s="67"/>
    </row>
    <row r="118" spans="1:7" ht="13.5" customHeight="1">
      <c r="A118" s="419" t="s">
        <v>1055</v>
      </c>
      <c r="B118" s="419" t="s">
        <v>1056</v>
      </c>
      <c r="C118" s="420">
        <v>485594</v>
      </c>
      <c r="D118" s="420">
        <v>0</v>
      </c>
      <c r="E118" s="421">
        <v>485594</v>
      </c>
      <c r="F118" s="422"/>
      <c r="G118" s="67"/>
    </row>
    <row r="119" spans="1:7" ht="13.5" customHeight="1">
      <c r="A119" s="11" t="s">
        <v>1057</v>
      </c>
      <c r="B119" s="11" t="s">
        <v>1058</v>
      </c>
      <c r="C119" s="420">
        <v>485594</v>
      </c>
      <c r="D119" s="420">
        <v>0</v>
      </c>
      <c r="E119" s="421">
        <v>485594</v>
      </c>
      <c r="F119" s="422"/>
      <c r="G119" s="67"/>
    </row>
    <row r="120" spans="1:7" ht="13.5" customHeight="1">
      <c r="A120" s="419" t="s">
        <v>1059</v>
      </c>
      <c r="B120" s="419" t="s">
        <v>1060</v>
      </c>
      <c r="C120" s="420">
        <v>761336</v>
      </c>
      <c r="D120" s="420">
        <v>0</v>
      </c>
      <c r="E120" s="421">
        <v>761336</v>
      </c>
      <c r="F120" s="422"/>
      <c r="G120" s="67"/>
    </row>
    <row r="121" spans="1:7" ht="13.5" customHeight="1">
      <c r="A121" s="11" t="s">
        <v>1061</v>
      </c>
      <c r="B121" s="11" t="s">
        <v>1062</v>
      </c>
      <c r="C121" s="420">
        <v>751646</v>
      </c>
      <c r="D121" s="420">
        <v>0</v>
      </c>
      <c r="E121" s="421">
        <v>751646</v>
      </c>
      <c r="F121" s="422"/>
      <c r="G121" s="67"/>
    </row>
    <row r="122" spans="1:7" ht="13.5" customHeight="1">
      <c r="A122" s="11" t="s">
        <v>1063</v>
      </c>
      <c r="B122" s="11" t="s">
        <v>1064</v>
      </c>
      <c r="C122" s="420">
        <v>2</v>
      </c>
      <c r="D122" s="420">
        <v>0</v>
      </c>
      <c r="E122" s="421">
        <v>2</v>
      </c>
      <c r="F122" s="422"/>
      <c r="G122" s="67"/>
    </row>
    <row r="123" spans="1:7" ht="13.5" customHeight="1">
      <c r="A123" s="11" t="s">
        <v>1065</v>
      </c>
      <c r="B123" s="11" t="s">
        <v>1066</v>
      </c>
      <c r="C123" s="420">
        <v>8028</v>
      </c>
      <c r="D123" s="420">
        <v>0</v>
      </c>
      <c r="E123" s="421">
        <v>8028</v>
      </c>
      <c r="F123" s="422"/>
      <c r="G123" s="67"/>
    </row>
    <row r="124" spans="1:7" ht="13.5" customHeight="1">
      <c r="A124" s="11" t="s">
        <v>1067</v>
      </c>
      <c r="B124" s="11" t="s">
        <v>1068</v>
      </c>
      <c r="C124" s="420">
        <v>1660</v>
      </c>
      <c r="D124" s="420">
        <v>0</v>
      </c>
      <c r="E124" s="421">
        <v>1660</v>
      </c>
      <c r="F124" s="422"/>
      <c r="G124" s="67"/>
    </row>
    <row r="125" spans="1:7" ht="13.5" customHeight="1">
      <c r="A125" s="419" t="s">
        <v>1069</v>
      </c>
      <c r="B125" s="419" t="s">
        <v>1070</v>
      </c>
      <c r="C125" s="420">
        <v>30586</v>
      </c>
      <c r="D125" s="420">
        <v>0</v>
      </c>
      <c r="E125" s="421">
        <v>30586</v>
      </c>
      <c r="F125" s="422"/>
      <c r="G125" s="67"/>
    </row>
    <row r="126" spans="1:7" ht="13.5" customHeight="1">
      <c r="A126" s="11" t="s">
        <v>1071</v>
      </c>
      <c r="B126" s="11" t="s">
        <v>1072</v>
      </c>
      <c r="C126" s="420">
        <v>30586</v>
      </c>
      <c r="D126" s="420">
        <v>0</v>
      </c>
      <c r="E126" s="421">
        <v>30586</v>
      </c>
      <c r="F126" s="422"/>
      <c r="G126" s="67"/>
    </row>
    <row r="127" spans="1:7" ht="13.5" customHeight="1">
      <c r="A127" s="419" t="s">
        <v>1073</v>
      </c>
      <c r="B127" s="419" t="s">
        <v>1074</v>
      </c>
      <c r="C127" s="420">
        <v>18075409</v>
      </c>
      <c r="D127" s="420">
        <v>0</v>
      </c>
      <c r="E127" s="421">
        <v>18075409</v>
      </c>
      <c r="F127" s="422"/>
      <c r="G127" s="67"/>
    </row>
    <row r="128" spans="1:7" ht="13.5" customHeight="1">
      <c r="A128" s="11" t="s">
        <v>1075</v>
      </c>
      <c r="B128" s="11" t="s">
        <v>1076</v>
      </c>
      <c r="C128" s="420">
        <v>192</v>
      </c>
      <c r="D128" s="420">
        <v>0</v>
      </c>
      <c r="E128" s="421">
        <v>192</v>
      </c>
      <c r="F128" s="422"/>
      <c r="G128" s="67"/>
    </row>
    <row r="129" spans="1:7" ht="13.5" customHeight="1">
      <c r="A129" s="11" t="s">
        <v>1077</v>
      </c>
      <c r="B129" s="11" t="s">
        <v>1078</v>
      </c>
      <c r="C129" s="420">
        <v>16602815</v>
      </c>
      <c r="D129" s="420">
        <v>0</v>
      </c>
      <c r="E129" s="421">
        <v>16602815</v>
      </c>
      <c r="F129" s="422"/>
      <c r="G129" s="67"/>
    </row>
    <row r="130" spans="1:7" ht="13.5" customHeight="1">
      <c r="A130" s="11" t="s">
        <v>1079</v>
      </c>
      <c r="B130" s="11" t="s">
        <v>1080</v>
      </c>
      <c r="C130" s="420">
        <v>679819</v>
      </c>
      <c r="D130" s="420">
        <v>0</v>
      </c>
      <c r="E130" s="421">
        <v>679819</v>
      </c>
      <c r="F130" s="422"/>
      <c r="G130" s="67"/>
    </row>
    <row r="131" spans="1:7" ht="13.5" customHeight="1">
      <c r="A131" s="11" t="s">
        <v>1081</v>
      </c>
      <c r="B131" s="11" t="s">
        <v>1082</v>
      </c>
      <c r="C131" s="420">
        <v>788952</v>
      </c>
      <c r="D131" s="420">
        <v>0</v>
      </c>
      <c r="E131" s="421">
        <v>788952</v>
      </c>
      <c r="F131" s="422"/>
      <c r="G131" s="67"/>
    </row>
    <row r="132" spans="1:7" ht="13.5" customHeight="1">
      <c r="A132" s="11" t="s">
        <v>1083</v>
      </c>
      <c r="B132" s="11" t="s">
        <v>1084</v>
      </c>
      <c r="C132" s="420">
        <v>3631</v>
      </c>
      <c r="D132" s="420">
        <v>0</v>
      </c>
      <c r="E132" s="421">
        <v>3631</v>
      </c>
      <c r="F132" s="422"/>
      <c r="G132" s="67"/>
    </row>
    <row r="133" spans="1:7" ht="13.5" customHeight="1">
      <c r="A133" s="419" t="s">
        <v>1085</v>
      </c>
      <c r="B133" s="419" t="s">
        <v>1086</v>
      </c>
      <c r="C133" s="420">
        <v>21485823</v>
      </c>
      <c r="D133" s="420">
        <v>13196055</v>
      </c>
      <c r="E133" s="421">
        <v>34681878</v>
      </c>
      <c r="F133" s="422"/>
      <c r="G133" s="67"/>
    </row>
    <row r="134" spans="1:7" ht="13.5" customHeight="1">
      <c r="A134" s="11" t="s">
        <v>1087</v>
      </c>
      <c r="B134" s="11" t="s">
        <v>1088</v>
      </c>
      <c r="C134" s="420">
        <v>33665</v>
      </c>
      <c r="D134" s="420">
        <v>0</v>
      </c>
      <c r="E134" s="421">
        <v>33665</v>
      </c>
      <c r="F134" s="422"/>
      <c r="G134" s="67"/>
    </row>
    <row r="135" spans="1:7" ht="13.5" customHeight="1">
      <c r="A135" s="11" t="s">
        <v>1089</v>
      </c>
      <c r="B135" s="11" t="s">
        <v>1090</v>
      </c>
      <c r="C135" s="420">
        <v>21452158</v>
      </c>
      <c r="D135" s="420">
        <v>13196055</v>
      </c>
      <c r="E135" s="421">
        <v>34648213</v>
      </c>
      <c r="F135" s="422"/>
      <c r="G135" s="67"/>
    </row>
    <row r="136" spans="1:7" ht="13.5" customHeight="1">
      <c r="A136" s="419" t="s">
        <v>1091</v>
      </c>
      <c r="B136" s="419" t="s">
        <v>1092</v>
      </c>
      <c r="C136" s="420">
        <v>256235783</v>
      </c>
      <c r="D136" s="420">
        <v>6539056294</v>
      </c>
      <c r="E136" s="421">
        <v>6795292077</v>
      </c>
      <c r="F136" s="422"/>
      <c r="G136" s="67"/>
    </row>
    <row r="137" spans="1:7" ht="13.5" customHeight="1">
      <c r="A137" s="11" t="s">
        <v>595</v>
      </c>
      <c r="B137" s="11" t="s">
        <v>596</v>
      </c>
      <c r="C137" s="420">
        <v>50832</v>
      </c>
      <c r="D137" s="420">
        <v>0</v>
      </c>
      <c r="E137" s="421">
        <v>50832</v>
      </c>
      <c r="F137" s="422"/>
      <c r="G137" s="67"/>
    </row>
    <row r="138" spans="1:7" ht="13.5" customHeight="1">
      <c r="A138" s="11" t="s">
        <v>1093</v>
      </c>
      <c r="B138" s="11" t="s">
        <v>1094</v>
      </c>
      <c r="C138" s="420">
        <v>0</v>
      </c>
      <c r="D138" s="420">
        <v>0</v>
      </c>
      <c r="E138" s="421">
        <v>0</v>
      </c>
      <c r="F138" s="422"/>
      <c r="G138" s="67"/>
    </row>
    <row r="139" spans="1:7" ht="13.5" customHeight="1">
      <c r="A139" s="11" t="s">
        <v>599</v>
      </c>
      <c r="B139" s="11" t="s">
        <v>600</v>
      </c>
      <c r="C139" s="420">
        <v>73471237</v>
      </c>
      <c r="D139" s="420">
        <v>230715465</v>
      </c>
      <c r="E139" s="421">
        <v>304186702</v>
      </c>
      <c r="F139" s="422"/>
      <c r="G139" s="67"/>
    </row>
    <row r="140" spans="1:7" ht="13.5" customHeight="1">
      <c r="A140" s="11" t="s">
        <v>635</v>
      </c>
      <c r="B140" s="11" t="s">
        <v>636</v>
      </c>
      <c r="C140" s="420">
        <v>5396848</v>
      </c>
      <c r="D140" s="420">
        <v>15938129</v>
      </c>
      <c r="E140" s="421">
        <v>21334977</v>
      </c>
      <c r="F140" s="422"/>
      <c r="G140" s="67"/>
    </row>
    <row r="141" spans="1:7" ht="13.5" customHeight="1">
      <c r="A141" s="11" t="s">
        <v>641</v>
      </c>
      <c r="B141" s="11" t="s">
        <v>642</v>
      </c>
      <c r="C141" s="420">
        <v>68038470</v>
      </c>
      <c r="D141" s="420">
        <v>491728298</v>
      </c>
      <c r="E141" s="421">
        <v>559766768</v>
      </c>
      <c r="F141" s="422"/>
      <c r="G141" s="67"/>
    </row>
    <row r="142" spans="1:7" ht="13.5" customHeight="1">
      <c r="A142" s="11" t="s">
        <v>667</v>
      </c>
      <c r="B142" s="11" t="s">
        <v>668</v>
      </c>
      <c r="C142" s="420">
        <v>109278396</v>
      </c>
      <c r="D142" s="420">
        <v>5800674402</v>
      </c>
      <c r="E142" s="421">
        <v>5909952798</v>
      </c>
      <c r="F142" s="422"/>
      <c r="G142" s="67"/>
    </row>
    <row r="143" spans="1:7" ht="13.5" customHeight="1">
      <c r="A143" s="419" t="s">
        <v>1095</v>
      </c>
      <c r="B143" s="419" t="s">
        <v>1096</v>
      </c>
      <c r="C143" s="420">
        <v>842071582</v>
      </c>
      <c r="D143" s="420">
        <v>1759912</v>
      </c>
      <c r="E143" s="421">
        <v>843831494</v>
      </c>
      <c r="F143" s="422"/>
      <c r="G143" s="67"/>
    </row>
    <row r="144" spans="1:7" ht="13.5" customHeight="1">
      <c r="A144" s="11" t="s">
        <v>1097</v>
      </c>
      <c r="B144" s="11" t="s">
        <v>1098</v>
      </c>
      <c r="C144" s="420">
        <v>396326994</v>
      </c>
      <c r="D144" s="420">
        <v>0</v>
      </c>
      <c r="E144" s="421">
        <v>396326994</v>
      </c>
      <c r="F144" s="422"/>
      <c r="G144" s="67"/>
    </row>
    <row r="145" spans="1:7" ht="13.5" customHeight="1">
      <c r="A145" s="11" t="s">
        <v>1099</v>
      </c>
      <c r="B145" s="11" t="s">
        <v>1100</v>
      </c>
      <c r="C145" s="420">
        <v>105579</v>
      </c>
      <c r="D145" s="420">
        <v>0</v>
      </c>
      <c r="E145" s="421">
        <v>105579</v>
      </c>
      <c r="F145" s="422"/>
      <c r="G145" s="67"/>
    </row>
    <row r="146" spans="1:7" ht="13.5" customHeight="1">
      <c r="A146" s="11" t="s">
        <v>1101</v>
      </c>
      <c r="B146" s="11" t="s">
        <v>1102</v>
      </c>
      <c r="C146" s="420">
        <v>140487853</v>
      </c>
      <c r="D146" s="420">
        <v>0</v>
      </c>
      <c r="E146" s="421">
        <v>140487853</v>
      </c>
      <c r="F146" s="422"/>
      <c r="G146" s="67"/>
    </row>
    <row r="147" spans="1:7" ht="13.5" customHeight="1">
      <c r="A147" s="11" t="s">
        <v>1103</v>
      </c>
      <c r="B147" s="11" t="s">
        <v>1104</v>
      </c>
      <c r="C147" s="420">
        <v>305151156</v>
      </c>
      <c r="D147" s="420">
        <v>1759912</v>
      </c>
      <c r="E147" s="421">
        <v>306911068</v>
      </c>
      <c r="F147" s="422"/>
      <c r="G147" s="67"/>
    </row>
    <row r="148" spans="1:7" ht="13.5" customHeight="1">
      <c r="A148" s="419" t="s">
        <v>1105</v>
      </c>
      <c r="B148" s="419" t="s">
        <v>1106</v>
      </c>
      <c r="C148" s="420">
        <v>8684531547</v>
      </c>
      <c r="D148" s="420">
        <v>1607717419</v>
      </c>
      <c r="E148" s="421">
        <v>10292248966</v>
      </c>
      <c r="F148" s="422"/>
      <c r="G148" s="67"/>
    </row>
    <row r="149" spans="1:7" ht="13.5" customHeight="1">
      <c r="A149" s="11" t="s">
        <v>1107</v>
      </c>
      <c r="B149" s="11" t="s">
        <v>1108</v>
      </c>
      <c r="C149" s="420">
        <v>3409621484</v>
      </c>
      <c r="D149" s="420">
        <v>1584075278</v>
      </c>
      <c r="E149" s="421">
        <v>4993696762</v>
      </c>
      <c r="F149" s="422"/>
      <c r="G149" s="67"/>
    </row>
    <row r="150" spans="1:7" ht="13.5" customHeight="1">
      <c r="A150" s="11" t="s">
        <v>1109</v>
      </c>
      <c r="B150" s="11" t="s">
        <v>1110</v>
      </c>
      <c r="C150" s="420">
        <v>16674500</v>
      </c>
      <c r="D150" s="420">
        <v>0</v>
      </c>
      <c r="E150" s="421">
        <v>16674500</v>
      </c>
      <c r="F150" s="422"/>
      <c r="G150" s="67"/>
    </row>
    <row r="151" spans="1:7" ht="13.5" customHeight="1">
      <c r="A151" s="435" t="s">
        <v>1112</v>
      </c>
      <c r="B151" s="435" t="s">
        <v>1113</v>
      </c>
      <c r="C151" s="425">
        <v>244180278</v>
      </c>
      <c r="D151" s="425">
        <v>23642141</v>
      </c>
      <c r="E151" s="426">
        <v>267822419</v>
      </c>
      <c r="F151" s="427"/>
      <c r="G151" s="427"/>
    </row>
    <row r="152" spans="1:7" ht="13.5" customHeight="1">
      <c r="A152" s="11" t="s">
        <v>1114</v>
      </c>
      <c r="B152" s="11" t="s">
        <v>1115</v>
      </c>
      <c r="C152" s="420">
        <v>5014055285</v>
      </c>
      <c r="D152" s="420">
        <v>0</v>
      </c>
      <c r="E152" s="421">
        <v>5014055285</v>
      </c>
      <c r="F152" s="422"/>
      <c r="G152" s="67"/>
    </row>
    <row r="153" spans="1:7" ht="13.5" customHeight="1">
      <c r="A153" s="419" t="s">
        <v>1116</v>
      </c>
      <c r="B153" s="419" t="s">
        <v>1117</v>
      </c>
      <c r="C153" s="420">
        <v>34039322</v>
      </c>
      <c r="D153" s="420">
        <v>74926491</v>
      </c>
      <c r="E153" s="421">
        <v>108965813</v>
      </c>
      <c r="F153" s="422"/>
      <c r="G153" s="67"/>
    </row>
    <row r="154" spans="1:7" ht="13.5" customHeight="1">
      <c r="A154" s="11" t="s">
        <v>1118</v>
      </c>
      <c r="B154" s="11" t="s">
        <v>1119</v>
      </c>
      <c r="C154" s="420">
        <v>236375</v>
      </c>
      <c r="D154" s="420">
        <v>0</v>
      </c>
      <c r="E154" s="421">
        <v>236375</v>
      </c>
      <c r="F154" s="422"/>
      <c r="G154" s="67"/>
    </row>
    <row r="155" spans="1:7" ht="13.5" customHeight="1">
      <c r="A155" s="11" t="s">
        <v>1120</v>
      </c>
      <c r="B155" s="11" t="s">
        <v>1121</v>
      </c>
      <c r="C155" s="420">
        <v>13584830</v>
      </c>
      <c r="D155" s="420">
        <v>74926491</v>
      </c>
      <c r="E155" s="421">
        <v>88511321</v>
      </c>
      <c r="F155" s="422"/>
      <c r="G155" s="67"/>
    </row>
    <row r="156" spans="1:7" ht="13.5" customHeight="1">
      <c r="A156" s="11" t="s">
        <v>1122</v>
      </c>
      <c r="B156" s="11" t="s">
        <v>1123</v>
      </c>
      <c r="C156" s="420">
        <v>13249185</v>
      </c>
      <c r="D156" s="420">
        <v>0</v>
      </c>
      <c r="E156" s="421">
        <v>13249185</v>
      </c>
      <c r="F156" s="422"/>
      <c r="G156" s="67"/>
    </row>
    <row r="157" spans="1:7" ht="13.5" customHeight="1">
      <c r="A157" s="11" t="s">
        <v>1124</v>
      </c>
      <c r="B157" s="11" t="s">
        <v>1125</v>
      </c>
      <c r="C157" s="420">
        <v>6968932</v>
      </c>
      <c r="D157" s="420">
        <v>0</v>
      </c>
      <c r="E157" s="421">
        <v>6968932</v>
      </c>
      <c r="F157" s="422"/>
      <c r="G157" s="67"/>
    </row>
    <row r="158" spans="1:7" ht="13.5" customHeight="1">
      <c r="A158" s="419" t="s">
        <v>1126</v>
      </c>
      <c r="B158" s="419" t="s">
        <v>678</v>
      </c>
      <c r="C158" s="420">
        <v>2247153863</v>
      </c>
      <c r="D158" s="420">
        <v>1358004399</v>
      </c>
      <c r="E158" s="421">
        <v>3605158262</v>
      </c>
      <c r="F158" s="422"/>
      <c r="G158" s="67"/>
    </row>
    <row r="159" spans="1:7" ht="13.5" customHeight="1">
      <c r="A159" s="11" t="s">
        <v>1127</v>
      </c>
      <c r="B159" s="11" t="s">
        <v>1128</v>
      </c>
      <c r="C159" s="420">
        <v>1</v>
      </c>
      <c r="D159" s="420">
        <v>0</v>
      </c>
      <c r="E159" s="421">
        <v>1</v>
      </c>
      <c r="F159" s="422"/>
      <c r="G159" s="67"/>
    </row>
    <row r="160" spans="1:7" ht="13.5" customHeight="1">
      <c r="A160" s="11" t="s">
        <v>1129</v>
      </c>
      <c r="B160" s="11" t="s">
        <v>1130</v>
      </c>
      <c r="C160" s="420">
        <v>2166169</v>
      </c>
      <c r="D160" s="420">
        <v>6738</v>
      </c>
      <c r="E160" s="421">
        <v>2172907</v>
      </c>
      <c r="F160" s="422"/>
      <c r="G160" s="67"/>
    </row>
    <row r="161" spans="1:7" ht="13.5" customHeight="1">
      <c r="A161" s="11" t="s">
        <v>1131</v>
      </c>
      <c r="B161" s="11" t="s">
        <v>1132</v>
      </c>
      <c r="C161" s="420">
        <v>17784871</v>
      </c>
      <c r="D161" s="420">
        <v>19383695</v>
      </c>
      <c r="E161" s="421">
        <v>37168566</v>
      </c>
      <c r="F161" s="422"/>
      <c r="G161" s="67"/>
    </row>
    <row r="162" spans="1:7" ht="13.5" customHeight="1">
      <c r="A162" s="11" t="s">
        <v>1133</v>
      </c>
      <c r="B162" s="11" t="s">
        <v>1134</v>
      </c>
      <c r="C162" s="420">
        <v>0</v>
      </c>
      <c r="D162" s="420">
        <v>7402923</v>
      </c>
      <c r="E162" s="421">
        <v>7402923</v>
      </c>
      <c r="F162" s="422"/>
      <c r="G162" s="67"/>
    </row>
    <row r="163" spans="1:7" ht="13.5" customHeight="1">
      <c r="A163" s="11" t="s">
        <v>1137</v>
      </c>
      <c r="B163" s="11" t="s">
        <v>1138</v>
      </c>
      <c r="C163" s="420">
        <v>4667021</v>
      </c>
      <c r="D163" s="420">
        <v>14404</v>
      </c>
      <c r="E163" s="421">
        <v>4681425</v>
      </c>
      <c r="F163" s="422"/>
      <c r="G163" s="67"/>
    </row>
    <row r="164" spans="1:7" ht="13.5" customHeight="1">
      <c r="A164" s="11" t="s">
        <v>1139</v>
      </c>
      <c r="B164" s="11" t="s">
        <v>1140</v>
      </c>
      <c r="C164" s="420">
        <v>2782260</v>
      </c>
      <c r="D164" s="420">
        <v>325851185</v>
      </c>
      <c r="E164" s="421">
        <v>328633445</v>
      </c>
      <c r="F164" s="422"/>
      <c r="G164" s="67"/>
    </row>
    <row r="165" spans="1:7" ht="13.5" customHeight="1">
      <c r="A165" s="11" t="s">
        <v>1141</v>
      </c>
      <c r="B165" s="11" t="s">
        <v>1142</v>
      </c>
      <c r="C165" s="420">
        <v>80319710</v>
      </c>
      <c r="D165" s="420">
        <v>822326400</v>
      </c>
      <c r="E165" s="421">
        <v>902646110</v>
      </c>
      <c r="F165" s="422"/>
      <c r="G165" s="67"/>
    </row>
    <row r="166" spans="1:7" ht="13.5" customHeight="1">
      <c r="A166" s="11" t="s">
        <v>1143</v>
      </c>
      <c r="B166" s="11" t="s">
        <v>1144</v>
      </c>
      <c r="C166" s="420">
        <v>1476375</v>
      </c>
      <c r="D166" s="420">
        <v>2823609</v>
      </c>
      <c r="E166" s="421">
        <v>4299984</v>
      </c>
      <c r="F166" s="422"/>
      <c r="G166" s="67"/>
    </row>
    <row r="167" spans="1:7" ht="13.5" customHeight="1">
      <c r="A167" s="11" t="s">
        <v>1145</v>
      </c>
      <c r="B167" s="11" t="s">
        <v>1146</v>
      </c>
      <c r="C167" s="420">
        <v>42032</v>
      </c>
      <c r="D167" s="420">
        <v>0</v>
      </c>
      <c r="E167" s="421">
        <v>42032</v>
      </c>
      <c r="F167" s="422"/>
      <c r="G167" s="67"/>
    </row>
    <row r="168" spans="1:7" ht="13.5" customHeight="1">
      <c r="A168" s="11" t="s">
        <v>1147</v>
      </c>
      <c r="B168" s="11" t="s">
        <v>1148</v>
      </c>
      <c r="C168" s="420">
        <v>199439727</v>
      </c>
      <c r="D168" s="420">
        <v>0</v>
      </c>
      <c r="E168" s="421">
        <v>199439727</v>
      </c>
      <c r="F168" s="422"/>
      <c r="G168" s="67"/>
    </row>
    <row r="169" spans="1:7" ht="13.5" customHeight="1">
      <c r="A169" s="11" t="s">
        <v>1149</v>
      </c>
      <c r="B169" s="11" t="s">
        <v>1150</v>
      </c>
      <c r="C169" s="420">
        <v>20381</v>
      </c>
      <c r="D169" s="420">
        <v>0</v>
      </c>
      <c r="E169" s="421">
        <v>20381</v>
      </c>
      <c r="F169" s="422"/>
      <c r="G169" s="67"/>
    </row>
    <row r="170" spans="1:7" ht="13.5" customHeight="1">
      <c r="A170" s="11" t="s">
        <v>1151</v>
      </c>
      <c r="B170" s="11" t="s">
        <v>1152</v>
      </c>
      <c r="C170" s="420">
        <v>696352</v>
      </c>
      <c r="D170" s="420">
        <v>0</v>
      </c>
      <c r="E170" s="421">
        <v>696352</v>
      </c>
      <c r="F170" s="422"/>
      <c r="G170" s="67"/>
    </row>
    <row r="171" spans="1:7" ht="13.5" customHeight="1">
      <c r="A171" s="11" t="s">
        <v>1153</v>
      </c>
      <c r="B171" s="11" t="s">
        <v>1154</v>
      </c>
      <c r="C171" s="420">
        <v>66656616</v>
      </c>
      <c r="D171" s="420">
        <v>110053</v>
      </c>
      <c r="E171" s="421">
        <v>66766669</v>
      </c>
      <c r="F171" s="422"/>
      <c r="G171" s="67"/>
    </row>
    <row r="172" spans="1:7" ht="13.5" customHeight="1">
      <c r="A172" s="11" t="s">
        <v>1155</v>
      </c>
      <c r="B172" s="11" t="s">
        <v>1156</v>
      </c>
      <c r="C172" s="420">
        <v>286496</v>
      </c>
      <c r="D172" s="420">
        <v>0</v>
      </c>
      <c r="E172" s="421">
        <v>286496</v>
      </c>
      <c r="F172" s="422"/>
      <c r="G172" s="67"/>
    </row>
    <row r="173" spans="1:7" ht="13.5" customHeight="1">
      <c r="A173" s="11" t="s">
        <v>675</v>
      </c>
      <c r="B173" s="11" t="s">
        <v>676</v>
      </c>
      <c r="C173" s="420">
        <v>943031244</v>
      </c>
      <c r="D173" s="420">
        <v>80609968</v>
      </c>
      <c r="E173" s="421">
        <v>1023641212</v>
      </c>
      <c r="F173" s="422"/>
      <c r="G173" s="67"/>
    </row>
    <row r="174" spans="1:7" ht="13.5" customHeight="1">
      <c r="A174" s="11" t="s">
        <v>1157</v>
      </c>
      <c r="B174" s="11" t="s">
        <v>1158</v>
      </c>
      <c r="C174" s="420">
        <v>128704</v>
      </c>
      <c r="D174" s="420">
        <v>0</v>
      </c>
      <c r="E174" s="421">
        <v>128704</v>
      </c>
      <c r="F174" s="422"/>
      <c r="G174" s="67"/>
    </row>
    <row r="175" spans="1:7" ht="13.5" customHeight="1">
      <c r="A175" s="11" t="s">
        <v>1159</v>
      </c>
      <c r="B175" s="11" t="s">
        <v>1160</v>
      </c>
      <c r="C175" s="420">
        <v>8756520</v>
      </c>
      <c r="D175" s="420">
        <v>36927330</v>
      </c>
      <c r="E175" s="421">
        <v>45683850</v>
      </c>
      <c r="F175" s="422"/>
      <c r="G175" s="67"/>
    </row>
    <row r="176" spans="1:7" ht="13.5" customHeight="1">
      <c r="A176" s="11" t="s">
        <v>1161</v>
      </c>
      <c r="B176" s="11" t="s">
        <v>1162</v>
      </c>
      <c r="C176" s="420">
        <v>137253211</v>
      </c>
      <c r="D176" s="420">
        <v>0</v>
      </c>
      <c r="E176" s="421">
        <v>137253211</v>
      </c>
      <c r="F176" s="422"/>
      <c r="G176" s="67"/>
    </row>
    <row r="177" spans="1:7" ht="13.5" customHeight="1">
      <c r="A177" s="11" t="s">
        <v>1163</v>
      </c>
      <c r="B177" s="11" t="s">
        <v>1164</v>
      </c>
      <c r="C177" s="420">
        <v>8026948</v>
      </c>
      <c r="D177" s="420">
        <v>15916009</v>
      </c>
      <c r="E177" s="421">
        <v>23942957</v>
      </c>
      <c r="F177" s="422"/>
      <c r="G177" s="67"/>
    </row>
    <row r="178" spans="1:7" ht="13.5" customHeight="1">
      <c r="A178" s="11" t="s">
        <v>1165</v>
      </c>
      <c r="B178" s="11" t="s">
        <v>1166</v>
      </c>
      <c r="C178" s="420">
        <v>453823878</v>
      </c>
      <c r="D178" s="420">
        <v>199854</v>
      </c>
      <c r="E178" s="421">
        <v>454023732</v>
      </c>
      <c r="F178" s="422"/>
      <c r="G178" s="67"/>
    </row>
    <row r="179" spans="1:7" ht="13.5" customHeight="1">
      <c r="A179" s="11" t="s">
        <v>1167</v>
      </c>
      <c r="B179" s="11" t="s">
        <v>1168</v>
      </c>
      <c r="C179" s="420">
        <v>7411261</v>
      </c>
      <c r="D179" s="420">
        <v>4734727</v>
      </c>
      <c r="E179" s="421">
        <v>12145988</v>
      </c>
      <c r="F179" s="422"/>
      <c r="G179" s="67"/>
    </row>
    <row r="180" spans="1:7" ht="13.5" customHeight="1">
      <c r="A180" s="11" t="s">
        <v>1170</v>
      </c>
      <c r="B180" s="11" t="s">
        <v>1171</v>
      </c>
      <c r="C180" s="420">
        <v>55409098</v>
      </c>
      <c r="D180" s="420">
        <v>5068146</v>
      </c>
      <c r="E180" s="421">
        <v>60477244</v>
      </c>
      <c r="F180" s="422"/>
      <c r="G180" s="67"/>
    </row>
    <row r="181" spans="1:7" ht="13.5" customHeight="1">
      <c r="A181" s="11" t="s">
        <v>677</v>
      </c>
      <c r="B181" s="11" t="s">
        <v>678</v>
      </c>
      <c r="C181" s="420">
        <v>256974988</v>
      </c>
      <c r="D181" s="420">
        <v>36629358</v>
      </c>
      <c r="E181" s="421">
        <v>293604346</v>
      </c>
      <c r="F181" s="422"/>
      <c r="G181" s="67"/>
    </row>
    <row r="182" spans="1:7" ht="13.5" customHeight="1">
      <c r="A182" s="419" t="s">
        <v>1172</v>
      </c>
      <c r="B182" s="419" t="s">
        <v>1173</v>
      </c>
      <c r="C182" s="420">
        <v>29318829</v>
      </c>
      <c r="D182" s="420">
        <v>26992716</v>
      </c>
      <c r="E182" s="421">
        <v>56311545</v>
      </c>
      <c r="F182" s="422"/>
      <c r="G182" s="67"/>
    </row>
    <row r="183" spans="1:7" ht="13.5" customHeight="1">
      <c r="A183" s="11" t="s">
        <v>1175</v>
      </c>
      <c r="B183" s="11" t="s">
        <v>1056</v>
      </c>
      <c r="C183" s="420">
        <v>0</v>
      </c>
      <c r="D183" s="420">
        <v>10014038</v>
      </c>
      <c r="E183" s="421">
        <v>10014038</v>
      </c>
      <c r="F183" s="422"/>
      <c r="G183" s="67"/>
    </row>
    <row r="184" spans="1:7" ht="13.5" customHeight="1">
      <c r="A184" s="11" t="s">
        <v>1176</v>
      </c>
      <c r="B184" s="11" t="s">
        <v>1060</v>
      </c>
      <c r="C184" s="420">
        <v>625591</v>
      </c>
      <c r="D184" s="420">
        <v>9815</v>
      </c>
      <c r="E184" s="421">
        <v>635406</v>
      </c>
      <c r="F184" s="422"/>
      <c r="G184" s="67"/>
    </row>
    <row r="185" spans="1:7" ht="13.5" customHeight="1">
      <c r="A185" s="11" t="s">
        <v>1177</v>
      </c>
      <c r="B185" s="11" t="s">
        <v>1070</v>
      </c>
      <c r="C185" s="420">
        <v>68372</v>
      </c>
      <c r="D185" s="420">
        <v>0</v>
      </c>
      <c r="E185" s="421">
        <v>68372</v>
      </c>
      <c r="F185" s="422"/>
      <c r="G185" s="67"/>
    </row>
    <row r="186" spans="1:7" ht="13.5" customHeight="1">
      <c r="A186" s="11" t="s">
        <v>1179</v>
      </c>
      <c r="B186" s="11" t="s">
        <v>1074</v>
      </c>
      <c r="C186" s="420">
        <v>13608108</v>
      </c>
      <c r="D186" s="420">
        <v>446082</v>
      </c>
      <c r="E186" s="421">
        <v>14054190</v>
      </c>
      <c r="F186" s="422"/>
      <c r="G186" s="67"/>
    </row>
    <row r="187" spans="1:7" ht="13.5" customHeight="1">
      <c r="A187" s="11" t="s">
        <v>1180</v>
      </c>
      <c r="B187" s="11" t="s">
        <v>678</v>
      </c>
      <c r="C187" s="420">
        <v>15016758</v>
      </c>
      <c r="D187" s="420">
        <v>16522781</v>
      </c>
      <c r="E187" s="421">
        <v>31539539</v>
      </c>
      <c r="F187" s="422"/>
      <c r="G187" s="67"/>
    </row>
    <row r="188" spans="1:7" ht="13.5" customHeight="1">
      <c r="A188" s="419" t="s">
        <v>1181</v>
      </c>
      <c r="B188" s="419" t="s">
        <v>1182</v>
      </c>
      <c r="C188" s="420">
        <v>619908788</v>
      </c>
      <c r="D188" s="420">
        <v>0</v>
      </c>
      <c r="E188" s="421">
        <v>619908788</v>
      </c>
      <c r="F188" s="422"/>
      <c r="G188" s="67"/>
    </row>
    <row r="189" spans="1:7" ht="13.5" customHeight="1">
      <c r="A189" s="11" t="s">
        <v>1183</v>
      </c>
      <c r="B189" s="11" t="s">
        <v>1184</v>
      </c>
      <c r="C189" s="420">
        <v>619908788</v>
      </c>
      <c r="D189" s="420">
        <v>0</v>
      </c>
      <c r="E189" s="421">
        <v>619908788</v>
      </c>
      <c r="F189" s="422"/>
      <c r="G189" s="67"/>
    </row>
    <row r="190" spans="1:7" ht="13.5" customHeight="1">
      <c r="A190" s="419" t="s">
        <v>1186</v>
      </c>
      <c r="B190" s="419" t="s">
        <v>1187</v>
      </c>
      <c r="C190" s="420">
        <v>-2075735</v>
      </c>
      <c r="D190" s="420">
        <v>-16884919</v>
      </c>
      <c r="E190" s="421">
        <v>-18960654</v>
      </c>
      <c r="F190" s="433"/>
      <c r="G190" s="67"/>
    </row>
    <row r="191" spans="1:7" ht="13.5" customHeight="1">
      <c r="A191" s="11" t="s">
        <v>1188</v>
      </c>
      <c r="B191" s="11" t="s">
        <v>1060</v>
      </c>
      <c r="C191" s="420">
        <v>-44130</v>
      </c>
      <c r="D191" s="420">
        <v>-9815</v>
      </c>
      <c r="E191" s="421">
        <v>-53945</v>
      </c>
      <c r="F191" s="434"/>
      <c r="G191" s="67"/>
    </row>
    <row r="192" spans="1:7" ht="13.5" customHeight="1">
      <c r="A192" s="11" t="s">
        <v>1189</v>
      </c>
      <c r="B192" s="11" t="s">
        <v>1070</v>
      </c>
      <c r="C192" s="420">
        <v>-68372</v>
      </c>
      <c r="D192" s="420">
        <v>0</v>
      </c>
      <c r="E192" s="421">
        <v>-68372</v>
      </c>
      <c r="F192" s="422"/>
      <c r="G192" s="67"/>
    </row>
    <row r="193" spans="1:7" ht="13.5" customHeight="1">
      <c r="A193" s="11" t="s">
        <v>1191</v>
      </c>
      <c r="B193" s="11" t="s">
        <v>1074</v>
      </c>
      <c r="C193" s="420">
        <v>0</v>
      </c>
      <c r="D193" s="420">
        <v>-446082</v>
      </c>
      <c r="E193" s="421">
        <v>-446082</v>
      </c>
      <c r="F193" s="434"/>
      <c r="G193" s="67"/>
    </row>
    <row r="194" spans="1:7" ht="13.5" customHeight="1">
      <c r="A194" s="11" t="s">
        <v>1192</v>
      </c>
      <c r="B194" s="11" t="s">
        <v>678</v>
      </c>
      <c r="C194" s="420">
        <v>-1963233</v>
      </c>
      <c r="D194" s="420">
        <v>-16429022</v>
      </c>
      <c r="E194" s="421">
        <v>-18392255</v>
      </c>
      <c r="F194" s="434"/>
      <c r="G194" s="67"/>
    </row>
    <row r="195" spans="1:7" ht="13.5" customHeight="1">
      <c r="A195" s="419" t="s">
        <v>1194</v>
      </c>
      <c r="B195" s="419" t="s">
        <v>1195</v>
      </c>
      <c r="C195" s="420">
        <v>340098849</v>
      </c>
      <c r="D195" s="420">
        <v>0</v>
      </c>
      <c r="E195" s="421">
        <v>340098849</v>
      </c>
      <c r="F195" s="422"/>
      <c r="G195" s="67"/>
    </row>
    <row r="196" spans="1:7" ht="13.5" customHeight="1">
      <c r="A196" s="419" t="s">
        <v>1196</v>
      </c>
      <c r="B196" s="419" t="s">
        <v>1197</v>
      </c>
      <c r="C196" s="420">
        <v>2156431</v>
      </c>
      <c r="D196" s="420">
        <v>0</v>
      </c>
      <c r="E196" s="421">
        <v>2156431</v>
      </c>
      <c r="F196" s="422"/>
      <c r="G196" s="67"/>
    </row>
    <row r="197" spans="1:7" ht="13.5" customHeight="1">
      <c r="A197" s="11" t="s">
        <v>1199</v>
      </c>
      <c r="B197" s="11" t="s">
        <v>1200</v>
      </c>
      <c r="C197" s="420">
        <v>5630</v>
      </c>
      <c r="D197" s="420">
        <v>0</v>
      </c>
      <c r="E197" s="421">
        <v>5630</v>
      </c>
      <c r="F197" s="422"/>
      <c r="G197" s="67"/>
    </row>
    <row r="198" spans="1:7" ht="13.5" customHeight="1">
      <c r="A198" s="11" t="s">
        <v>1202</v>
      </c>
      <c r="B198" s="11" t="s">
        <v>1203</v>
      </c>
      <c r="C198" s="420">
        <v>1301638</v>
      </c>
      <c r="D198" s="420">
        <v>0</v>
      </c>
      <c r="E198" s="421">
        <v>1301638</v>
      </c>
      <c r="F198" s="422"/>
      <c r="G198" s="67"/>
    </row>
    <row r="199" spans="1:7" ht="13.5" customHeight="1">
      <c r="A199" s="11" t="s">
        <v>1204</v>
      </c>
      <c r="B199" s="11" t="s">
        <v>1205</v>
      </c>
      <c r="C199" s="420">
        <v>849163</v>
      </c>
      <c r="D199" s="420">
        <v>0</v>
      </c>
      <c r="E199" s="421">
        <v>849163</v>
      </c>
      <c r="F199" s="422"/>
      <c r="G199" s="67"/>
    </row>
    <row r="200" spans="1:7" ht="13.5" customHeight="1">
      <c r="A200" s="419" t="s">
        <v>1206</v>
      </c>
      <c r="B200" s="419" t="s">
        <v>1207</v>
      </c>
      <c r="C200" s="420">
        <v>294184784</v>
      </c>
      <c r="D200" s="420">
        <v>0</v>
      </c>
      <c r="E200" s="421">
        <v>294184784</v>
      </c>
      <c r="F200" s="422"/>
      <c r="G200" s="67"/>
    </row>
    <row r="201" spans="1:7" ht="13.5" customHeight="1">
      <c r="A201" s="11" t="s">
        <v>1208</v>
      </c>
      <c r="B201" s="11" t="s">
        <v>1200</v>
      </c>
      <c r="C201" s="420">
        <v>1936280</v>
      </c>
      <c r="D201" s="420">
        <v>0</v>
      </c>
      <c r="E201" s="421">
        <v>1936280</v>
      </c>
      <c r="F201" s="422"/>
      <c r="G201" s="67"/>
    </row>
    <row r="202" spans="1:7" ht="13.5" customHeight="1">
      <c r="A202" s="11" t="s">
        <v>1209</v>
      </c>
      <c r="B202" s="11" t="s">
        <v>1210</v>
      </c>
      <c r="C202" s="420">
        <v>22838</v>
      </c>
      <c r="D202" s="420">
        <v>0</v>
      </c>
      <c r="E202" s="421">
        <v>22838</v>
      </c>
      <c r="F202" s="422"/>
      <c r="G202" s="67"/>
    </row>
    <row r="203" spans="1:7" ht="13.5" customHeight="1">
      <c r="A203" s="11" t="s">
        <v>1211</v>
      </c>
      <c r="B203" s="11" t="s">
        <v>1212</v>
      </c>
      <c r="C203" s="420">
        <v>2171456</v>
      </c>
      <c r="D203" s="420">
        <v>0</v>
      </c>
      <c r="E203" s="421">
        <v>2171456</v>
      </c>
      <c r="F203" s="422"/>
      <c r="G203" s="67"/>
    </row>
    <row r="204" spans="1:7" ht="13.5" customHeight="1">
      <c r="A204" s="11" t="s">
        <v>1213</v>
      </c>
      <c r="B204" s="11" t="s">
        <v>1203</v>
      </c>
      <c r="C204" s="420">
        <v>127290524</v>
      </c>
      <c r="D204" s="420">
        <v>0</v>
      </c>
      <c r="E204" s="421">
        <v>127290524</v>
      </c>
      <c r="F204" s="422"/>
      <c r="G204" s="67"/>
    </row>
    <row r="205" spans="1:7" ht="13.5" customHeight="1">
      <c r="A205" s="11" t="s">
        <v>1214</v>
      </c>
      <c r="B205" s="11" t="s">
        <v>1215</v>
      </c>
      <c r="C205" s="420">
        <v>452097</v>
      </c>
      <c r="D205" s="420">
        <v>0</v>
      </c>
      <c r="E205" s="421">
        <v>452097</v>
      </c>
      <c r="F205" s="422"/>
      <c r="G205" s="67"/>
    </row>
    <row r="206" spans="1:7" ht="13.5" customHeight="1">
      <c r="A206" s="11" t="s">
        <v>1216</v>
      </c>
      <c r="B206" s="11" t="s">
        <v>1217</v>
      </c>
      <c r="C206" s="420">
        <v>102684</v>
      </c>
      <c r="D206" s="420">
        <v>0</v>
      </c>
      <c r="E206" s="421">
        <v>102684</v>
      </c>
      <c r="F206" s="422"/>
      <c r="G206" s="67"/>
    </row>
    <row r="207" spans="1:7" ht="13.5" customHeight="1">
      <c r="A207" s="11" t="s">
        <v>1218</v>
      </c>
      <c r="B207" s="11" t="s">
        <v>1219</v>
      </c>
      <c r="C207" s="420">
        <v>162208905</v>
      </c>
      <c r="D207" s="420">
        <v>0</v>
      </c>
      <c r="E207" s="421">
        <v>162208905</v>
      </c>
      <c r="F207" s="422"/>
      <c r="G207" s="67"/>
    </row>
    <row r="208" spans="1:7" ht="13.5" customHeight="1">
      <c r="A208" s="419" t="s">
        <v>1220</v>
      </c>
      <c r="B208" s="419" t="s">
        <v>1221</v>
      </c>
      <c r="C208" s="420">
        <v>25446703</v>
      </c>
      <c r="D208" s="420">
        <v>0</v>
      </c>
      <c r="E208" s="421">
        <v>25446703</v>
      </c>
      <c r="F208" s="422"/>
      <c r="G208" s="67"/>
    </row>
    <row r="209" spans="1:7" ht="13.5" customHeight="1">
      <c r="A209" s="11" t="s">
        <v>1222</v>
      </c>
      <c r="B209" s="11" t="s">
        <v>1221</v>
      </c>
      <c r="C209" s="420">
        <v>25446703</v>
      </c>
      <c r="D209" s="420">
        <v>0</v>
      </c>
      <c r="E209" s="421">
        <v>25446703</v>
      </c>
      <c r="F209" s="422"/>
      <c r="G209" s="67"/>
    </row>
    <row r="210" spans="1:7" ht="13.5" customHeight="1">
      <c r="A210" s="419" t="s">
        <v>1223</v>
      </c>
      <c r="B210" s="419" t="s">
        <v>1224</v>
      </c>
      <c r="C210" s="420">
        <v>2350672</v>
      </c>
      <c r="D210" s="420">
        <v>0</v>
      </c>
      <c r="E210" s="421">
        <v>2350672</v>
      </c>
      <c r="F210" s="422"/>
      <c r="G210" s="67"/>
    </row>
    <row r="211" spans="1:7" ht="13.5" customHeight="1">
      <c r="A211" s="11" t="s">
        <v>1225</v>
      </c>
      <c r="B211" s="11" t="s">
        <v>1226</v>
      </c>
      <c r="C211" s="420">
        <v>2350672</v>
      </c>
      <c r="D211" s="420">
        <v>0</v>
      </c>
      <c r="E211" s="421">
        <v>2350672</v>
      </c>
      <c r="F211" s="422"/>
      <c r="G211" s="67"/>
    </row>
    <row r="212" spans="1:7" ht="13.5" customHeight="1">
      <c r="A212" s="419" t="s">
        <v>1227</v>
      </c>
      <c r="B212" s="419" t="s">
        <v>1228</v>
      </c>
      <c r="C212" s="420">
        <v>15996442</v>
      </c>
      <c r="D212" s="420">
        <v>0</v>
      </c>
      <c r="E212" s="421">
        <v>15996442</v>
      </c>
      <c r="F212" s="422"/>
      <c r="G212" s="67"/>
    </row>
    <row r="213" spans="1:7" ht="13.5" customHeight="1">
      <c r="A213" s="11" t="s">
        <v>1229</v>
      </c>
      <c r="B213" s="11" t="s">
        <v>1203</v>
      </c>
      <c r="C213" s="420">
        <v>1595751</v>
      </c>
      <c r="D213" s="420">
        <v>0</v>
      </c>
      <c r="E213" s="421">
        <v>1595751</v>
      </c>
      <c r="F213" s="422"/>
      <c r="G213" s="67"/>
    </row>
    <row r="214" spans="1:7" ht="13.5" customHeight="1">
      <c r="A214" s="11" t="s">
        <v>1230</v>
      </c>
      <c r="B214" s="11" t="s">
        <v>1215</v>
      </c>
      <c r="C214" s="420">
        <v>5904193</v>
      </c>
      <c r="D214" s="420">
        <v>0</v>
      </c>
      <c r="E214" s="421">
        <v>5904193</v>
      </c>
      <c r="F214" s="422"/>
      <c r="G214" s="67"/>
    </row>
    <row r="215" spans="1:7" ht="13.5" customHeight="1">
      <c r="A215" s="11" t="s">
        <v>1233</v>
      </c>
      <c r="B215" s="11" t="s">
        <v>1234</v>
      </c>
      <c r="C215" s="420">
        <v>2173525</v>
      </c>
      <c r="D215" s="420">
        <v>0</v>
      </c>
      <c r="E215" s="421">
        <v>2173525</v>
      </c>
      <c r="F215" s="422"/>
      <c r="G215" s="67"/>
    </row>
    <row r="216" spans="1:7" ht="13.5" customHeight="1">
      <c r="A216" s="11" t="s">
        <v>1235</v>
      </c>
      <c r="B216" s="11" t="s">
        <v>1236</v>
      </c>
      <c r="C216" s="420">
        <v>2520997</v>
      </c>
      <c r="D216" s="420">
        <v>0</v>
      </c>
      <c r="E216" s="421">
        <v>2520997</v>
      </c>
      <c r="F216" s="422"/>
      <c r="G216" s="67"/>
    </row>
    <row r="217" spans="1:7" ht="13.5" customHeight="1">
      <c r="A217" s="11" t="s">
        <v>1237</v>
      </c>
      <c r="B217" s="11" t="s">
        <v>1238</v>
      </c>
      <c r="C217" s="420">
        <v>420083</v>
      </c>
      <c r="D217" s="420">
        <v>0</v>
      </c>
      <c r="E217" s="421">
        <v>420083</v>
      </c>
      <c r="F217" s="422"/>
      <c r="G217" s="67"/>
    </row>
    <row r="218" spans="1:7" ht="13.5" customHeight="1">
      <c r="A218" s="11" t="s">
        <v>1241</v>
      </c>
      <c r="B218" s="11" t="s">
        <v>1242</v>
      </c>
      <c r="C218" s="420">
        <v>77190</v>
      </c>
      <c r="D218" s="420">
        <v>0</v>
      </c>
      <c r="E218" s="421">
        <v>77190</v>
      </c>
      <c r="F218" s="422"/>
      <c r="G218" s="67"/>
    </row>
    <row r="219" spans="1:7" ht="13.5" customHeight="1">
      <c r="A219" s="11" t="s">
        <v>1243</v>
      </c>
      <c r="B219" s="11" t="s">
        <v>1244</v>
      </c>
      <c r="C219" s="420">
        <v>3304703</v>
      </c>
      <c r="D219" s="420">
        <v>0</v>
      </c>
      <c r="E219" s="421">
        <v>3304703</v>
      </c>
      <c r="F219" s="422"/>
      <c r="G219" s="67"/>
    </row>
    <row r="220" spans="1:7" ht="13.5" customHeight="1">
      <c r="A220" s="419" t="s">
        <v>1245</v>
      </c>
      <c r="B220" s="419" t="s">
        <v>1246</v>
      </c>
      <c r="C220" s="420">
        <v>28000</v>
      </c>
      <c r="D220" s="420">
        <v>0</v>
      </c>
      <c r="E220" s="421">
        <v>28000</v>
      </c>
      <c r="F220" s="422"/>
      <c r="G220" s="67"/>
    </row>
    <row r="221" spans="1:7" ht="13.5" customHeight="1">
      <c r="A221" s="11" t="s">
        <v>1248</v>
      </c>
      <c r="B221" s="11" t="s">
        <v>1203</v>
      </c>
      <c r="C221" s="420">
        <v>28000</v>
      </c>
      <c r="D221" s="420">
        <v>0</v>
      </c>
      <c r="E221" s="421">
        <v>28000</v>
      </c>
      <c r="F221" s="422"/>
      <c r="G221" s="67"/>
    </row>
    <row r="222" spans="1:7" ht="13.5" customHeight="1">
      <c r="A222" s="419" t="s">
        <v>1249</v>
      </c>
      <c r="B222" s="419" t="s">
        <v>1250</v>
      </c>
      <c r="C222" s="420">
        <v>-64183</v>
      </c>
      <c r="D222" s="420">
        <v>0</v>
      </c>
      <c r="E222" s="421">
        <v>-64183</v>
      </c>
      <c r="F222" s="422"/>
      <c r="G222" s="67"/>
    </row>
    <row r="223" spans="1:7" ht="13.5" customHeight="1">
      <c r="A223" s="11" t="s">
        <v>1251</v>
      </c>
      <c r="B223" s="11" t="s">
        <v>1197</v>
      </c>
      <c r="C223" s="420">
        <v>-10382</v>
      </c>
      <c r="D223" s="420">
        <v>0</v>
      </c>
      <c r="E223" s="421">
        <v>-10382</v>
      </c>
      <c r="F223" s="422"/>
      <c r="G223" s="67"/>
    </row>
    <row r="224" spans="1:7" ht="13.5" customHeight="1">
      <c r="A224" s="11" t="s">
        <v>1253</v>
      </c>
      <c r="B224" s="11" t="s">
        <v>1207</v>
      </c>
      <c r="C224" s="420">
        <v>-40130</v>
      </c>
      <c r="D224" s="420">
        <v>0</v>
      </c>
      <c r="E224" s="421">
        <v>-40130</v>
      </c>
      <c r="F224" s="422"/>
      <c r="G224" s="67"/>
    </row>
    <row r="225" spans="1:7" ht="13.5" customHeight="1">
      <c r="A225" s="11" t="s">
        <v>1254</v>
      </c>
      <c r="B225" s="11" t="s">
        <v>1221</v>
      </c>
      <c r="C225" s="420">
        <v>-13671</v>
      </c>
      <c r="D225" s="420">
        <v>0</v>
      </c>
      <c r="E225" s="421">
        <v>-13671</v>
      </c>
      <c r="F225" s="422"/>
      <c r="G225" s="67"/>
    </row>
    <row r="226" spans="1:7" ht="13.5" customHeight="1">
      <c r="A226" s="419" t="s">
        <v>1255</v>
      </c>
      <c r="B226" s="419" t="s">
        <v>1256</v>
      </c>
      <c r="C226" s="420">
        <v>-245195757</v>
      </c>
      <c r="D226" s="420">
        <v>-184457380</v>
      </c>
      <c r="E226" s="421">
        <v>-429653137</v>
      </c>
      <c r="F226" s="433"/>
      <c r="G226" s="423"/>
    </row>
    <row r="227" spans="1:7" ht="13.5" customHeight="1">
      <c r="A227" s="419" t="s">
        <v>1257</v>
      </c>
      <c r="B227" s="419" t="s">
        <v>965</v>
      </c>
      <c r="C227" s="420">
        <v>-3479067</v>
      </c>
      <c r="D227" s="420">
        <v>0</v>
      </c>
      <c r="E227" s="421">
        <v>-3479067</v>
      </c>
      <c r="F227" s="422"/>
      <c r="G227" s="67"/>
    </row>
    <row r="228" spans="1:7" ht="13.5" customHeight="1">
      <c r="A228" s="11" t="s">
        <v>1258</v>
      </c>
      <c r="B228" s="11" t="s">
        <v>1259</v>
      </c>
      <c r="C228" s="420">
        <v>-3349485</v>
      </c>
      <c r="D228" s="420">
        <v>0</v>
      </c>
      <c r="E228" s="421">
        <v>-3349485</v>
      </c>
      <c r="F228" s="422"/>
      <c r="G228" s="67"/>
    </row>
    <row r="229" spans="1:7" ht="13.5" customHeight="1">
      <c r="A229" s="11" t="s">
        <v>1260</v>
      </c>
      <c r="B229" s="11" t="s">
        <v>1261</v>
      </c>
      <c r="C229" s="420">
        <v>-129582</v>
      </c>
      <c r="D229" s="420">
        <v>0</v>
      </c>
      <c r="E229" s="421">
        <v>-129582</v>
      </c>
      <c r="F229" s="422"/>
      <c r="G229" s="67"/>
    </row>
    <row r="230" spans="1:7" ht="13.5" customHeight="1">
      <c r="A230" s="419" t="s">
        <v>1262</v>
      </c>
      <c r="B230" s="419" t="s">
        <v>1263</v>
      </c>
      <c r="C230" s="420">
        <v>-85693789</v>
      </c>
      <c r="D230" s="420">
        <v>-38118</v>
      </c>
      <c r="E230" s="421">
        <v>-85731907</v>
      </c>
      <c r="F230" s="433"/>
      <c r="G230" s="423"/>
    </row>
    <row r="231" spans="1:7" ht="13.5" customHeight="1">
      <c r="A231" s="11" t="s">
        <v>1265</v>
      </c>
      <c r="B231" s="11" t="s">
        <v>1266</v>
      </c>
      <c r="C231" s="420">
        <v>-58139</v>
      </c>
      <c r="D231" s="420">
        <v>0</v>
      </c>
      <c r="E231" s="421">
        <v>-58139</v>
      </c>
      <c r="F231" s="422"/>
      <c r="G231" s="67"/>
    </row>
    <row r="232" spans="1:7" ht="13.5" customHeight="1">
      <c r="A232" s="11" t="s">
        <v>1267</v>
      </c>
      <c r="B232" s="11" t="s">
        <v>678</v>
      </c>
      <c r="C232" s="420">
        <v>-85635650</v>
      </c>
      <c r="D232" s="420">
        <v>-38118</v>
      </c>
      <c r="E232" s="421">
        <v>-85673768</v>
      </c>
      <c r="F232" s="434"/>
      <c r="G232" s="438"/>
    </row>
    <row r="233" spans="1:7" ht="13.5" customHeight="1">
      <c r="A233" s="419" t="s">
        <v>1276</v>
      </c>
      <c r="B233" s="419" t="s">
        <v>1279</v>
      </c>
      <c r="C233" s="420">
        <v>-2913017</v>
      </c>
      <c r="D233" s="420">
        <v>0</v>
      </c>
      <c r="E233" s="421">
        <v>-2913017</v>
      </c>
      <c r="F233" s="422"/>
      <c r="G233" s="67"/>
    </row>
    <row r="234" spans="1:7" ht="13.5" customHeight="1">
      <c r="A234" s="11" t="s">
        <v>1280</v>
      </c>
      <c r="B234" s="11" t="s">
        <v>1281</v>
      </c>
      <c r="C234" s="420">
        <v>-2913017</v>
      </c>
      <c r="D234" s="420">
        <v>0</v>
      </c>
      <c r="E234" s="421">
        <v>-2913017</v>
      </c>
      <c r="F234" s="422"/>
      <c r="G234" s="67"/>
    </row>
    <row r="235" spans="1:7" ht="13.5" customHeight="1">
      <c r="A235" s="419" t="s">
        <v>1282</v>
      </c>
      <c r="B235" s="419" t="s">
        <v>1052</v>
      </c>
      <c r="C235" s="420">
        <v>-477682</v>
      </c>
      <c r="D235" s="420">
        <v>0</v>
      </c>
      <c r="E235" s="421">
        <v>-477682</v>
      </c>
      <c r="F235" s="422"/>
      <c r="G235" s="67"/>
    </row>
    <row r="236" spans="1:7" ht="13.5" customHeight="1">
      <c r="A236" s="11" t="s">
        <v>1283</v>
      </c>
      <c r="B236" s="11" t="s">
        <v>1284</v>
      </c>
      <c r="C236" s="420">
        <v>-477682</v>
      </c>
      <c r="D236" s="420">
        <v>0</v>
      </c>
      <c r="E236" s="421">
        <v>-477682</v>
      </c>
      <c r="F236" s="422"/>
      <c r="G236" s="67"/>
    </row>
    <row r="237" spans="1:7" ht="13.5" customHeight="1">
      <c r="A237" s="419" t="s">
        <v>1285</v>
      </c>
      <c r="B237" s="419" t="s">
        <v>1286</v>
      </c>
      <c r="C237" s="420">
        <v>-142817790</v>
      </c>
      <c r="D237" s="420">
        <v>0</v>
      </c>
      <c r="E237" s="421">
        <v>-142817790</v>
      </c>
      <c r="F237" s="422"/>
      <c r="G237" s="67"/>
    </row>
    <row r="238" spans="1:7" ht="13.5" customHeight="1">
      <c r="A238" s="11" t="s">
        <v>1287</v>
      </c>
      <c r="B238" s="11" t="s">
        <v>1288</v>
      </c>
      <c r="C238" s="420">
        <v>-142817790</v>
      </c>
      <c r="D238" s="420">
        <v>0</v>
      </c>
      <c r="E238" s="421">
        <v>-142817790</v>
      </c>
      <c r="F238" s="422"/>
      <c r="G238" s="67"/>
    </row>
    <row r="239" spans="1:7" ht="13.5" customHeight="1">
      <c r="A239" s="419" t="s">
        <v>1289</v>
      </c>
      <c r="B239" s="419" t="s">
        <v>1086</v>
      </c>
      <c r="C239" s="420">
        <v>-4801758</v>
      </c>
      <c r="D239" s="420">
        <v>0</v>
      </c>
      <c r="E239" s="421">
        <v>-4801758</v>
      </c>
      <c r="F239" s="422"/>
      <c r="G239" s="67"/>
    </row>
    <row r="240" spans="1:7" ht="13.5" customHeight="1">
      <c r="A240" s="11" t="s">
        <v>1290</v>
      </c>
      <c r="B240" s="11" t="s">
        <v>1090</v>
      </c>
      <c r="C240" s="420">
        <v>-4801758</v>
      </c>
      <c r="D240" s="420">
        <v>0</v>
      </c>
      <c r="E240" s="421">
        <v>-4801758</v>
      </c>
      <c r="F240" s="422"/>
      <c r="G240" s="67"/>
    </row>
    <row r="241" spans="1:7" ht="13.5" customHeight="1">
      <c r="A241" s="419" t="s">
        <v>1292</v>
      </c>
      <c r="B241" s="419" t="s">
        <v>1295</v>
      </c>
      <c r="C241" s="420">
        <v>-1709448</v>
      </c>
      <c r="D241" s="420">
        <v>0</v>
      </c>
      <c r="E241" s="421">
        <v>-1709448</v>
      </c>
      <c r="F241" s="422"/>
      <c r="G241" s="67"/>
    </row>
    <row r="242" spans="1:7" ht="13.5" customHeight="1">
      <c r="A242" s="11" t="s">
        <v>1296</v>
      </c>
      <c r="B242" s="11" t="s">
        <v>1297</v>
      </c>
      <c r="C242" s="420">
        <v>-1709448</v>
      </c>
      <c r="D242" s="420">
        <v>0</v>
      </c>
      <c r="E242" s="421">
        <v>-1709448</v>
      </c>
      <c r="F242" s="422"/>
      <c r="G242" s="67"/>
    </row>
    <row r="243" spans="1:7" ht="13.5" customHeight="1">
      <c r="A243" s="419" t="s">
        <v>1298</v>
      </c>
      <c r="B243" s="419" t="s">
        <v>1299</v>
      </c>
      <c r="C243" s="420">
        <v>-3275323</v>
      </c>
      <c r="D243" s="420">
        <v>0</v>
      </c>
      <c r="E243" s="421">
        <v>-3275323</v>
      </c>
      <c r="F243" s="422"/>
      <c r="G243" s="67"/>
    </row>
    <row r="244" spans="1:7" ht="13.5" customHeight="1">
      <c r="A244" s="11" t="s">
        <v>1300</v>
      </c>
      <c r="B244" s="11" t="s">
        <v>1301</v>
      </c>
      <c r="C244" s="420">
        <v>-1500000</v>
      </c>
      <c r="D244" s="420">
        <v>0</v>
      </c>
      <c r="E244" s="421">
        <v>-1500000</v>
      </c>
      <c r="F244" s="422"/>
      <c r="G244" s="67"/>
    </row>
    <row r="245" spans="1:7" ht="13.5" customHeight="1">
      <c r="A245" s="11" t="s">
        <v>1302</v>
      </c>
      <c r="B245" s="11" t="s">
        <v>1303</v>
      </c>
      <c r="C245" s="420">
        <v>-1775323</v>
      </c>
      <c r="D245" s="420">
        <v>0</v>
      </c>
      <c r="E245" s="421">
        <v>-1775323</v>
      </c>
      <c r="F245" s="422"/>
      <c r="G245" s="67"/>
    </row>
    <row r="246" spans="1:7" ht="13.5" customHeight="1">
      <c r="A246" s="419" t="s">
        <v>1304</v>
      </c>
      <c r="B246" s="419" t="s">
        <v>1096</v>
      </c>
      <c r="C246" s="420">
        <v>-27883</v>
      </c>
      <c r="D246" s="420">
        <v>0</v>
      </c>
      <c r="E246" s="421">
        <v>-27883</v>
      </c>
      <c r="F246" s="422"/>
      <c r="G246" s="67"/>
    </row>
    <row r="247" spans="1:7" ht="13.5" customHeight="1">
      <c r="A247" s="11" t="s">
        <v>1305</v>
      </c>
      <c r="B247" s="11" t="s">
        <v>1306</v>
      </c>
      <c r="C247" s="420">
        <v>-27883</v>
      </c>
      <c r="D247" s="420">
        <v>0</v>
      </c>
      <c r="E247" s="421">
        <v>-27883</v>
      </c>
      <c r="F247" s="422"/>
      <c r="G247" s="67"/>
    </row>
    <row r="248" spans="1:7" ht="13.5" customHeight="1">
      <c r="A248" s="419" t="s">
        <v>1307</v>
      </c>
      <c r="B248" s="419" t="s">
        <v>1308</v>
      </c>
      <c r="C248" s="420">
        <v>0</v>
      </c>
      <c r="D248" s="420">
        <v>-184419262</v>
      </c>
      <c r="E248" s="421">
        <v>-184419262</v>
      </c>
      <c r="F248" s="433"/>
      <c r="G248" s="423"/>
    </row>
    <row r="249" spans="1:7" ht="13.5" customHeight="1">
      <c r="A249" s="11" t="s">
        <v>1309</v>
      </c>
      <c r="B249" s="11" t="s">
        <v>1310</v>
      </c>
      <c r="C249" s="420">
        <v>0</v>
      </c>
      <c r="D249" s="420">
        <v>-110059862</v>
      </c>
      <c r="E249" s="421">
        <v>-110059862</v>
      </c>
      <c r="F249" s="434"/>
      <c r="G249" s="438"/>
    </row>
    <row r="250" spans="1:7" ht="13.5" customHeight="1">
      <c r="A250" s="11" t="s">
        <v>1311</v>
      </c>
      <c r="B250" s="11" t="s">
        <v>1312</v>
      </c>
      <c r="C250" s="420">
        <v>0</v>
      </c>
      <c r="D250" s="420">
        <v>-74359400</v>
      </c>
      <c r="E250" s="421">
        <v>-74359400</v>
      </c>
      <c r="F250" s="434"/>
      <c r="G250" s="438"/>
    </row>
    <row r="251" spans="1:7" ht="13.5" customHeight="1">
      <c r="A251" s="419" t="s">
        <v>1313</v>
      </c>
      <c r="B251" s="419" t="s">
        <v>1314</v>
      </c>
      <c r="C251" s="420">
        <v>0</v>
      </c>
      <c r="D251" s="420">
        <v>17597175799</v>
      </c>
      <c r="E251" s="421">
        <v>17597175799</v>
      </c>
      <c r="F251" s="422"/>
      <c r="G251" s="67"/>
    </row>
    <row r="252" spans="1:7" ht="13.5" customHeight="1">
      <c r="A252" s="419" t="s">
        <v>1315</v>
      </c>
      <c r="B252" s="419" t="s">
        <v>1316</v>
      </c>
      <c r="C252" s="420">
        <v>0</v>
      </c>
      <c r="D252" s="420">
        <v>1670989677</v>
      </c>
      <c r="E252" s="421">
        <v>1670989677</v>
      </c>
      <c r="F252" s="422"/>
      <c r="G252" s="67"/>
    </row>
    <row r="253" spans="1:7" ht="13.5" customHeight="1">
      <c r="A253" s="11" t="s">
        <v>1317</v>
      </c>
      <c r="B253" s="11" t="s">
        <v>1318</v>
      </c>
      <c r="C253" s="420">
        <v>0</v>
      </c>
      <c r="D253" s="420">
        <v>1237754632</v>
      </c>
      <c r="E253" s="421">
        <v>1237754632</v>
      </c>
      <c r="F253" s="422"/>
      <c r="G253" s="67"/>
    </row>
    <row r="254" spans="1:7" ht="13.5" customHeight="1">
      <c r="A254" s="11" t="s">
        <v>1319</v>
      </c>
      <c r="B254" s="11" t="s">
        <v>1320</v>
      </c>
      <c r="C254" s="420">
        <v>0</v>
      </c>
      <c r="D254" s="420">
        <v>375208554</v>
      </c>
      <c r="E254" s="421">
        <v>375208554</v>
      </c>
      <c r="F254" s="422"/>
      <c r="G254" s="67"/>
    </row>
    <row r="255" spans="1:7" ht="13.5" customHeight="1">
      <c r="A255" s="11" t="s">
        <v>1321</v>
      </c>
      <c r="B255" s="11" t="s">
        <v>1322</v>
      </c>
      <c r="C255" s="420">
        <v>0</v>
      </c>
      <c r="D255" s="420">
        <v>12746240</v>
      </c>
      <c r="E255" s="421">
        <v>12746240</v>
      </c>
      <c r="F255" s="422"/>
      <c r="G255" s="67"/>
    </row>
    <row r="256" spans="1:7" ht="13.5" customHeight="1">
      <c r="A256" s="11" t="s">
        <v>1323</v>
      </c>
      <c r="B256" s="11" t="s">
        <v>1324</v>
      </c>
      <c r="C256" s="420">
        <v>0</v>
      </c>
      <c r="D256" s="420">
        <v>45280251</v>
      </c>
      <c r="E256" s="421">
        <v>45280251</v>
      </c>
      <c r="F256" s="422"/>
      <c r="G256" s="67"/>
    </row>
    <row r="257" spans="1:7" ht="13.5" customHeight="1">
      <c r="A257" s="419" t="s">
        <v>1325</v>
      </c>
      <c r="B257" s="419" t="s">
        <v>1326</v>
      </c>
      <c r="C257" s="420">
        <v>0</v>
      </c>
      <c r="D257" s="420">
        <v>50897908</v>
      </c>
      <c r="E257" s="421">
        <v>50897908</v>
      </c>
      <c r="F257" s="422"/>
      <c r="G257" s="67"/>
    </row>
    <row r="258" spans="1:7" ht="13.5" customHeight="1">
      <c r="A258" s="11" t="s">
        <v>1327</v>
      </c>
      <c r="B258" s="11" t="s">
        <v>1328</v>
      </c>
      <c r="C258" s="420">
        <v>0</v>
      </c>
      <c r="D258" s="420">
        <v>47220748</v>
      </c>
      <c r="E258" s="421">
        <v>47220748</v>
      </c>
      <c r="F258" s="422"/>
      <c r="G258" s="67"/>
    </row>
    <row r="259" spans="1:7" ht="13.5" customHeight="1">
      <c r="A259" s="11" t="s">
        <v>1329</v>
      </c>
      <c r="B259" s="11" t="s">
        <v>1330</v>
      </c>
      <c r="C259" s="420">
        <v>0</v>
      </c>
      <c r="D259" s="420">
        <v>2230205</v>
      </c>
      <c r="E259" s="421">
        <v>2230205</v>
      </c>
      <c r="F259" s="422"/>
      <c r="G259" s="67"/>
    </row>
    <row r="260" spans="1:7" ht="13.5" customHeight="1">
      <c r="A260" s="11" t="s">
        <v>1331</v>
      </c>
      <c r="B260" s="11" t="s">
        <v>1332</v>
      </c>
      <c r="C260" s="420">
        <v>0</v>
      </c>
      <c r="D260" s="420">
        <v>2319</v>
      </c>
      <c r="E260" s="421">
        <v>2319</v>
      </c>
      <c r="F260" s="422"/>
      <c r="G260" s="67"/>
    </row>
    <row r="261" spans="1:7" ht="13.5" customHeight="1">
      <c r="A261" s="11" t="s">
        <v>1333</v>
      </c>
      <c r="B261" s="11" t="s">
        <v>1334</v>
      </c>
      <c r="C261" s="420">
        <v>0</v>
      </c>
      <c r="D261" s="420">
        <v>1438469</v>
      </c>
      <c r="E261" s="421">
        <v>1438469</v>
      </c>
      <c r="F261" s="422"/>
      <c r="G261" s="67"/>
    </row>
    <row r="262" spans="1:7" ht="13.5" customHeight="1">
      <c r="A262" s="11" t="s">
        <v>1335</v>
      </c>
      <c r="B262" s="11" t="s">
        <v>1336</v>
      </c>
      <c r="C262" s="420">
        <v>0</v>
      </c>
      <c r="D262" s="420">
        <v>6167</v>
      </c>
      <c r="E262" s="421">
        <v>6167</v>
      </c>
      <c r="F262" s="422"/>
      <c r="G262" s="67"/>
    </row>
    <row r="263" spans="1:7" ht="13.5" customHeight="1">
      <c r="A263" s="419" t="s">
        <v>1337</v>
      </c>
      <c r="B263" s="419" t="s">
        <v>1338</v>
      </c>
      <c r="C263" s="420">
        <v>0</v>
      </c>
      <c r="D263" s="420">
        <v>645335582</v>
      </c>
      <c r="E263" s="421">
        <v>645335582</v>
      </c>
      <c r="F263" s="422"/>
      <c r="G263" s="67"/>
    </row>
    <row r="264" spans="1:7" ht="13.5" customHeight="1">
      <c r="A264" s="11" t="s">
        <v>1339</v>
      </c>
      <c r="B264" s="11" t="s">
        <v>1340</v>
      </c>
      <c r="C264" s="420">
        <v>0</v>
      </c>
      <c r="D264" s="420">
        <v>632720605</v>
      </c>
      <c r="E264" s="421">
        <v>632720605</v>
      </c>
      <c r="F264" s="422"/>
      <c r="G264" s="67"/>
    </row>
    <row r="265" spans="1:7" ht="13.5" customHeight="1">
      <c r="A265" s="11" t="s">
        <v>1341</v>
      </c>
      <c r="B265" s="11" t="s">
        <v>1342</v>
      </c>
      <c r="C265" s="420">
        <v>0</v>
      </c>
      <c r="D265" s="420">
        <v>3523530</v>
      </c>
      <c r="E265" s="421">
        <v>3523530</v>
      </c>
      <c r="F265" s="422"/>
      <c r="G265" s="67"/>
    </row>
    <row r="266" spans="1:7" ht="13.5" customHeight="1">
      <c r="A266" s="11" t="s">
        <v>1343</v>
      </c>
      <c r="B266" s="11" t="s">
        <v>1344</v>
      </c>
      <c r="C266" s="420">
        <v>0</v>
      </c>
      <c r="D266" s="420">
        <v>911408</v>
      </c>
      <c r="E266" s="421">
        <v>911408</v>
      </c>
      <c r="F266" s="422"/>
      <c r="G266" s="67"/>
    </row>
    <row r="267" spans="1:7" ht="13.5" customHeight="1">
      <c r="A267" s="11" t="s">
        <v>1345</v>
      </c>
      <c r="B267" s="11" t="s">
        <v>1346</v>
      </c>
      <c r="C267" s="420">
        <v>0</v>
      </c>
      <c r="D267" s="420">
        <v>8180039</v>
      </c>
      <c r="E267" s="421">
        <v>8180039</v>
      </c>
      <c r="F267" s="422"/>
      <c r="G267" s="67"/>
    </row>
    <row r="268" spans="1:7" ht="13.5" customHeight="1">
      <c r="A268" s="419" t="s">
        <v>1347</v>
      </c>
      <c r="B268" s="419" t="s">
        <v>1348</v>
      </c>
      <c r="C268" s="420">
        <v>0</v>
      </c>
      <c r="D268" s="420">
        <v>317343567</v>
      </c>
      <c r="E268" s="421">
        <v>317343567</v>
      </c>
      <c r="F268" s="422"/>
      <c r="G268" s="67"/>
    </row>
    <row r="269" spans="1:7" ht="13.5" customHeight="1">
      <c r="A269" s="11" t="s">
        <v>1349</v>
      </c>
      <c r="B269" s="11" t="s">
        <v>1350</v>
      </c>
      <c r="C269" s="420">
        <v>0</v>
      </c>
      <c r="D269" s="420">
        <v>6782470</v>
      </c>
      <c r="E269" s="421">
        <v>6782470</v>
      </c>
      <c r="F269" s="422"/>
      <c r="G269" s="67"/>
    </row>
    <row r="270" spans="1:7" ht="13.5" customHeight="1">
      <c r="A270" s="11" t="s">
        <v>1351</v>
      </c>
      <c r="B270" s="11" t="s">
        <v>1352</v>
      </c>
      <c r="C270" s="420">
        <v>0</v>
      </c>
      <c r="D270" s="420">
        <v>36147454</v>
      </c>
      <c r="E270" s="421">
        <v>36147454</v>
      </c>
      <c r="F270" s="422"/>
      <c r="G270" s="67"/>
    </row>
    <row r="271" spans="1:7" ht="13.5" customHeight="1">
      <c r="A271" s="11" t="s">
        <v>1353</v>
      </c>
      <c r="B271" s="11" t="s">
        <v>1354</v>
      </c>
      <c r="C271" s="420">
        <v>0</v>
      </c>
      <c r="D271" s="420">
        <v>274413643</v>
      </c>
      <c r="E271" s="421">
        <v>274413643</v>
      </c>
      <c r="F271" s="422"/>
      <c r="G271" s="67"/>
    </row>
    <row r="272" spans="1:7" ht="13.5" customHeight="1">
      <c r="A272" s="419" t="s">
        <v>1355</v>
      </c>
      <c r="B272" s="419" t="s">
        <v>1356</v>
      </c>
      <c r="C272" s="420">
        <v>0</v>
      </c>
      <c r="D272" s="420">
        <v>6292461</v>
      </c>
      <c r="E272" s="421">
        <v>6292461</v>
      </c>
      <c r="F272" s="422"/>
      <c r="G272" s="67"/>
    </row>
    <row r="273" spans="1:7" ht="13.5" customHeight="1">
      <c r="A273" s="11" t="s">
        <v>1357</v>
      </c>
      <c r="B273" s="11" t="s">
        <v>1352</v>
      </c>
      <c r="C273" s="420">
        <v>0</v>
      </c>
      <c r="D273" s="420">
        <v>6292461</v>
      </c>
      <c r="E273" s="421">
        <v>6292461</v>
      </c>
      <c r="F273" s="422"/>
      <c r="G273" s="67"/>
    </row>
    <row r="274" spans="1:7" ht="13.5" customHeight="1">
      <c r="A274" s="419" t="s">
        <v>1358</v>
      </c>
      <c r="B274" s="419" t="s">
        <v>1359</v>
      </c>
      <c r="C274" s="420">
        <v>0</v>
      </c>
      <c r="D274" s="420">
        <v>962693689</v>
      </c>
      <c r="E274" s="421">
        <v>962693689</v>
      </c>
      <c r="F274" s="422"/>
      <c r="G274" s="67"/>
    </row>
    <row r="275" spans="1:7" ht="13.5" customHeight="1">
      <c r="A275" s="11" t="s">
        <v>1360</v>
      </c>
      <c r="B275" s="11" t="s">
        <v>1350</v>
      </c>
      <c r="C275" s="420">
        <v>0</v>
      </c>
      <c r="D275" s="420">
        <v>304831367</v>
      </c>
      <c r="E275" s="421">
        <v>304831367</v>
      </c>
      <c r="F275" s="422"/>
      <c r="G275" s="67"/>
    </row>
    <row r="276" spans="1:7" ht="13.5" customHeight="1">
      <c r="A276" s="11" t="s">
        <v>1361</v>
      </c>
      <c r="B276" s="11" t="s">
        <v>1362</v>
      </c>
      <c r="C276" s="420">
        <v>0</v>
      </c>
      <c r="D276" s="420">
        <v>16055916</v>
      </c>
      <c r="E276" s="421">
        <v>16055916</v>
      </c>
      <c r="F276" s="422"/>
      <c r="G276" s="67"/>
    </row>
    <row r="277" spans="1:7" ht="13.5" customHeight="1">
      <c r="A277" s="11" t="s">
        <v>1363</v>
      </c>
      <c r="B277" s="11" t="s">
        <v>1364</v>
      </c>
      <c r="C277" s="420">
        <v>0</v>
      </c>
      <c r="D277" s="420">
        <v>54964430</v>
      </c>
      <c r="E277" s="421">
        <v>54964430</v>
      </c>
      <c r="F277" s="422"/>
      <c r="G277" s="67"/>
    </row>
    <row r="278" spans="1:7" ht="13.5" customHeight="1">
      <c r="A278" s="11" t="s">
        <v>1365</v>
      </c>
      <c r="B278" s="11" t="s">
        <v>1352</v>
      </c>
      <c r="C278" s="420">
        <v>0</v>
      </c>
      <c r="D278" s="420">
        <v>240069458</v>
      </c>
      <c r="E278" s="421">
        <v>240069458</v>
      </c>
      <c r="F278" s="422"/>
      <c r="G278" s="67"/>
    </row>
    <row r="279" spans="1:7" ht="13.5" customHeight="1">
      <c r="A279" s="11" t="s">
        <v>1366</v>
      </c>
      <c r="B279" s="11" t="s">
        <v>1354</v>
      </c>
      <c r="C279" s="420">
        <v>0</v>
      </c>
      <c r="D279" s="420">
        <v>344224348</v>
      </c>
      <c r="E279" s="421">
        <v>344224348</v>
      </c>
      <c r="F279" s="422"/>
      <c r="G279" s="67"/>
    </row>
    <row r="280" spans="1:7" ht="13.5" customHeight="1">
      <c r="A280" s="11" t="s">
        <v>1367</v>
      </c>
      <c r="B280" s="11" t="s">
        <v>1344</v>
      </c>
      <c r="C280" s="420">
        <v>0</v>
      </c>
      <c r="D280" s="420">
        <v>1427295</v>
      </c>
      <c r="E280" s="421">
        <v>1427295</v>
      </c>
      <c r="F280" s="422"/>
      <c r="G280" s="67"/>
    </row>
    <row r="281" spans="1:7" ht="13.5" customHeight="1">
      <c r="A281" s="11" t="s">
        <v>1368</v>
      </c>
      <c r="B281" s="11" t="s">
        <v>1369</v>
      </c>
      <c r="C281" s="420">
        <v>0</v>
      </c>
      <c r="D281" s="420">
        <v>1005564</v>
      </c>
      <c r="E281" s="421">
        <v>1005564</v>
      </c>
      <c r="F281" s="422"/>
      <c r="G281" s="67"/>
    </row>
    <row r="282" spans="1:7" ht="13.5" customHeight="1">
      <c r="A282" s="11" t="s">
        <v>1370</v>
      </c>
      <c r="B282" s="11" t="s">
        <v>1371</v>
      </c>
      <c r="C282" s="420">
        <v>0</v>
      </c>
      <c r="D282" s="420">
        <v>113642</v>
      </c>
      <c r="E282" s="421">
        <v>113642</v>
      </c>
      <c r="F282" s="422"/>
      <c r="G282" s="67"/>
    </row>
    <row r="283" spans="1:7" ht="13.5" customHeight="1">
      <c r="A283" s="11" t="s">
        <v>1372</v>
      </c>
      <c r="B283" s="11" t="s">
        <v>1373</v>
      </c>
      <c r="C283" s="420">
        <v>0</v>
      </c>
      <c r="D283" s="420">
        <v>1669</v>
      </c>
      <c r="E283" s="421">
        <v>1669</v>
      </c>
      <c r="F283" s="422"/>
      <c r="G283" s="67"/>
    </row>
    <row r="284" spans="1:7" ht="13.5" customHeight="1">
      <c r="A284" s="419" t="s">
        <v>1374</v>
      </c>
      <c r="B284" s="419" t="s">
        <v>1375</v>
      </c>
      <c r="C284" s="420">
        <v>0</v>
      </c>
      <c r="D284" s="420">
        <v>2584986336</v>
      </c>
      <c r="E284" s="421">
        <v>2584986336</v>
      </c>
      <c r="F284" s="422"/>
      <c r="G284" s="67"/>
    </row>
    <row r="285" spans="1:7" ht="13.5" customHeight="1">
      <c r="A285" s="11" t="s">
        <v>1376</v>
      </c>
      <c r="B285" s="11" t="s">
        <v>1350</v>
      </c>
      <c r="C285" s="420">
        <v>0</v>
      </c>
      <c r="D285" s="420">
        <v>24702855</v>
      </c>
      <c r="E285" s="421">
        <v>24702855</v>
      </c>
      <c r="F285" s="422"/>
      <c r="G285" s="67"/>
    </row>
    <row r="286" spans="1:7" ht="13.5" customHeight="1">
      <c r="A286" s="11" t="s">
        <v>1377</v>
      </c>
      <c r="B286" s="11" t="s">
        <v>1362</v>
      </c>
      <c r="C286" s="420">
        <v>0</v>
      </c>
      <c r="D286" s="420">
        <v>1146427</v>
      </c>
      <c r="E286" s="421">
        <v>1146427</v>
      </c>
      <c r="F286" s="422"/>
      <c r="G286" s="67"/>
    </row>
    <row r="287" spans="1:7" ht="13.5" customHeight="1">
      <c r="A287" s="11" t="s">
        <v>1378</v>
      </c>
      <c r="B287" s="11" t="s">
        <v>1364</v>
      </c>
      <c r="C287" s="420">
        <v>0</v>
      </c>
      <c r="D287" s="420">
        <v>1975483</v>
      </c>
      <c r="E287" s="421">
        <v>1975483</v>
      </c>
      <c r="F287" s="422"/>
      <c r="G287" s="67"/>
    </row>
    <row r="288" spans="1:7" ht="13.5" customHeight="1">
      <c r="A288" s="11" t="s">
        <v>1379</v>
      </c>
      <c r="B288" s="11" t="s">
        <v>1352</v>
      </c>
      <c r="C288" s="420">
        <v>0</v>
      </c>
      <c r="D288" s="420">
        <v>23283610</v>
      </c>
      <c r="E288" s="421">
        <v>23283610</v>
      </c>
      <c r="F288" s="422"/>
      <c r="G288" s="67"/>
    </row>
    <row r="289" spans="1:7" ht="13.5" customHeight="1">
      <c r="A289" s="11" t="s">
        <v>1380</v>
      </c>
      <c r="B289" s="11" t="s">
        <v>1354</v>
      </c>
      <c r="C289" s="420">
        <v>0</v>
      </c>
      <c r="D289" s="420">
        <v>2533862038</v>
      </c>
      <c r="E289" s="421">
        <v>2533862038</v>
      </c>
      <c r="F289" s="422"/>
      <c r="G289" s="67"/>
    </row>
    <row r="290" spans="1:7" ht="13.5" customHeight="1">
      <c r="A290" s="11" t="s">
        <v>1381</v>
      </c>
      <c r="B290" s="11" t="s">
        <v>1369</v>
      </c>
      <c r="C290" s="420">
        <v>0</v>
      </c>
      <c r="D290" s="420">
        <v>15923</v>
      </c>
      <c r="E290" s="421">
        <v>15923</v>
      </c>
      <c r="F290" s="422"/>
      <c r="G290" s="67"/>
    </row>
    <row r="291" spans="1:7" ht="13.5" customHeight="1">
      <c r="A291" s="419" t="s">
        <v>1382</v>
      </c>
      <c r="B291" s="419" t="s">
        <v>1383</v>
      </c>
      <c r="C291" s="420">
        <v>0</v>
      </c>
      <c r="D291" s="420">
        <v>796135991</v>
      </c>
      <c r="E291" s="421">
        <v>796135991</v>
      </c>
      <c r="F291" s="422"/>
      <c r="G291" s="67"/>
    </row>
    <row r="292" spans="1:7" ht="13.5" customHeight="1">
      <c r="A292" s="11" t="s">
        <v>1384</v>
      </c>
      <c r="B292" s="11" t="s">
        <v>1316</v>
      </c>
      <c r="C292" s="420">
        <v>0</v>
      </c>
      <c r="D292" s="420">
        <v>7313283</v>
      </c>
      <c r="E292" s="421">
        <v>7313283</v>
      </c>
      <c r="F292" s="422"/>
      <c r="G292" s="67"/>
    </row>
    <row r="293" spans="1:7" ht="13.5" customHeight="1">
      <c r="A293" s="11" t="s">
        <v>1385</v>
      </c>
      <c r="B293" s="11" t="s">
        <v>1340</v>
      </c>
      <c r="C293" s="420">
        <v>0</v>
      </c>
      <c r="D293" s="420">
        <v>13737113</v>
      </c>
      <c r="E293" s="421">
        <v>13737113</v>
      </c>
      <c r="F293" s="422"/>
      <c r="G293" s="67"/>
    </row>
    <row r="294" spans="1:7" ht="13.5" customHeight="1">
      <c r="A294" s="11" t="s">
        <v>1386</v>
      </c>
      <c r="B294" s="11" t="s">
        <v>1344</v>
      </c>
      <c r="C294" s="420">
        <v>0</v>
      </c>
      <c r="D294" s="420">
        <v>377908</v>
      </c>
      <c r="E294" s="421">
        <v>377908</v>
      </c>
      <c r="F294" s="422"/>
      <c r="G294" s="67"/>
    </row>
    <row r="295" spans="1:7" ht="13.5" customHeight="1">
      <c r="A295" s="11" t="s">
        <v>1387</v>
      </c>
      <c r="B295" s="11" t="s">
        <v>1350</v>
      </c>
      <c r="C295" s="420">
        <v>0</v>
      </c>
      <c r="D295" s="420">
        <v>560959162</v>
      </c>
      <c r="E295" s="421">
        <v>560959162</v>
      </c>
      <c r="F295" s="422"/>
      <c r="G295" s="67"/>
    </row>
    <row r="296" spans="1:7" ht="13.5" customHeight="1">
      <c r="A296" s="11" t="s">
        <v>1388</v>
      </c>
      <c r="B296" s="11" t="s">
        <v>1362</v>
      </c>
      <c r="C296" s="420">
        <v>0</v>
      </c>
      <c r="D296" s="420">
        <v>3008248</v>
      </c>
      <c r="E296" s="421">
        <v>3008248</v>
      </c>
      <c r="F296" s="422"/>
      <c r="G296" s="67"/>
    </row>
    <row r="297" spans="1:7" ht="13.5" customHeight="1">
      <c r="A297" s="11" t="s">
        <v>1389</v>
      </c>
      <c r="B297" s="11" t="s">
        <v>1364</v>
      </c>
      <c r="C297" s="420">
        <v>0</v>
      </c>
      <c r="D297" s="420">
        <v>8056492</v>
      </c>
      <c r="E297" s="421">
        <v>8056492</v>
      </c>
      <c r="F297" s="422"/>
      <c r="G297" s="67"/>
    </row>
    <row r="298" spans="1:7" ht="13.5" customHeight="1">
      <c r="A298" s="11" t="s">
        <v>1390</v>
      </c>
      <c r="B298" s="11" t="s">
        <v>1352</v>
      </c>
      <c r="C298" s="420">
        <v>0</v>
      </c>
      <c r="D298" s="420">
        <v>86787137</v>
      </c>
      <c r="E298" s="421">
        <v>86787137</v>
      </c>
      <c r="F298" s="422"/>
      <c r="G298" s="67"/>
    </row>
    <row r="299" spans="1:7" ht="13.5" customHeight="1">
      <c r="A299" s="11" t="s">
        <v>1391</v>
      </c>
      <c r="B299" s="11" t="s">
        <v>1354</v>
      </c>
      <c r="C299" s="420">
        <v>0</v>
      </c>
      <c r="D299" s="420">
        <v>114980608</v>
      </c>
      <c r="E299" s="421">
        <v>114980608</v>
      </c>
      <c r="F299" s="422"/>
      <c r="G299" s="67"/>
    </row>
    <row r="300" spans="1:7" ht="13.5" customHeight="1">
      <c r="A300" s="11" t="s">
        <v>1392</v>
      </c>
      <c r="B300" s="11" t="s">
        <v>1369</v>
      </c>
      <c r="C300" s="420">
        <v>0</v>
      </c>
      <c r="D300" s="420">
        <v>916040</v>
      </c>
      <c r="E300" s="421">
        <v>916040</v>
      </c>
      <c r="F300" s="422"/>
      <c r="G300" s="67"/>
    </row>
    <row r="301" spans="1:7" ht="13.5" customHeight="1">
      <c r="A301" s="419" t="s">
        <v>1393</v>
      </c>
      <c r="B301" s="419" t="s">
        <v>1340</v>
      </c>
      <c r="C301" s="420">
        <v>0</v>
      </c>
      <c r="D301" s="420">
        <v>5292842532</v>
      </c>
      <c r="E301" s="421">
        <v>5292842532</v>
      </c>
      <c r="F301" s="422"/>
      <c r="G301" s="67"/>
    </row>
    <row r="302" spans="1:7" ht="13.5" customHeight="1">
      <c r="A302" s="11" t="s">
        <v>1394</v>
      </c>
      <c r="B302" s="11" t="s">
        <v>1395</v>
      </c>
      <c r="C302" s="420">
        <v>0</v>
      </c>
      <c r="D302" s="420">
        <v>3434163640</v>
      </c>
      <c r="E302" s="421">
        <v>3434163640</v>
      </c>
      <c r="F302" s="422"/>
      <c r="G302" s="67"/>
    </row>
    <row r="303" spans="1:7" ht="13.5" customHeight="1">
      <c r="A303" s="11" t="s">
        <v>1396</v>
      </c>
      <c r="B303" s="11" t="s">
        <v>1397</v>
      </c>
      <c r="C303" s="420">
        <v>0</v>
      </c>
      <c r="D303" s="420">
        <v>412081699</v>
      </c>
      <c r="E303" s="421">
        <v>412081699</v>
      </c>
      <c r="F303" s="422"/>
      <c r="G303" s="67"/>
    </row>
    <row r="304" spans="1:7" ht="13.5" customHeight="1">
      <c r="A304" s="11" t="s">
        <v>1398</v>
      </c>
      <c r="B304" s="11" t="s">
        <v>1399</v>
      </c>
      <c r="C304" s="420">
        <v>0</v>
      </c>
      <c r="D304" s="420">
        <v>68240639</v>
      </c>
      <c r="E304" s="421">
        <v>68240639</v>
      </c>
      <c r="F304" s="422"/>
      <c r="G304" s="67"/>
    </row>
    <row r="305" spans="1:7" ht="13.5" customHeight="1">
      <c r="A305" s="11" t="s">
        <v>1400</v>
      </c>
      <c r="B305" s="11" t="s">
        <v>1401</v>
      </c>
      <c r="C305" s="420">
        <v>0</v>
      </c>
      <c r="D305" s="420">
        <v>5240000</v>
      </c>
      <c r="E305" s="421">
        <v>5240000</v>
      </c>
      <c r="F305" s="422"/>
      <c r="G305" s="67"/>
    </row>
    <row r="306" spans="1:7" ht="13.5" customHeight="1">
      <c r="A306" s="11" t="s">
        <v>1402</v>
      </c>
      <c r="B306" s="11" t="s">
        <v>1403</v>
      </c>
      <c r="C306" s="420">
        <v>0</v>
      </c>
      <c r="D306" s="420">
        <v>1771866</v>
      </c>
      <c r="E306" s="421">
        <v>1771866</v>
      </c>
      <c r="F306" s="422"/>
      <c r="G306" s="67"/>
    </row>
    <row r="307" spans="1:7" ht="13.5" customHeight="1">
      <c r="A307" s="11" t="s">
        <v>1404</v>
      </c>
      <c r="B307" s="11" t="s">
        <v>1405</v>
      </c>
      <c r="C307" s="420">
        <v>0</v>
      </c>
      <c r="D307" s="420">
        <v>2159286</v>
      </c>
      <c r="E307" s="421">
        <v>2159286</v>
      </c>
      <c r="F307" s="422"/>
      <c r="G307" s="67"/>
    </row>
    <row r="308" spans="1:7" ht="13.5" customHeight="1">
      <c r="A308" s="11" t="s">
        <v>1406</v>
      </c>
      <c r="B308" s="11" t="s">
        <v>1407</v>
      </c>
      <c r="C308" s="420">
        <v>0</v>
      </c>
      <c r="D308" s="420">
        <v>165537473</v>
      </c>
      <c r="E308" s="421">
        <v>165537473</v>
      </c>
      <c r="F308" s="422"/>
      <c r="G308" s="67"/>
    </row>
    <row r="309" spans="1:7" ht="13.5" customHeight="1">
      <c r="A309" s="11" t="s">
        <v>1408</v>
      </c>
      <c r="B309" s="11" t="s">
        <v>1409</v>
      </c>
      <c r="C309" s="420">
        <v>0</v>
      </c>
      <c r="D309" s="420">
        <v>63335470</v>
      </c>
      <c r="E309" s="421">
        <v>63335470</v>
      </c>
      <c r="F309" s="422"/>
      <c r="G309" s="67"/>
    </row>
    <row r="310" spans="1:7" ht="13.5" customHeight="1">
      <c r="A310" s="11" t="s">
        <v>1410</v>
      </c>
      <c r="B310" s="11" t="s">
        <v>1411</v>
      </c>
      <c r="C310" s="420">
        <v>0</v>
      </c>
      <c r="D310" s="420">
        <v>167768498</v>
      </c>
      <c r="E310" s="421">
        <v>167768498</v>
      </c>
      <c r="F310" s="422"/>
      <c r="G310" s="67"/>
    </row>
    <row r="311" spans="1:7" ht="13.5" customHeight="1">
      <c r="A311" s="11" t="s">
        <v>1412</v>
      </c>
      <c r="B311" s="11" t="s">
        <v>1413</v>
      </c>
      <c r="C311" s="420">
        <v>0</v>
      </c>
      <c r="D311" s="420">
        <v>68970710</v>
      </c>
      <c r="E311" s="421">
        <v>68970710</v>
      </c>
      <c r="F311" s="422"/>
      <c r="G311" s="67"/>
    </row>
    <row r="312" spans="1:7" ht="13.5" customHeight="1">
      <c r="A312" s="11" t="s">
        <v>1414</v>
      </c>
      <c r="B312" s="11" t="s">
        <v>1415</v>
      </c>
      <c r="C312" s="420">
        <v>0</v>
      </c>
      <c r="D312" s="420">
        <v>46255472</v>
      </c>
      <c r="E312" s="421">
        <v>46255472</v>
      </c>
      <c r="F312" s="422"/>
      <c r="G312" s="67"/>
    </row>
    <row r="313" spans="1:7" ht="13.5" customHeight="1">
      <c r="A313" s="11" t="s">
        <v>1416</v>
      </c>
      <c r="B313" s="11" t="s">
        <v>1417</v>
      </c>
      <c r="C313" s="420">
        <v>0</v>
      </c>
      <c r="D313" s="420">
        <v>152000</v>
      </c>
      <c r="E313" s="421">
        <v>152000</v>
      </c>
      <c r="F313" s="422"/>
      <c r="G313" s="67"/>
    </row>
    <row r="314" spans="1:7" ht="13.5" customHeight="1">
      <c r="A314" s="11" t="s">
        <v>1418</v>
      </c>
      <c r="B314" s="11" t="s">
        <v>1419</v>
      </c>
      <c r="C314" s="420">
        <v>0</v>
      </c>
      <c r="D314" s="420">
        <v>90511612</v>
      </c>
      <c r="E314" s="421">
        <v>90511612</v>
      </c>
      <c r="F314" s="422"/>
      <c r="G314" s="67"/>
    </row>
    <row r="315" spans="1:7" ht="13.5" customHeight="1">
      <c r="A315" s="11" t="s">
        <v>1420</v>
      </c>
      <c r="B315" s="11" t="s">
        <v>1421</v>
      </c>
      <c r="C315" s="420">
        <v>0</v>
      </c>
      <c r="D315" s="420">
        <v>41761811</v>
      </c>
      <c r="E315" s="421">
        <v>41761811</v>
      </c>
      <c r="F315" s="422"/>
      <c r="G315" s="67"/>
    </row>
    <row r="316" spans="1:7" ht="13.5" customHeight="1">
      <c r="A316" s="11" t="s">
        <v>1422</v>
      </c>
      <c r="B316" s="11" t="s">
        <v>1423</v>
      </c>
      <c r="C316" s="420">
        <v>0</v>
      </c>
      <c r="D316" s="420">
        <v>197504832</v>
      </c>
      <c r="E316" s="421">
        <v>197504832</v>
      </c>
      <c r="F316" s="422"/>
      <c r="G316" s="67"/>
    </row>
    <row r="317" spans="1:7" ht="13.5" customHeight="1">
      <c r="A317" s="11" t="s">
        <v>1424</v>
      </c>
      <c r="B317" s="11" t="s">
        <v>1425</v>
      </c>
      <c r="C317" s="420">
        <v>0</v>
      </c>
      <c r="D317" s="420">
        <v>94823786</v>
      </c>
      <c r="E317" s="421">
        <v>94823786</v>
      </c>
      <c r="F317" s="422"/>
      <c r="G317" s="67"/>
    </row>
    <row r="318" spans="1:7" ht="13.5" customHeight="1">
      <c r="A318" s="11" t="s">
        <v>1426</v>
      </c>
      <c r="B318" s="11" t="s">
        <v>1427</v>
      </c>
      <c r="C318" s="420">
        <v>0</v>
      </c>
      <c r="D318" s="420">
        <v>2721344</v>
      </c>
      <c r="E318" s="421">
        <v>2721344</v>
      </c>
      <c r="F318" s="422"/>
      <c r="G318" s="67"/>
    </row>
    <row r="319" spans="1:7" ht="13.5" customHeight="1">
      <c r="A319" s="11" t="s">
        <v>1428</v>
      </c>
      <c r="B319" s="11" t="s">
        <v>1429</v>
      </c>
      <c r="C319" s="420">
        <v>0</v>
      </c>
      <c r="D319" s="420">
        <v>8963187</v>
      </c>
      <c r="E319" s="421">
        <v>8963187</v>
      </c>
      <c r="F319" s="422"/>
      <c r="G319" s="67"/>
    </row>
    <row r="320" spans="1:7" ht="13.5" customHeight="1">
      <c r="A320" s="11" t="s">
        <v>1430</v>
      </c>
      <c r="B320" s="11" t="s">
        <v>1431</v>
      </c>
      <c r="C320" s="420">
        <v>0</v>
      </c>
      <c r="D320" s="420">
        <v>33738880</v>
      </c>
      <c r="E320" s="421">
        <v>33738880</v>
      </c>
      <c r="F320" s="422"/>
      <c r="G320" s="67"/>
    </row>
    <row r="321" spans="1:7" ht="13.5" customHeight="1">
      <c r="A321" s="11" t="s">
        <v>1432</v>
      </c>
      <c r="B321" s="11" t="s">
        <v>1433</v>
      </c>
      <c r="C321" s="420">
        <v>0</v>
      </c>
      <c r="D321" s="420">
        <v>2027385</v>
      </c>
      <c r="E321" s="421">
        <v>2027385</v>
      </c>
      <c r="F321" s="422"/>
      <c r="G321" s="67"/>
    </row>
    <row r="322" spans="1:7" ht="13.5" customHeight="1">
      <c r="A322" s="11" t="s">
        <v>1434</v>
      </c>
      <c r="B322" s="11" t="s">
        <v>1435</v>
      </c>
      <c r="C322" s="420">
        <v>0</v>
      </c>
      <c r="D322" s="420">
        <v>8193952</v>
      </c>
      <c r="E322" s="421">
        <v>8193952</v>
      </c>
      <c r="F322" s="422"/>
      <c r="G322" s="67"/>
    </row>
    <row r="323" spans="1:7" ht="13.5" customHeight="1">
      <c r="A323" s="11" t="s">
        <v>1436</v>
      </c>
      <c r="B323" s="11" t="s">
        <v>1437</v>
      </c>
      <c r="C323" s="420">
        <v>0</v>
      </c>
      <c r="D323" s="420">
        <v>262420349</v>
      </c>
      <c r="E323" s="421">
        <v>262420349</v>
      </c>
      <c r="F323" s="422"/>
      <c r="G323" s="67"/>
    </row>
    <row r="324" spans="1:7" ht="13.5" customHeight="1">
      <c r="A324" s="11" t="s">
        <v>1438</v>
      </c>
      <c r="B324" s="11" t="s">
        <v>1439</v>
      </c>
      <c r="C324" s="420">
        <v>0</v>
      </c>
      <c r="D324" s="420">
        <v>76428136</v>
      </c>
      <c r="E324" s="421">
        <v>76428136</v>
      </c>
      <c r="F324" s="422"/>
      <c r="G324" s="67"/>
    </row>
    <row r="325" spans="1:7" ht="13.5" customHeight="1">
      <c r="A325" s="11" t="s">
        <v>1440</v>
      </c>
      <c r="B325" s="11" t="s">
        <v>1441</v>
      </c>
      <c r="C325" s="420">
        <v>0</v>
      </c>
      <c r="D325" s="420">
        <v>14872947</v>
      </c>
      <c r="E325" s="421">
        <v>14872947</v>
      </c>
      <c r="F325" s="422"/>
      <c r="G325" s="67"/>
    </row>
    <row r="326" spans="1:7" ht="13.5" customHeight="1">
      <c r="A326" s="11" t="s">
        <v>1442</v>
      </c>
      <c r="B326" s="11" t="s">
        <v>1443</v>
      </c>
      <c r="C326" s="420">
        <v>0</v>
      </c>
      <c r="D326" s="420">
        <v>23197558</v>
      </c>
      <c r="E326" s="421">
        <v>23197558</v>
      </c>
      <c r="F326" s="422"/>
      <c r="G326" s="67"/>
    </row>
    <row r="327" spans="1:7" ht="13.5" customHeight="1">
      <c r="A327" s="419" t="s">
        <v>1444</v>
      </c>
      <c r="B327" s="419" t="s">
        <v>1342</v>
      </c>
      <c r="C327" s="420">
        <v>0</v>
      </c>
      <c r="D327" s="420">
        <v>150245276</v>
      </c>
      <c r="E327" s="421">
        <v>150245276</v>
      </c>
      <c r="F327" s="422"/>
      <c r="G327" s="67"/>
    </row>
    <row r="328" spans="1:7" ht="13.5" customHeight="1">
      <c r="A328" s="11" t="s">
        <v>1445</v>
      </c>
      <c r="B328" s="11" t="s">
        <v>1446</v>
      </c>
      <c r="C328" s="420">
        <v>0</v>
      </c>
      <c r="D328" s="420">
        <v>14395350</v>
      </c>
      <c r="E328" s="421">
        <v>14395350</v>
      </c>
      <c r="F328" s="422"/>
      <c r="G328" s="67"/>
    </row>
    <row r="329" spans="1:7" ht="13.5" customHeight="1">
      <c r="A329" s="11" t="s">
        <v>1447</v>
      </c>
      <c r="B329" s="11" t="s">
        <v>1448</v>
      </c>
      <c r="C329" s="420">
        <v>0</v>
      </c>
      <c r="D329" s="420">
        <v>57544349</v>
      </c>
      <c r="E329" s="421">
        <v>57544349</v>
      </c>
      <c r="F329" s="422"/>
      <c r="G329" s="67"/>
    </row>
    <row r="330" spans="1:7" ht="13.5" customHeight="1">
      <c r="A330" s="11" t="s">
        <v>1449</v>
      </c>
      <c r="B330" s="11" t="s">
        <v>1450</v>
      </c>
      <c r="C330" s="420">
        <v>0</v>
      </c>
      <c r="D330" s="420">
        <v>2072655</v>
      </c>
      <c r="E330" s="421">
        <v>2072655</v>
      </c>
      <c r="F330" s="422"/>
      <c r="G330" s="67"/>
    </row>
    <row r="331" spans="1:7" ht="13.5" customHeight="1">
      <c r="A331" s="11" t="s">
        <v>1451</v>
      </c>
      <c r="B331" s="11" t="s">
        <v>1452</v>
      </c>
      <c r="C331" s="420">
        <v>0</v>
      </c>
      <c r="D331" s="420">
        <v>366665</v>
      </c>
      <c r="E331" s="421">
        <v>366665</v>
      </c>
      <c r="F331" s="422"/>
      <c r="G331" s="67"/>
    </row>
    <row r="332" spans="1:7" ht="13.5" customHeight="1">
      <c r="A332" s="11" t="s">
        <v>1453</v>
      </c>
      <c r="B332" s="11" t="s">
        <v>1454</v>
      </c>
      <c r="C332" s="420">
        <v>0</v>
      </c>
      <c r="D332" s="420">
        <v>459289</v>
      </c>
      <c r="E332" s="421">
        <v>459289</v>
      </c>
      <c r="F332" s="422"/>
      <c r="G332" s="67"/>
    </row>
    <row r="333" spans="1:7" ht="13.5" customHeight="1">
      <c r="A333" s="11" t="s">
        <v>1455</v>
      </c>
      <c r="B333" s="11" t="s">
        <v>1456</v>
      </c>
      <c r="C333" s="420">
        <v>0</v>
      </c>
      <c r="D333" s="420">
        <v>548278</v>
      </c>
      <c r="E333" s="421">
        <v>548278</v>
      </c>
      <c r="F333" s="422"/>
      <c r="G333" s="67"/>
    </row>
    <row r="334" spans="1:7" ht="13.5" customHeight="1">
      <c r="A334" s="11" t="s">
        <v>1457</v>
      </c>
      <c r="B334" s="11" t="s">
        <v>1458</v>
      </c>
      <c r="C334" s="420">
        <v>0</v>
      </c>
      <c r="D334" s="420">
        <v>10530965</v>
      </c>
      <c r="E334" s="421">
        <v>10530965</v>
      </c>
      <c r="F334" s="422"/>
      <c r="G334" s="67"/>
    </row>
    <row r="335" spans="1:7" ht="13.5" customHeight="1">
      <c r="A335" s="11" t="s">
        <v>1459</v>
      </c>
      <c r="B335" s="11" t="s">
        <v>1460</v>
      </c>
      <c r="C335" s="420">
        <v>0</v>
      </c>
      <c r="D335" s="420">
        <v>54095941</v>
      </c>
      <c r="E335" s="421">
        <v>54095941</v>
      </c>
      <c r="F335" s="422"/>
      <c r="G335" s="67"/>
    </row>
    <row r="336" spans="1:7" ht="13.5" customHeight="1">
      <c r="A336" s="11" t="s">
        <v>1461</v>
      </c>
      <c r="B336" s="11" t="s">
        <v>1462</v>
      </c>
      <c r="C336" s="420">
        <v>0</v>
      </c>
      <c r="D336" s="420">
        <v>9902794</v>
      </c>
      <c r="E336" s="421">
        <v>9902794</v>
      </c>
      <c r="F336" s="422"/>
      <c r="G336" s="67"/>
    </row>
    <row r="337" spans="1:7" ht="13.5" customHeight="1">
      <c r="A337" s="11" t="s">
        <v>1463</v>
      </c>
      <c r="B337" s="11" t="s">
        <v>1464</v>
      </c>
      <c r="C337" s="420">
        <v>0</v>
      </c>
      <c r="D337" s="420">
        <v>287993</v>
      </c>
      <c r="E337" s="421">
        <v>287993</v>
      </c>
      <c r="F337" s="422"/>
      <c r="G337" s="67"/>
    </row>
    <row r="338" spans="1:7" ht="13.5" customHeight="1">
      <c r="A338" s="11" t="s">
        <v>1465</v>
      </c>
      <c r="B338" s="11" t="s">
        <v>1466</v>
      </c>
      <c r="C338" s="420">
        <v>0</v>
      </c>
      <c r="D338" s="420">
        <v>40997</v>
      </c>
      <c r="E338" s="421">
        <v>40997</v>
      </c>
      <c r="F338" s="422"/>
      <c r="G338" s="67"/>
    </row>
    <row r="339" spans="1:7" ht="13.5" customHeight="1">
      <c r="A339" s="419" t="s">
        <v>1467</v>
      </c>
      <c r="B339" s="419" t="s">
        <v>1344</v>
      </c>
      <c r="C339" s="420">
        <v>0</v>
      </c>
      <c r="D339" s="420">
        <v>146971617</v>
      </c>
      <c r="E339" s="421">
        <v>146971617</v>
      </c>
      <c r="F339" s="422"/>
      <c r="G339" s="67"/>
    </row>
    <row r="340" spans="1:7" ht="13.5" customHeight="1">
      <c r="A340" s="11" t="s">
        <v>1468</v>
      </c>
      <c r="B340" s="11" t="s">
        <v>1469</v>
      </c>
      <c r="C340" s="420">
        <v>0</v>
      </c>
      <c r="D340" s="420">
        <v>41587063</v>
      </c>
      <c r="E340" s="421">
        <v>41587063</v>
      </c>
      <c r="F340" s="422"/>
      <c r="G340" s="67"/>
    </row>
    <row r="341" spans="1:7" ht="13.5" customHeight="1">
      <c r="A341" s="11" t="s">
        <v>1470</v>
      </c>
      <c r="B341" s="11" t="s">
        <v>1471</v>
      </c>
      <c r="C341" s="420">
        <v>0</v>
      </c>
      <c r="D341" s="420">
        <v>41246458</v>
      </c>
      <c r="E341" s="421">
        <v>41246458</v>
      </c>
      <c r="F341" s="422"/>
      <c r="G341" s="67"/>
    </row>
    <row r="342" spans="1:7" ht="13.5" customHeight="1">
      <c r="A342" s="11" t="s">
        <v>1472</v>
      </c>
      <c r="B342" s="11" t="s">
        <v>1473</v>
      </c>
      <c r="C342" s="420">
        <v>0</v>
      </c>
      <c r="D342" s="420">
        <v>42280</v>
      </c>
      <c r="E342" s="421">
        <v>42280</v>
      </c>
      <c r="F342" s="422"/>
      <c r="G342" s="67"/>
    </row>
    <row r="343" spans="1:7" ht="13.5" customHeight="1">
      <c r="A343" s="11" t="s">
        <v>1474</v>
      </c>
      <c r="B343" s="11" t="s">
        <v>1475</v>
      </c>
      <c r="C343" s="420">
        <v>0</v>
      </c>
      <c r="D343" s="420">
        <v>1224492</v>
      </c>
      <c r="E343" s="421">
        <v>1224492</v>
      </c>
      <c r="F343" s="422"/>
      <c r="G343" s="67"/>
    </row>
    <row r="344" spans="1:7" ht="13.5" customHeight="1">
      <c r="A344" s="11" t="s">
        <v>1476</v>
      </c>
      <c r="B344" s="11" t="s">
        <v>1477</v>
      </c>
      <c r="C344" s="420">
        <v>0</v>
      </c>
      <c r="D344" s="420">
        <v>472245</v>
      </c>
      <c r="E344" s="421">
        <v>472245</v>
      </c>
      <c r="F344" s="422"/>
      <c r="G344" s="67"/>
    </row>
    <row r="345" spans="1:7" ht="13.5" customHeight="1">
      <c r="A345" s="11" t="s">
        <v>1478</v>
      </c>
      <c r="B345" s="11" t="s">
        <v>1479</v>
      </c>
      <c r="C345" s="420">
        <v>0</v>
      </c>
      <c r="D345" s="420">
        <v>12103409</v>
      </c>
      <c r="E345" s="421">
        <v>12103409</v>
      </c>
      <c r="F345" s="422"/>
      <c r="G345" s="67"/>
    </row>
    <row r="346" spans="1:7" ht="13.5" customHeight="1">
      <c r="A346" s="11" t="s">
        <v>1480</v>
      </c>
      <c r="B346" s="11" t="s">
        <v>1481</v>
      </c>
      <c r="C346" s="420">
        <v>0</v>
      </c>
      <c r="D346" s="420">
        <v>9896187</v>
      </c>
      <c r="E346" s="421">
        <v>9896187</v>
      </c>
      <c r="F346" s="422"/>
      <c r="G346" s="67"/>
    </row>
    <row r="347" spans="1:7" ht="13.5" customHeight="1">
      <c r="A347" s="11" t="s">
        <v>1482</v>
      </c>
      <c r="B347" s="11" t="s">
        <v>1483</v>
      </c>
      <c r="C347" s="420">
        <v>0</v>
      </c>
      <c r="D347" s="420">
        <v>19162725</v>
      </c>
      <c r="E347" s="421">
        <v>19162725</v>
      </c>
      <c r="F347" s="422"/>
      <c r="G347" s="67"/>
    </row>
    <row r="348" spans="1:7" ht="13.5" customHeight="1">
      <c r="A348" s="11" t="s">
        <v>1484</v>
      </c>
      <c r="B348" s="11" t="s">
        <v>1485</v>
      </c>
      <c r="C348" s="420">
        <v>0</v>
      </c>
      <c r="D348" s="420">
        <v>20588000</v>
      </c>
      <c r="E348" s="421">
        <v>20588000</v>
      </c>
      <c r="F348" s="422"/>
      <c r="G348" s="67"/>
    </row>
    <row r="349" spans="1:7" ht="13.5" customHeight="1">
      <c r="A349" s="11" t="s">
        <v>1486</v>
      </c>
      <c r="B349" s="11" t="s">
        <v>1487</v>
      </c>
      <c r="C349" s="420">
        <v>0</v>
      </c>
      <c r="D349" s="420">
        <v>228272</v>
      </c>
      <c r="E349" s="421">
        <v>228272</v>
      </c>
      <c r="F349" s="422"/>
      <c r="G349" s="67"/>
    </row>
    <row r="350" spans="1:7" ht="13.5" customHeight="1">
      <c r="A350" s="11" t="s">
        <v>1488</v>
      </c>
      <c r="B350" s="11" t="s">
        <v>1489</v>
      </c>
      <c r="C350" s="420">
        <v>0</v>
      </c>
      <c r="D350" s="420">
        <v>420486</v>
      </c>
      <c r="E350" s="421">
        <v>420486</v>
      </c>
      <c r="F350" s="422"/>
      <c r="G350" s="67"/>
    </row>
    <row r="351" spans="1:7" ht="13.5" customHeight="1">
      <c r="A351" s="419" t="s">
        <v>1490</v>
      </c>
      <c r="B351" s="419" t="s">
        <v>1350</v>
      </c>
      <c r="C351" s="420">
        <v>0</v>
      </c>
      <c r="D351" s="420">
        <v>3222153656</v>
      </c>
      <c r="E351" s="421">
        <v>3222153656</v>
      </c>
      <c r="F351" s="422"/>
      <c r="G351" s="67"/>
    </row>
    <row r="352" spans="1:7" ht="13.5" customHeight="1">
      <c r="A352" s="11" t="s">
        <v>1491</v>
      </c>
      <c r="B352" s="11" t="s">
        <v>1492</v>
      </c>
      <c r="C352" s="420">
        <v>0</v>
      </c>
      <c r="D352" s="420">
        <v>146983222</v>
      </c>
      <c r="E352" s="421">
        <v>146983222</v>
      </c>
      <c r="F352" s="422"/>
      <c r="G352" s="67"/>
    </row>
    <row r="353" spans="1:7" ht="13.5" customHeight="1">
      <c r="A353" s="11" t="s">
        <v>1493</v>
      </c>
      <c r="B353" s="11" t="s">
        <v>1494</v>
      </c>
      <c r="C353" s="420">
        <v>0</v>
      </c>
      <c r="D353" s="420">
        <v>2327945289</v>
      </c>
      <c r="E353" s="421">
        <v>2327945289</v>
      </c>
      <c r="F353" s="422"/>
      <c r="G353" s="67"/>
    </row>
    <row r="354" spans="1:7" ht="13.5" customHeight="1">
      <c r="A354" s="11" t="s">
        <v>1495</v>
      </c>
      <c r="B354" s="11" t="s">
        <v>1496</v>
      </c>
      <c r="C354" s="420">
        <v>0</v>
      </c>
      <c r="D354" s="420">
        <v>2699230</v>
      </c>
      <c r="E354" s="421">
        <v>2699230</v>
      </c>
      <c r="F354" s="422"/>
      <c r="G354" s="67"/>
    </row>
    <row r="355" spans="1:7" ht="13.5" customHeight="1">
      <c r="A355" s="11" t="s">
        <v>1497</v>
      </c>
      <c r="B355" s="11" t="s">
        <v>1498</v>
      </c>
      <c r="C355" s="420">
        <v>0</v>
      </c>
      <c r="D355" s="420">
        <v>212064125</v>
      </c>
      <c r="E355" s="421">
        <v>212064125</v>
      </c>
      <c r="F355" s="422"/>
      <c r="G355" s="67"/>
    </row>
    <row r="356" spans="1:7" ht="13.5" customHeight="1">
      <c r="A356" s="11" t="s">
        <v>1500</v>
      </c>
      <c r="B356" s="11" t="s">
        <v>1501</v>
      </c>
      <c r="C356" s="420">
        <v>0</v>
      </c>
      <c r="D356" s="420">
        <v>12494570</v>
      </c>
      <c r="E356" s="421">
        <v>12494570</v>
      </c>
      <c r="F356" s="422"/>
      <c r="G356" s="67"/>
    </row>
    <row r="357" spans="1:7" ht="13.5" customHeight="1">
      <c r="A357" s="11" t="s">
        <v>1503</v>
      </c>
      <c r="B357" s="11" t="s">
        <v>1504</v>
      </c>
      <c r="C357" s="420">
        <v>0</v>
      </c>
      <c r="D357" s="420">
        <v>38207888</v>
      </c>
      <c r="E357" s="421">
        <v>38207888</v>
      </c>
      <c r="F357" s="422"/>
      <c r="G357" s="67"/>
    </row>
    <row r="358" spans="1:7" ht="13.5" customHeight="1">
      <c r="A358" s="11" t="s">
        <v>1505</v>
      </c>
      <c r="B358" s="11" t="s">
        <v>1506</v>
      </c>
      <c r="C358" s="420">
        <v>0</v>
      </c>
      <c r="D358" s="420">
        <v>6422390</v>
      </c>
      <c r="E358" s="421">
        <v>6422390</v>
      </c>
      <c r="F358" s="422"/>
      <c r="G358" s="67"/>
    </row>
    <row r="359" spans="1:7" ht="13.5" customHeight="1">
      <c r="A359" s="11" t="s">
        <v>1507</v>
      </c>
      <c r="B359" s="11" t="s">
        <v>1508</v>
      </c>
      <c r="C359" s="420">
        <v>0</v>
      </c>
      <c r="D359" s="420">
        <v>52157930</v>
      </c>
      <c r="E359" s="421">
        <v>52157930</v>
      </c>
      <c r="F359" s="422"/>
      <c r="G359" s="67"/>
    </row>
    <row r="360" spans="1:7" ht="13.5" customHeight="1">
      <c r="A360" s="11" t="s">
        <v>1509</v>
      </c>
      <c r="B360" s="11" t="s">
        <v>1510</v>
      </c>
      <c r="C360" s="420">
        <v>0</v>
      </c>
      <c r="D360" s="420">
        <v>288476433</v>
      </c>
      <c r="E360" s="421">
        <v>288476433</v>
      </c>
      <c r="F360" s="422"/>
      <c r="G360" s="67"/>
    </row>
    <row r="361" spans="1:7" ht="13.5" customHeight="1">
      <c r="A361" s="11" t="s">
        <v>1511</v>
      </c>
      <c r="B361" s="11" t="s">
        <v>1512</v>
      </c>
      <c r="C361" s="420">
        <v>0</v>
      </c>
      <c r="D361" s="420">
        <v>21323508</v>
      </c>
      <c r="E361" s="421">
        <v>21323508</v>
      </c>
      <c r="F361" s="422"/>
      <c r="G361" s="67"/>
    </row>
    <row r="362" spans="1:7" ht="13.5" customHeight="1">
      <c r="A362" s="11" t="s">
        <v>1513</v>
      </c>
      <c r="B362" s="11" t="s">
        <v>1514</v>
      </c>
      <c r="C362" s="420">
        <v>0</v>
      </c>
      <c r="D362" s="420">
        <v>37687012</v>
      </c>
      <c r="E362" s="421">
        <v>37687012</v>
      </c>
      <c r="F362" s="422"/>
      <c r="G362" s="67"/>
    </row>
    <row r="363" spans="1:7" ht="13.5" customHeight="1">
      <c r="A363" s="11" t="s">
        <v>1515</v>
      </c>
      <c r="B363" s="11" t="s">
        <v>1516</v>
      </c>
      <c r="C363" s="420">
        <v>0</v>
      </c>
      <c r="D363" s="420">
        <v>46501816</v>
      </c>
      <c r="E363" s="421">
        <v>46501816</v>
      </c>
      <c r="F363" s="422"/>
      <c r="G363" s="67"/>
    </row>
    <row r="364" spans="1:7" ht="13.5" customHeight="1">
      <c r="A364" s="11" t="s">
        <v>1517</v>
      </c>
      <c r="B364" s="11" t="s">
        <v>1518</v>
      </c>
      <c r="C364" s="420">
        <v>0</v>
      </c>
      <c r="D364" s="420">
        <v>163991</v>
      </c>
      <c r="E364" s="421">
        <v>163991</v>
      </c>
      <c r="F364" s="422"/>
      <c r="G364" s="67"/>
    </row>
    <row r="365" spans="1:7" ht="13.5" customHeight="1">
      <c r="A365" s="11" t="s">
        <v>1519</v>
      </c>
      <c r="B365" s="11" t="s">
        <v>1520</v>
      </c>
      <c r="C365" s="420">
        <v>0</v>
      </c>
      <c r="D365" s="420">
        <v>9467718</v>
      </c>
      <c r="E365" s="421">
        <v>9467718</v>
      </c>
      <c r="F365" s="422"/>
      <c r="G365" s="67"/>
    </row>
    <row r="366" spans="1:7" ht="13.5" customHeight="1">
      <c r="A366" s="11" t="s">
        <v>1521</v>
      </c>
      <c r="B366" s="11" t="s">
        <v>1522</v>
      </c>
      <c r="C366" s="420">
        <v>0</v>
      </c>
      <c r="D366" s="420">
        <v>14245654</v>
      </c>
      <c r="E366" s="421">
        <v>14245654</v>
      </c>
      <c r="F366" s="422"/>
      <c r="G366" s="67"/>
    </row>
    <row r="367" spans="1:7" ht="13.5" customHeight="1">
      <c r="A367" s="11" t="s">
        <v>1523</v>
      </c>
      <c r="B367" s="11" t="s">
        <v>1524</v>
      </c>
      <c r="C367" s="420">
        <v>0</v>
      </c>
      <c r="D367" s="420">
        <v>5312880</v>
      </c>
      <c r="E367" s="421">
        <v>5312880</v>
      </c>
      <c r="F367" s="422"/>
      <c r="G367" s="67"/>
    </row>
    <row r="368" spans="1:7" ht="13.5" customHeight="1">
      <c r="A368" s="419" t="s">
        <v>1525</v>
      </c>
      <c r="B368" s="419" t="s">
        <v>1362</v>
      </c>
      <c r="C368" s="420">
        <v>0</v>
      </c>
      <c r="D368" s="420">
        <v>358309889</v>
      </c>
      <c r="E368" s="421">
        <v>358309889</v>
      </c>
      <c r="F368" s="422"/>
      <c r="G368" s="67"/>
    </row>
    <row r="369" spans="1:7" ht="13.5" customHeight="1">
      <c r="A369" s="11" t="s">
        <v>1526</v>
      </c>
      <c r="B369" s="11" t="s">
        <v>1527</v>
      </c>
      <c r="C369" s="420">
        <v>0</v>
      </c>
      <c r="D369" s="420">
        <v>32107296</v>
      </c>
      <c r="E369" s="421">
        <v>32107296</v>
      </c>
      <c r="F369" s="422"/>
      <c r="G369" s="67"/>
    </row>
    <row r="370" spans="1:7" ht="13.5" customHeight="1">
      <c r="A370" s="11" t="s">
        <v>1528</v>
      </c>
      <c r="B370" s="11" t="s">
        <v>1529</v>
      </c>
      <c r="C370" s="420">
        <v>0</v>
      </c>
      <c r="D370" s="420">
        <v>165647300</v>
      </c>
      <c r="E370" s="421">
        <v>165647300</v>
      </c>
      <c r="F370" s="422"/>
      <c r="G370" s="67"/>
    </row>
    <row r="371" spans="1:7" ht="13.5" customHeight="1">
      <c r="A371" s="11" t="s">
        <v>1530</v>
      </c>
      <c r="B371" s="11" t="s">
        <v>1531</v>
      </c>
      <c r="C371" s="420">
        <v>0</v>
      </c>
      <c r="D371" s="420">
        <v>21149779</v>
      </c>
      <c r="E371" s="421">
        <v>21149779</v>
      </c>
      <c r="F371" s="422"/>
      <c r="G371" s="67"/>
    </row>
    <row r="372" spans="1:7" ht="13.5" customHeight="1">
      <c r="A372" s="11" t="s">
        <v>1532</v>
      </c>
      <c r="B372" s="11" t="s">
        <v>1533</v>
      </c>
      <c r="C372" s="420">
        <v>0</v>
      </c>
      <c r="D372" s="420">
        <v>8877616</v>
      </c>
      <c r="E372" s="421">
        <v>8877616</v>
      </c>
      <c r="F372" s="422"/>
      <c r="G372" s="67"/>
    </row>
    <row r="373" spans="1:7" ht="13.5" customHeight="1">
      <c r="A373" s="11" t="s">
        <v>1534</v>
      </c>
      <c r="B373" s="11" t="s">
        <v>1535</v>
      </c>
      <c r="C373" s="420">
        <v>0</v>
      </c>
      <c r="D373" s="420">
        <v>30931030</v>
      </c>
      <c r="E373" s="421">
        <v>30931030</v>
      </c>
      <c r="F373" s="422"/>
      <c r="G373" s="67"/>
    </row>
    <row r="374" spans="1:7" ht="13.5" customHeight="1">
      <c r="A374" s="11" t="s">
        <v>1536</v>
      </c>
      <c r="B374" s="11" t="s">
        <v>1537</v>
      </c>
      <c r="C374" s="420">
        <v>0</v>
      </c>
      <c r="D374" s="420">
        <v>82732224</v>
      </c>
      <c r="E374" s="421">
        <v>82732224</v>
      </c>
      <c r="F374" s="422"/>
      <c r="G374" s="67"/>
    </row>
    <row r="375" spans="1:7" ht="13.5" customHeight="1">
      <c r="A375" s="11" t="s">
        <v>1539</v>
      </c>
      <c r="B375" s="11" t="s">
        <v>1540</v>
      </c>
      <c r="C375" s="420">
        <v>0</v>
      </c>
      <c r="D375" s="420">
        <v>9367537</v>
      </c>
      <c r="E375" s="421">
        <v>9367537</v>
      </c>
      <c r="F375" s="422"/>
      <c r="G375" s="67"/>
    </row>
    <row r="376" spans="1:7" ht="13.5" customHeight="1">
      <c r="A376" s="11" t="s">
        <v>1541</v>
      </c>
      <c r="B376" s="11" t="s">
        <v>1542</v>
      </c>
      <c r="C376" s="420">
        <v>0</v>
      </c>
      <c r="D376" s="420">
        <v>4533227</v>
      </c>
      <c r="E376" s="421">
        <v>4533227</v>
      </c>
      <c r="F376" s="422"/>
      <c r="G376" s="67"/>
    </row>
    <row r="377" spans="1:7" ht="13.5" customHeight="1">
      <c r="A377" s="11" t="s">
        <v>1543</v>
      </c>
      <c r="B377" s="11" t="s">
        <v>1544</v>
      </c>
      <c r="C377" s="420">
        <v>0</v>
      </c>
      <c r="D377" s="420">
        <v>2794677</v>
      </c>
      <c r="E377" s="421">
        <v>2794677</v>
      </c>
      <c r="F377" s="422"/>
      <c r="G377" s="67"/>
    </row>
    <row r="378" spans="1:7" ht="13.5" customHeight="1">
      <c r="A378" s="11" t="s">
        <v>1545</v>
      </c>
      <c r="B378" s="11" t="s">
        <v>1546</v>
      </c>
      <c r="C378" s="420">
        <v>0</v>
      </c>
      <c r="D378" s="420">
        <v>169203</v>
      </c>
      <c r="E378" s="421">
        <v>169203</v>
      </c>
      <c r="F378" s="422"/>
      <c r="G378" s="67"/>
    </row>
    <row r="379" spans="1:7" ht="13.5" customHeight="1">
      <c r="A379" s="419" t="s">
        <v>1547</v>
      </c>
      <c r="B379" s="419" t="s">
        <v>1364</v>
      </c>
      <c r="C379" s="420">
        <v>0</v>
      </c>
      <c r="D379" s="420">
        <v>842948297</v>
      </c>
      <c r="E379" s="421">
        <v>842948297</v>
      </c>
      <c r="F379" s="422"/>
      <c r="G379" s="67"/>
    </row>
    <row r="380" spans="1:7" ht="13.5" customHeight="1">
      <c r="A380" s="11" t="s">
        <v>1548</v>
      </c>
      <c r="B380" s="11" t="s">
        <v>1549</v>
      </c>
      <c r="C380" s="420">
        <v>0</v>
      </c>
      <c r="D380" s="420">
        <v>722894976</v>
      </c>
      <c r="E380" s="421">
        <v>722894976</v>
      </c>
      <c r="F380" s="422"/>
      <c r="G380" s="67"/>
    </row>
    <row r="381" spans="1:7" ht="13.5" customHeight="1">
      <c r="A381" s="11" t="s">
        <v>1550</v>
      </c>
      <c r="B381" s="11" t="s">
        <v>1551</v>
      </c>
      <c r="C381" s="420">
        <v>0</v>
      </c>
      <c r="D381" s="420">
        <v>83594574</v>
      </c>
      <c r="E381" s="421">
        <v>83594574</v>
      </c>
      <c r="F381" s="422"/>
      <c r="G381" s="67"/>
    </row>
    <row r="382" spans="1:7" ht="13.5" customHeight="1">
      <c r="A382" s="11" t="s">
        <v>1552</v>
      </c>
      <c r="B382" s="11" t="s">
        <v>1553</v>
      </c>
      <c r="C382" s="420">
        <v>0</v>
      </c>
      <c r="D382" s="420">
        <v>35599911</v>
      </c>
      <c r="E382" s="421">
        <v>35599911</v>
      </c>
      <c r="F382" s="422"/>
      <c r="G382" s="67"/>
    </row>
    <row r="383" spans="1:7" ht="13.5" customHeight="1">
      <c r="A383" s="11" t="s">
        <v>1554</v>
      </c>
      <c r="B383" s="11" t="s">
        <v>1555</v>
      </c>
      <c r="C383" s="420">
        <v>0</v>
      </c>
      <c r="D383" s="420">
        <v>858836</v>
      </c>
      <c r="E383" s="421">
        <v>858836</v>
      </c>
      <c r="F383" s="422"/>
      <c r="G383" s="67"/>
    </row>
    <row r="384" spans="1:7" ht="13.5" customHeight="1">
      <c r="A384" s="419" t="s">
        <v>1556</v>
      </c>
      <c r="B384" s="419" t="s">
        <v>1352</v>
      </c>
      <c r="C384" s="420">
        <v>0</v>
      </c>
      <c r="D384" s="420">
        <v>3053644934</v>
      </c>
      <c r="E384" s="421">
        <v>3053644934</v>
      </c>
      <c r="F384" s="422"/>
      <c r="G384" s="67"/>
    </row>
    <row r="385" spans="1:7" ht="13.5" customHeight="1">
      <c r="A385" s="11" t="s">
        <v>1557</v>
      </c>
      <c r="B385" s="11" t="s">
        <v>1558</v>
      </c>
      <c r="C385" s="420">
        <v>0</v>
      </c>
      <c r="D385" s="420">
        <v>1732088102</v>
      </c>
      <c r="E385" s="421">
        <v>1732088102</v>
      </c>
      <c r="F385" s="422"/>
      <c r="G385" s="67"/>
    </row>
    <row r="386" spans="1:7" ht="13.5" customHeight="1">
      <c r="A386" s="11" t="s">
        <v>1559</v>
      </c>
      <c r="B386" s="11" t="s">
        <v>1560</v>
      </c>
      <c r="C386" s="420">
        <v>0</v>
      </c>
      <c r="D386" s="420">
        <v>1066422739</v>
      </c>
      <c r="E386" s="421">
        <v>1066422739</v>
      </c>
      <c r="F386" s="422"/>
      <c r="G386" s="67"/>
    </row>
    <row r="387" spans="1:7" ht="13.5" customHeight="1">
      <c r="A387" s="11" t="s">
        <v>1561</v>
      </c>
      <c r="B387" s="11" t="s">
        <v>1562</v>
      </c>
      <c r="C387" s="420">
        <v>0</v>
      </c>
      <c r="D387" s="420">
        <v>56257405</v>
      </c>
      <c r="E387" s="421">
        <v>56257405</v>
      </c>
      <c r="F387" s="422"/>
      <c r="G387" s="67"/>
    </row>
    <row r="388" spans="1:7" ht="13.5" customHeight="1">
      <c r="A388" s="11" t="s">
        <v>1563</v>
      </c>
      <c r="B388" s="11" t="s">
        <v>1564</v>
      </c>
      <c r="C388" s="420">
        <v>0</v>
      </c>
      <c r="D388" s="420">
        <v>22951208</v>
      </c>
      <c r="E388" s="421">
        <v>22951208</v>
      </c>
      <c r="F388" s="422"/>
      <c r="G388" s="67"/>
    </row>
    <row r="389" spans="1:7" ht="13.5" customHeight="1">
      <c r="A389" s="11" t="s">
        <v>1565</v>
      </c>
      <c r="B389" s="11" t="s">
        <v>1566</v>
      </c>
      <c r="C389" s="420">
        <v>0</v>
      </c>
      <c r="D389" s="420">
        <v>159251945</v>
      </c>
      <c r="E389" s="421">
        <v>159251945</v>
      </c>
      <c r="F389" s="422"/>
      <c r="G389" s="67"/>
    </row>
    <row r="390" spans="1:7" ht="13.5" customHeight="1">
      <c r="A390" s="11" t="s">
        <v>1567</v>
      </c>
      <c r="B390" s="11" t="s">
        <v>1568</v>
      </c>
      <c r="C390" s="420">
        <v>0</v>
      </c>
      <c r="D390" s="420">
        <v>16673535</v>
      </c>
      <c r="E390" s="421">
        <v>16673535</v>
      </c>
      <c r="F390" s="422"/>
      <c r="G390" s="67"/>
    </row>
    <row r="391" spans="1:7" ht="13.5" customHeight="1">
      <c r="A391" s="419" t="s">
        <v>1569</v>
      </c>
      <c r="B391" s="419" t="s">
        <v>1354</v>
      </c>
      <c r="C391" s="420">
        <v>0</v>
      </c>
      <c r="D391" s="420">
        <v>8136209794</v>
      </c>
      <c r="E391" s="421">
        <v>8136209794</v>
      </c>
      <c r="F391" s="422"/>
      <c r="G391" s="67"/>
    </row>
    <row r="392" spans="1:7" ht="13.5" customHeight="1">
      <c r="A392" s="11" t="s">
        <v>1570</v>
      </c>
      <c r="B392" s="11" t="s">
        <v>1571</v>
      </c>
      <c r="C392" s="420">
        <v>0</v>
      </c>
      <c r="D392" s="420">
        <v>3579767832</v>
      </c>
      <c r="E392" s="421">
        <v>3579767832</v>
      </c>
      <c r="F392" s="422"/>
      <c r="G392" s="67"/>
    </row>
    <row r="393" spans="1:7" ht="13.5" customHeight="1">
      <c r="A393" s="11" t="s">
        <v>1572</v>
      </c>
      <c r="B393" s="11" t="s">
        <v>1573</v>
      </c>
      <c r="C393" s="420">
        <v>0</v>
      </c>
      <c r="D393" s="420">
        <v>2480386716</v>
      </c>
      <c r="E393" s="421">
        <v>2480386716</v>
      </c>
      <c r="F393" s="422"/>
      <c r="G393" s="67"/>
    </row>
    <row r="394" spans="1:7" ht="13.5" customHeight="1">
      <c r="A394" s="11" t="s">
        <v>1574</v>
      </c>
      <c r="B394" s="11" t="s">
        <v>1575</v>
      </c>
      <c r="C394" s="420">
        <v>0</v>
      </c>
      <c r="D394" s="420">
        <v>1773184644</v>
      </c>
      <c r="E394" s="421">
        <v>1773184644</v>
      </c>
      <c r="F394" s="422"/>
      <c r="G394" s="67"/>
    </row>
    <row r="395" spans="1:7" ht="13.5" customHeight="1">
      <c r="A395" s="11" t="s">
        <v>1576</v>
      </c>
      <c r="B395" s="11" t="s">
        <v>1577</v>
      </c>
      <c r="C395" s="420">
        <v>0</v>
      </c>
      <c r="D395" s="420">
        <v>11417218</v>
      </c>
      <c r="E395" s="421">
        <v>11417218</v>
      </c>
      <c r="F395" s="422"/>
      <c r="G395" s="67"/>
    </row>
    <row r="396" spans="1:7" ht="13.5" customHeight="1">
      <c r="A396" s="11" t="s">
        <v>1578</v>
      </c>
      <c r="B396" s="11" t="s">
        <v>1579</v>
      </c>
      <c r="C396" s="420">
        <v>0</v>
      </c>
      <c r="D396" s="420">
        <v>14469944</v>
      </c>
      <c r="E396" s="421">
        <v>14469944</v>
      </c>
      <c r="F396" s="422"/>
      <c r="G396" s="67"/>
    </row>
    <row r="397" spans="1:7" ht="13.5" customHeight="1">
      <c r="A397" s="11" t="s">
        <v>1580</v>
      </c>
      <c r="B397" s="11" t="s">
        <v>1581</v>
      </c>
      <c r="C397" s="420">
        <v>0</v>
      </c>
      <c r="D397" s="420">
        <v>2143201</v>
      </c>
      <c r="E397" s="421">
        <v>2143201</v>
      </c>
      <c r="F397" s="422"/>
      <c r="G397" s="67"/>
    </row>
    <row r="398" spans="1:7" ht="13.5" customHeight="1">
      <c r="A398" s="11" t="s">
        <v>1582</v>
      </c>
      <c r="B398" s="11" t="s">
        <v>1583</v>
      </c>
      <c r="C398" s="420">
        <v>0</v>
      </c>
      <c r="D398" s="420">
        <v>274067163</v>
      </c>
      <c r="E398" s="421">
        <v>274067163</v>
      </c>
      <c r="F398" s="422"/>
      <c r="G398" s="67"/>
    </row>
    <row r="399" spans="1:7" ht="13.5" customHeight="1">
      <c r="A399" s="11" t="s">
        <v>1584</v>
      </c>
      <c r="B399" s="11" t="s">
        <v>1585</v>
      </c>
      <c r="C399" s="420">
        <v>0</v>
      </c>
      <c r="D399" s="420">
        <v>773076</v>
      </c>
      <c r="E399" s="421">
        <v>773076</v>
      </c>
      <c r="F399" s="422"/>
      <c r="G399" s="67"/>
    </row>
    <row r="400" spans="1:7" ht="13.5" customHeight="1">
      <c r="A400" s="419" t="s">
        <v>1586</v>
      </c>
      <c r="B400" s="419" t="s">
        <v>1369</v>
      </c>
      <c r="C400" s="420">
        <v>0</v>
      </c>
      <c r="D400" s="420">
        <v>72062699</v>
      </c>
      <c r="E400" s="421">
        <v>72062699</v>
      </c>
      <c r="F400" s="422"/>
      <c r="G400" s="67"/>
    </row>
    <row r="401" spans="1:7" ht="13.5" customHeight="1">
      <c r="A401" s="11" t="s">
        <v>1587</v>
      </c>
      <c r="B401" s="11" t="s">
        <v>1588</v>
      </c>
      <c r="C401" s="420">
        <v>0</v>
      </c>
      <c r="D401" s="420">
        <v>1617305</v>
      </c>
      <c r="E401" s="421">
        <v>1617305</v>
      </c>
      <c r="F401" s="422"/>
      <c r="G401" s="67"/>
    </row>
    <row r="402" spans="1:7" ht="13.5" customHeight="1">
      <c r="A402" s="11" t="s">
        <v>1589</v>
      </c>
      <c r="B402" s="11" t="s">
        <v>1590</v>
      </c>
      <c r="C402" s="420">
        <v>0</v>
      </c>
      <c r="D402" s="420">
        <v>52538686</v>
      </c>
      <c r="E402" s="421">
        <v>52538686</v>
      </c>
      <c r="F402" s="422"/>
      <c r="G402" s="67"/>
    </row>
    <row r="403" spans="1:7" ht="13.5" customHeight="1">
      <c r="A403" s="11" t="s">
        <v>1591</v>
      </c>
      <c r="B403" s="11" t="s">
        <v>1592</v>
      </c>
      <c r="C403" s="420">
        <v>0</v>
      </c>
      <c r="D403" s="420">
        <v>6598569</v>
      </c>
      <c r="E403" s="421">
        <v>6598569</v>
      </c>
      <c r="F403" s="422"/>
      <c r="G403" s="67"/>
    </row>
    <row r="404" spans="1:7" ht="13.5" customHeight="1">
      <c r="A404" s="11" t="s">
        <v>1593</v>
      </c>
      <c r="B404" s="11" t="s">
        <v>1594</v>
      </c>
      <c r="C404" s="420">
        <v>0</v>
      </c>
      <c r="D404" s="420">
        <v>7405320</v>
      </c>
      <c r="E404" s="421">
        <v>7405320</v>
      </c>
      <c r="F404" s="422"/>
      <c r="G404" s="67"/>
    </row>
    <row r="405" spans="1:7" ht="13.5" customHeight="1">
      <c r="A405" s="11" t="s">
        <v>1595</v>
      </c>
      <c r="B405" s="11" t="s">
        <v>1596</v>
      </c>
      <c r="C405" s="420">
        <v>0</v>
      </c>
      <c r="D405" s="420">
        <v>3859925</v>
      </c>
      <c r="E405" s="421">
        <v>3859925</v>
      </c>
      <c r="F405" s="422"/>
      <c r="G405" s="67"/>
    </row>
    <row r="406" spans="1:7" ht="13.5" customHeight="1">
      <c r="A406" s="11" t="s">
        <v>1597</v>
      </c>
      <c r="B406" s="11" t="s">
        <v>1598</v>
      </c>
      <c r="C406" s="420">
        <v>0</v>
      </c>
      <c r="D406" s="420">
        <v>42894</v>
      </c>
      <c r="E406" s="421">
        <v>42894</v>
      </c>
      <c r="F406" s="422"/>
      <c r="G406" s="67"/>
    </row>
    <row r="407" spans="1:7" ht="13.5" customHeight="1">
      <c r="A407" s="419" t="s">
        <v>1599</v>
      </c>
      <c r="B407" s="419" t="s">
        <v>1600</v>
      </c>
      <c r="C407" s="420">
        <v>0</v>
      </c>
      <c r="D407" s="420">
        <v>73955589</v>
      </c>
      <c r="E407" s="421">
        <v>73955589</v>
      </c>
      <c r="F407" s="422"/>
      <c r="G407" s="67"/>
    </row>
    <row r="408" spans="1:7" ht="13.5" customHeight="1">
      <c r="A408" s="11" t="s">
        <v>1601</v>
      </c>
      <c r="B408" s="11" t="s">
        <v>1316</v>
      </c>
      <c r="C408" s="420">
        <v>0</v>
      </c>
      <c r="D408" s="420">
        <v>49293910</v>
      </c>
      <c r="E408" s="421">
        <v>49293910</v>
      </c>
      <c r="F408" s="422"/>
      <c r="G408" s="67"/>
    </row>
    <row r="409" spans="1:7" ht="13.5" customHeight="1">
      <c r="A409" s="11" t="s">
        <v>1602</v>
      </c>
      <c r="B409" s="11" t="s">
        <v>1340</v>
      </c>
      <c r="C409" s="420">
        <v>0</v>
      </c>
      <c r="D409" s="420">
        <v>24661679</v>
      </c>
      <c r="E409" s="421">
        <v>24661679</v>
      </c>
      <c r="F409" s="422"/>
      <c r="G409" s="67"/>
    </row>
    <row r="410" spans="1:7" ht="13.5" customHeight="1">
      <c r="A410" s="419" t="s">
        <v>1603</v>
      </c>
      <c r="B410" s="419" t="s">
        <v>1604</v>
      </c>
      <c r="C410" s="420">
        <v>0</v>
      </c>
      <c r="D410" s="420">
        <v>-9822467997</v>
      </c>
      <c r="E410" s="421">
        <v>-9822467997</v>
      </c>
      <c r="F410" s="433"/>
      <c r="G410" s="67"/>
    </row>
    <row r="411" spans="1:7" ht="13.5" customHeight="1">
      <c r="A411" s="11" t="s">
        <v>1605</v>
      </c>
      <c r="B411" s="11" t="s">
        <v>1340</v>
      </c>
      <c r="C411" s="420">
        <v>0</v>
      </c>
      <c r="D411" s="420">
        <v>-977947943</v>
      </c>
      <c r="E411" s="421">
        <v>-977947943</v>
      </c>
      <c r="F411" s="434"/>
      <c r="G411" s="67"/>
    </row>
    <row r="412" spans="1:7" ht="13.5" customHeight="1">
      <c r="A412" s="11" t="s">
        <v>1606</v>
      </c>
      <c r="B412" s="11" t="s">
        <v>1342</v>
      </c>
      <c r="C412" s="420">
        <v>0</v>
      </c>
      <c r="D412" s="420">
        <v>-50473138</v>
      </c>
      <c r="E412" s="421">
        <v>-50473138</v>
      </c>
      <c r="F412" s="434"/>
      <c r="G412" s="67"/>
    </row>
    <row r="413" spans="1:7" ht="13.5" customHeight="1">
      <c r="A413" s="11" t="s">
        <v>1608</v>
      </c>
      <c r="B413" s="11" t="s">
        <v>1344</v>
      </c>
      <c r="C413" s="420">
        <v>0</v>
      </c>
      <c r="D413" s="420">
        <v>-49379092</v>
      </c>
      <c r="E413" s="421">
        <v>-49379092</v>
      </c>
      <c r="F413" s="434"/>
      <c r="G413" s="67"/>
    </row>
    <row r="414" spans="1:7" ht="13.5" customHeight="1">
      <c r="A414" s="11" t="s">
        <v>1609</v>
      </c>
      <c r="B414" s="11" t="s">
        <v>1350</v>
      </c>
      <c r="C414" s="420">
        <v>0</v>
      </c>
      <c r="D414" s="420">
        <v>-1649718761</v>
      </c>
      <c r="E414" s="421">
        <v>-1649718761</v>
      </c>
      <c r="F414" s="434"/>
      <c r="G414" s="67"/>
    </row>
    <row r="415" spans="1:7" ht="13.5" customHeight="1">
      <c r="A415" s="11" t="s">
        <v>1610</v>
      </c>
      <c r="B415" s="11" t="s">
        <v>1362</v>
      </c>
      <c r="C415" s="420">
        <v>0</v>
      </c>
      <c r="D415" s="420">
        <v>-220959267</v>
      </c>
      <c r="E415" s="421">
        <v>-220959267</v>
      </c>
      <c r="F415" s="434"/>
      <c r="G415" s="67"/>
    </row>
    <row r="416" spans="1:7" ht="13.5" customHeight="1">
      <c r="A416" s="11" t="s">
        <v>1611</v>
      </c>
      <c r="B416" s="11" t="s">
        <v>1364</v>
      </c>
      <c r="C416" s="420">
        <v>0</v>
      </c>
      <c r="D416" s="420">
        <v>-572303033</v>
      </c>
      <c r="E416" s="421">
        <v>-572303033</v>
      </c>
      <c r="F416" s="434"/>
      <c r="G416" s="67"/>
    </row>
    <row r="417" spans="1:7" ht="13.5" customHeight="1">
      <c r="A417" s="11" t="s">
        <v>1612</v>
      </c>
      <c r="B417" s="11" t="s">
        <v>1352</v>
      </c>
      <c r="C417" s="420">
        <v>0</v>
      </c>
      <c r="D417" s="420">
        <v>-1917730752</v>
      </c>
      <c r="E417" s="421">
        <v>-1917730752</v>
      </c>
      <c r="F417" s="434"/>
      <c r="G417" s="67"/>
    </row>
    <row r="418" spans="1:7" ht="13.5" customHeight="1">
      <c r="A418" s="11" t="s">
        <v>1613</v>
      </c>
      <c r="B418" s="11" t="s">
        <v>1354</v>
      </c>
      <c r="C418" s="420">
        <v>0</v>
      </c>
      <c r="D418" s="420">
        <v>-4338995373</v>
      </c>
      <c r="E418" s="421">
        <v>-4338995373</v>
      </c>
      <c r="F418" s="434"/>
      <c r="G418" s="67"/>
    </row>
    <row r="419" spans="1:7" ht="13.5" customHeight="1">
      <c r="A419" s="11" t="s">
        <v>1614</v>
      </c>
      <c r="B419" s="11" t="s">
        <v>1369</v>
      </c>
      <c r="C419" s="420">
        <v>0</v>
      </c>
      <c r="D419" s="420">
        <v>-44960638</v>
      </c>
      <c r="E419" s="421">
        <v>-44960638</v>
      </c>
      <c r="F419" s="434"/>
      <c r="G419" s="67"/>
    </row>
    <row r="420" spans="1:7" ht="13.5" customHeight="1">
      <c r="A420" s="419" t="s">
        <v>1615</v>
      </c>
      <c r="B420" s="419" t="s">
        <v>1616</v>
      </c>
      <c r="C420" s="420">
        <v>0</v>
      </c>
      <c r="D420" s="420">
        <v>-33989650</v>
      </c>
      <c r="E420" s="421">
        <v>-33989650</v>
      </c>
      <c r="F420" s="433"/>
      <c r="G420" s="67"/>
    </row>
    <row r="421" spans="1:7" ht="13.5" customHeight="1">
      <c r="A421" s="11" t="s">
        <v>1617</v>
      </c>
      <c r="B421" s="11" t="s">
        <v>1326</v>
      </c>
      <c r="C421" s="420">
        <v>0</v>
      </c>
      <c r="D421" s="420">
        <v>-33989650</v>
      </c>
      <c r="E421" s="421">
        <v>-33989650</v>
      </c>
      <c r="F421" s="434"/>
      <c r="G421" s="67"/>
    </row>
    <row r="422" spans="1:7" ht="13.5" customHeight="1">
      <c r="A422" s="419" t="s">
        <v>1618</v>
      </c>
      <c r="B422" s="419" t="s">
        <v>1619</v>
      </c>
      <c r="C422" s="420">
        <v>0</v>
      </c>
      <c r="D422" s="420">
        <v>-930386048</v>
      </c>
      <c r="E422" s="421">
        <v>-930386048</v>
      </c>
      <c r="F422" s="433"/>
      <c r="G422" s="67"/>
    </row>
    <row r="423" spans="1:7" ht="13.5" customHeight="1">
      <c r="A423" s="11" t="s">
        <v>1620</v>
      </c>
      <c r="B423" s="11" t="s">
        <v>1316</v>
      </c>
      <c r="C423" s="420">
        <v>0</v>
      </c>
      <c r="D423" s="420">
        <v>-106091133</v>
      </c>
      <c r="E423" s="421">
        <v>-106091133</v>
      </c>
      <c r="F423" s="434"/>
      <c r="G423" s="67"/>
    </row>
    <row r="424" spans="1:7" ht="13.5" customHeight="1">
      <c r="A424" s="11" t="s">
        <v>1621</v>
      </c>
      <c r="B424" s="11" t="s">
        <v>1326</v>
      </c>
      <c r="C424" s="420">
        <v>0</v>
      </c>
      <c r="D424" s="420">
        <v>-34058</v>
      </c>
      <c r="E424" s="421">
        <v>-34058</v>
      </c>
      <c r="F424" s="434"/>
      <c r="G424" s="67"/>
    </row>
    <row r="425" spans="1:7" ht="13.5" customHeight="1">
      <c r="A425" s="11" t="s">
        <v>1622</v>
      </c>
      <c r="B425" s="11" t="s">
        <v>1340</v>
      </c>
      <c r="C425" s="420">
        <v>0</v>
      </c>
      <c r="D425" s="420">
        <v>-389072886</v>
      </c>
      <c r="E425" s="421">
        <v>-389072886</v>
      </c>
      <c r="F425" s="434"/>
      <c r="G425" s="67"/>
    </row>
    <row r="426" spans="1:7" ht="13.5" customHeight="1">
      <c r="A426" s="11" t="s">
        <v>1623</v>
      </c>
      <c r="B426" s="11" t="s">
        <v>1342</v>
      </c>
      <c r="C426" s="420">
        <v>0</v>
      </c>
      <c r="D426" s="420">
        <v>-8841051</v>
      </c>
      <c r="E426" s="421">
        <v>-8841051</v>
      </c>
      <c r="F426" s="434"/>
      <c r="G426" s="67"/>
    </row>
    <row r="427" spans="1:7" ht="13.5" customHeight="1">
      <c r="A427" s="11" t="s">
        <v>1624</v>
      </c>
      <c r="B427" s="11" t="s">
        <v>1344</v>
      </c>
      <c r="C427" s="420">
        <v>0</v>
      </c>
      <c r="D427" s="420">
        <v>-9401135</v>
      </c>
      <c r="E427" s="421">
        <v>-9401135</v>
      </c>
      <c r="F427" s="434"/>
      <c r="G427" s="67"/>
    </row>
    <row r="428" spans="1:7" ht="13.5" customHeight="1">
      <c r="A428" s="11" t="s">
        <v>1625</v>
      </c>
      <c r="B428" s="11" t="s">
        <v>1350</v>
      </c>
      <c r="C428" s="420">
        <v>0</v>
      </c>
      <c r="D428" s="420">
        <v>-72568289</v>
      </c>
      <c r="E428" s="421">
        <v>-72568289</v>
      </c>
      <c r="F428" s="434"/>
      <c r="G428" s="67"/>
    </row>
    <row r="429" spans="1:7" ht="13.5" customHeight="1">
      <c r="A429" s="11" t="s">
        <v>1626</v>
      </c>
      <c r="B429" s="11" t="s">
        <v>1362</v>
      </c>
      <c r="C429" s="420">
        <v>0</v>
      </c>
      <c r="D429" s="420">
        <v>-6383714</v>
      </c>
      <c r="E429" s="421">
        <v>-6383714</v>
      </c>
      <c r="F429" s="434"/>
      <c r="G429" s="67"/>
    </row>
    <row r="430" spans="1:7" ht="13.5" customHeight="1">
      <c r="A430" s="11" t="s">
        <v>1627</v>
      </c>
      <c r="B430" s="11" t="s">
        <v>1364</v>
      </c>
      <c r="C430" s="420">
        <v>0</v>
      </c>
      <c r="D430" s="420">
        <v>-2145902</v>
      </c>
      <c r="E430" s="421">
        <v>-2145902</v>
      </c>
      <c r="F430" s="434"/>
      <c r="G430" s="67"/>
    </row>
    <row r="431" spans="1:7" ht="13.5" customHeight="1">
      <c r="A431" s="11" t="s">
        <v>1628</v>
      </c>
      <c r="B431" s="11" t="s">
        <v>1352</v>
      </c>
      <c r="C431" s="420">
        <v>0</v>
      </c>
      <c r="D431" s="420">
        <v>-41203885</v>
      </c>
      <c r="E431" s="421">
        <v>-41203885</v>
      </c>
      <c r="F431" s="434"/>
      <c r="G431" s="67"/>
    </row>
    <row r="432" spans="1:7" ht="13.5" customHeight="1">
      <c r="A432" s="11" t="s">
        <v>1629</v>
      </c>
      <c r="B432" s="11" t="s">
        <v>1630</v>
      </c>
      <c r="C432" s="420">
        <v>0</v>
      </c>
      <c r="D432" s="420">
        <v>-293820531</v>
      </c>
      <c r="E432" s="421">
        <v>-293820531</v>
      </c>
      <c r="F432" s="434"/>
      <c r="G432" s="67"/>
    </row>
    <row r="433" spans="1:7" ht="13.5" customHeight="1">
      <c r="A433" s="11" t="s">
        <v>1631</v>
      </c>
      <c r="B433" s="11" t="s">
        <v>1369</v>
      </c>
      <c r="C433" s="420">
        <v>0</v>
      </c>
      <c r="D433" s="420">
        <v>-823464</v>
      </c>
      <c r="E433" s="421">
        <v>-823464</v>
      </c>
      <c r="F433" s="434"/>
      <c r="G433" s="67"/>
    </row>
    <row r="434" spans="1:7" ht="13.5" customHeight="1">
      <c r="A434" s="419" t="s">
        <v>1632</v>
      </c>
      <c r="B434" s="419" t="s">
        <v>1633</v>
      </c>
      <c r="C434" s="420">
        <v>0</v>
      </c>
      <c r="D434" s="420">
        <v>469421093</v>
      </c>
      <c r="E434" s="421">
        <v>469421093</v>
      </c>
      <c r="F434" s="422"/>
      <c r="G434" s="67"/>
    </row>
    <row r="435" spans="1:7" ht="13.5" customHeight="1">
      <c r="A435" s="419" t="s">
        <v>1634</v>
      </c>
      <c r="B435" s="419" t="s">
        <v>1635</v>
      </c>
      <c r="C435" s="420">
        <v>0</v>
      </c>
      <c r="D435" s="420">
        <v>46164869</v>
      </c>
      <c r="E435" s="421">
        <v>46164869</v>
      </c>
      <c r="F435" s="422"/>
      <c r="G435" s="67"/>
    </row>
    <row r="436" spans="1:7" ht="13.5" customHeight="1">
      <c r="A436" s="11" t="s">
        <v>1636</v>
      </c>
      <c r="B436" s="11" t="s">
        <v>1637</v>
      </c>
      <c r="C436" s="420">
        <v>0</v>
      </c>
      <c r="D436" s="420">
        <v>32255599</v>
      </c>
      <c r="E436" s="421">
        <v>32255599</v>
      </c>
      <c r="F436" s="422"/>
      <c r="G436" s="67"/>
    </row>
    <row r="437" spans="1:7" ht="13.5" customHeight="1">
      <c r="A437" s="11" t="s">
        <v>1638</v>
      </c>
      <c r="B437" s="11" t="s">
        <v>1639</v>
      </c>
      <c r="C437" s="420">
        <v>0</v>
      </c>
      <c r="D437" s="420">
        <v>13909270</v>
      </c>
      <c r="E437" s="421">
        <v>13909270</v>
      </c>
      <c r="F437" s="422"/>
      <c r="G437" s="67"/>
    </row>
    <row r="438" spans="1:7" ht="13.5" customHeight="1">
      <c r="A438" s="419" t="s">
        <v>1640</v>
      </c>
      <c r="B438" s="419" t="s">
        <v>1641</v>
      </c>
      <c r="C438" s="420">
        <v>0</v>
      </c>
      <c r="D438" s="420">
        <v>2162388</v>
      </c>
      <c r="E438" s="421">
        <v>2162388</v>
      </c>
      <c r="F438" s="422"/>
      <c r="G438" s="67"/>
    </row>
    <row r="439" spans="1:7" ht="13.5" customHeight="1">
      <c r="A439" s="11" t="s">
        <v>1642</v>
      </c>
      <c r="B439" s="11" t="s">
        <v>1637</v>
      </c>
      <c r="C439" s="420">
        <v>0</v>
      </c>
      <c r="D439" s="420">
        <v>848668</v>
      </c>
      <c r="E439" s="421">
        <v>848668</v>
      </c>
      <c r="F439" s="422"/>
      <c r="G439" s="67"/>
    </row>
    <row r="440" spans="1:7" ht="13.5" customHeight="1">
      <c r="A440" s="11" t="s">
        <v>1643</v>
      </c>
      <c r="B440" s="11" t="s">
        <v>1644</v>
      </c>
      <c r="C440" s="420">
        <v>0</v>
      </c>
      <c r="D440" s="420">
        <v>1313720</v>
      </c>
      <c r="E440" s="421">
        <v>1313720</v>
      </c>
      <c r="F440" s="422"/>
      <c r="G440" s="67"/>
    </row>
    <row r="441" spans="1:7" ht="13.5" customHeight="1">
      <c r="A441" s="419" t="s">
        <v>1645</v>
      </c>
      <c r="B441" s="419" t="s">
        <v>1646</v>
      </c>
      <c r="C441" s="420">
        <v>0</v>
      </c>
      <c r="D441" s="420">
        <v>95001753</v>
      </c>
      <c r="E441" s="421">
        <v>95001753</v>
      </c>
      <c r="F441" s="422"/>
      <c r="G441" s="67"/>
    </row>
    <row r="442" spans="1:7" ht="13.5" customHeight="1">
      <c r="A442" s="11" t="s">
        <v>1647</v>
      </c>
      <c r="B442" s="11" t="s">
        <v>1648</v>
      </c>
      <c r="C442" s="420">
        <v>0</v>
      </c>
      <c r="D442" s="420">
        <v>29933463</v>
      </c>
      <c r="E442" s="421">
        <v>29933463</v>
      </c>
      <c r="F442" s="422"/>
      <c r="G442" s="67"/>
    </row>
    <row r="443" spans="1:7" ht="13.5" customHeight="1">
      <c r="A443" s="11" t="s">
        <v>1649</v>
      </c>
      <c r="B443" s="11" t="s">
        <v>1650</v>
      </c>
      <c r="C443" s="420">
        <v>0</v>
      </c>
      <c r="D443" s="420">
        <v>23971566</v>
      </c>
      <c r="E443" s="421">
        <v>23971566</v>
      </c>
      <c r="F443" s="422"/>
      <c r="G443" s="67"/>
    </row>
    <row r="444" spans="1:7" ht="13.5" customHeight="1">
      <c r="A444" s="11" t="s">
        <v>1651</v>
      </c>
      <c r="B444" s="11" t="s">
        <v>1652</v>
      </c>
      <c r="C444" s="420">
        <v>0</v>
      </c>
      <c r="D444" s="420">
        <v>345004</v>
      </c>
      <c r="E444" s="421">
        <v>345004</v>
      </c>
      <c r="F444" s="422"/>
      <c r="G444" s="67"/>
    </row>
    <row r="445" spans="1:7" ht="13.5" customHeight="1">
      <c r="A445" s="11" t="s">
        <v>1653</v>
      </c>
      <c r="B445" s="11" t="s">
        <v>1654</v>
      </c>
      <c r="C445" s="420">
        <v>0</v>
      </c>
      <c r="D445" s="420">
        <v>6820744</v>
      </c>
      <c r="E445" s="421">
        <v>6820744</v>
      </c>
      <c r="F445" s="422"/>
      <c r="G445" s="67"/>
    </row>
    <row r="446" spans="1:7" ht="13.5" customHeight="1">
      <c r="A446" s="11" t="s">
        <v>1655</v>
      </c>
      <c r="B446" s="11" t="s">
        <v>1340</v>
      </c>
      <c r="C446" s="420">
        <v>0</v>
      </c>
      <c r="D446" s="420">
        <v>26753037</v>
      </c>
      <c r="E446" s="421">
        <v>26753037</v>
      </c>
      <c r="F446" s="422"/>
      <c r="G446" s="67"/>
    </row>
    <row r="447" spans="1:7" ht="13.5" customHeight="1">
      <c r="A447" s="11" t="s">
        <v>1656</v>
      </c>
      <c r="B447" s="11" t="s">
        <v>1657</v>
      </c>
      <c r="C447" s="420">
        <v>0</v>
      </c>
      <c r="D447" s="420">
        <v>7177939</v>
      </c>
      <c r="E447" s="421">
        <v>7177939</v>
      </c>
      <c r="F447" s="422"/>
      <c r="G447" s="67"/>
    </row>
    <row r="448" spans="1:7" ht="13.5" customHeight="1">
      <c r="A448" s="419" t="s">
        <v>1658</v>
      </c>
      <c r="B448" s="419" t="s">
        <v>1659</v>
      </c>
      <c r="C448" s="420">
        <v>0</v>
      </c>
      <c r="D448" s="420">
        <v>326092083</v>
      </c>
      <c r="E448" s="421">
        <v>326092083</v>
      </c>
      <c r="F448" s="422"/>
      <c r="G448" s="67"/>
    </row>
    <row r="449" spans="1:7" ht="13.5" customHeight="1">
      <c r="A449" s="11" t="s">
        <v>1660</v>
      </c>
      <c r="B449" s="11" t="s">
        <v>1661</v>
      </c>
      <c r="C449" s="420">
        <v>0</v>
      </c>
      <c r="D449" s="420">
        <v>7594484</v>
      </c>
      <c r="E449" s="421">
        <v>7594484</v>
      </c>
      <c r="F449" s="422"/>
      <c r="G449" s="67"/>
    </row>
    <row r="450" spans="1:7" ht="13.5" customHeight="1">
      <c r="A450" s="11" t="s">
        <v>1662</v>
      </c>
      <c r="B450" s="11" t="s">
        <v>1648</v>
      </c>
      <c r="C450" s="420">
        <v>0</v>
      </c>
      <c r="D450" s="420">
        <v>294900873</v>
      </c>
      <c r="E450" s="421">
        <v>294900873</v>
      </c>
      <c r="F450" s="422"/>
      <c r="G450" s="67"/>
    </row>
    <row r="451" spans="1:7" ht="13.5" customHeight="1">
      <c r="A451" s="11" t="s">
        <v>1663</v>
      </c>
      <c r="B451" s="11" t="s">
        <v>1650</v>
      </c>
      <c r="C451" s="420">
        <v>0</v>
      </c>
      <c r="D451" s="420">
        <v>1874949</v>
      </c>
      <c r="E451" s="421">
        <v>1874949</v>
      </c>
      <c r="F451" s="422"/>
      <c r="G451" s="67"/>
    </row>
    <row r="452" spans="1:7" ht="13.5" customHeight="1">
      <c r="A452" s="11" t="s">
        <v>1664</v>
      </c>
      <c r="B452" s="11" t="s">
        <v>1340</v>
      </c>
      <c r="C452" s="420">
        <v>0</v>
      </c>
      <c r="D452" s="420">
        <v>21721777</v>
      </c>
      <c r="E452" s="421">
        <v>21721777</v>
      </c>
      <c r="F452" s="422"/>
      <c r="G452" s="67"/>
    </row>
    <row r="453" spans="1:7" ht="13.5" customHeight="1">
      <c r="A453" s="419" t="s">
        <v>1665</v>
      </c>
      <c r="B453" s="419" t="s">
        <v>1666</v>
      </c>
      <c r="C453" s="420">
        <v>0</v>
      </c>
      <c r="D453" s="420">
        <v>61086390179</v>
      </c>
      <c r="E453" s="421">
        <v>61086390179</v>
      </c>
      <c r="F453" s="422"/>
      <c r="G453" s="67"/>
    </row>
    <row r="454" spans="1:7" ht="13.5" customHeight="1">
      <c r="A454" s="419" t="s">
        <v>1667</v>
      </c>
      <c r="B454" s="419" t="s">
        <v>1668</v>
      </c>
      <c r="C454" s="420">
        <v>0</v>
      </c>
      <c r="D454" s="420">
        <v>104076263660</v>
      </c>
      <c r="E454" s="421">
        <v>104076263660</v>
      </c>
      <c r="F454" s="422"/>
      <c r="G454" s="67"/>
    </row>
    <row r="455" spans="1:7" ht="13.5" customHeight="1">
      <c r="A455" s="11" t="s">
        <v>1669</v>
      </c>
      <c r="B455" s="11" t="s">
        <v>1670</v>
      </c>
      <c r="C455" s="420">
        <v>0</v>
      </c>
      <c r="D455" s="420">
        <v>31687263660</v>
      </c>
      <c r="E455" s="421">
        <v>31687263660</v>
      </c>
      <c r="F455" s="422"/>
      <c r="G455" s="67"/>
    </row>
    <row r="456" spans="1:7" ht="13.5" customHeight="1">
      <c r="A456" s="11" t="s">
        <v>1671</v>
      </c>
      <c r="B456" s="11" t="s">
        <v>1672</v>
      </c>
      <c r="C456" s="420">
        <v>0</v>
      </c>
      <c r="D456" s="420">
        <v>72389000000</v>
      </c>
      <c r="E456" s="421">
        <v>72389000000</v>
      </c>
      <c r="F456" s="422"/>
      <c r="G456" s="67"/>
    </row>
    <row r="457" spans="1:7" ht="13.5" customHeight="1">
      <c r="A457" s="419" t="s">
        <v>1673</v>
      </c>
      <c r="B457" s="419" t="s">
        <v>1674</v>
      </c>
      <c r="C457" s="420">
        <v>0</v>
      </c>
      <c r="D457" s="420">
        <v>-42989873481</v>
      </c>
      <c r="E457" s="421">
        <v>-42989873481</v>
      </c>
      <c r="F457" s="433"/>
      <c r="G457" s="67"/>
    </row>
    <row r="458" spans="1:7" ht="13.5" customHeight="1">
      <c r="A458" s="11" t="s">
        <v>1675</v>
      </c>
      <c r="B458" s="11" t="s">
        <v>1670</v>
      </c>
      <c r="C458" s="420">
        <v>0</v>
      </c>
      <c r="D458" s="420">
        <v>-8392873481</v>
      </c>
      <c r="E458" s="421">
        <v>-8392873481</v>
      </c>
      <c r="F458" s="434"/>
      <c r="G458" s="67"/>
    </row>
    <row r="459" spans="1:7" ht="13.5" customHeight="1">
      <c r="A459" s="11" t="s">
        <v>1676</v>
      </c>
      <c r="B459" s="11" t="s">
        <v>1672</v>
      </c>
      <c r="C459" s="420">
        <v>0</v>
      </c>
      <c r="D459" s="420">
        <v>-34597000000</v>
      </c>
      <c r="E459" s="421">
        <v>-34597000000</v>
      </c>
      <c r="F459" s="434"/>
      <c r="G459" s="67"/>
    </row>
    <row r="460" spans="1:7" ht="13.5" customHeight="1">
      <c r="A460" s="419" t="s">
        <v>1677</v>
      </c>
      <c r="B460" s="419" t="s">
        <v>1678</v>
      </c>
      <c r="C460" s="420">
        <v>0</v>
      </c>
      <c r="D460" s="420">
        <v>-12373416882</v>
      </c>
      <c r="E460" s="421">
        <v>-12373416882</v>
      </c>
      <c r="F460" s="422"/>
      <c r="G460" s="423"/>
    </row>
    <row r="461" spans="1:7" ht="13.5" customHeight="1">
      <c r="A461" s="419" t="s">
        <v>1679</v>
      </c>
      <c r="B461" s="419" t="s">
        <v>1680</v>
      </c>
      <c r="C461" s="420">
        <v>0</v>
      </c>
      <c r="D461" s="420">
        <v>-12788502931</v>
      </c>
      <c r="E461" s="421">
        <v>-12788502931</v>
      </c>
      <c r="F461" s="433"/>
      <c r="G461" s="423"/>
    </row>
    <row r="462" spans="1:7" ht="13.5" customHeight="1">
      <c r="A462" s="419" t="s">
        <v>1681</v>
      </c>
      <c r="B462" s="419" t="s">
        <v>1682</v>
      </c>
      <c r="C462" s="420">
        <v>0</v>
      </c>
      <c r="D462" s="420">
        <v>415086049</v>
      </c>
      <c r="E462" s="421">
        <v>415086049</v>
      </c>
      <c r="F462" s="422"/>
      <c r="G462" s="67"/>
    </row>
    <row r="463" spans="1:7" ht="13.5" customHeight="1">
      <c r="A463" s="419" t="s">
        <v>1683</v>
      </c>
      <c r="B463" s="419" t="s">
        <v>1684</v>
      </c>
      <c r="C463" s="420">
        <v>1359594964</v>
      </c>
      <c r="D463" s="420">
        <v>24064827056</v>
      </c>
      <c r="E463" s="421">
        <v>25424422020</v>
      </c>
      <c r="F463" s="422"/>
      <c r="G463" s="67"/>
    </row>
    <row r="464" spans="1:7" ht="13.5" customHeight="1">
      <c r="A464" s="419" t="s">
        <v>1685</v>
      </c>
      <c r="B464" s="419" t="s">
        <v>1686</v>
      </c>
      <c r="C464" s="420">
        <v>2500316</v>
      </c>
      <c r="D464" s="420">
        <v>0</v>
      </c>
      <c r="E464" s="421">
        <v>2500316</v>
      </c>
      <c r="F464" s="422"/>
      <c r="G464" s="67"/>
    </row>
    <row r="465" spans="1:7" ht="13.5" customHeight="1">
      <c r="A465" s="11" t="s">
        <v>1687</v>
      </c>
      <c r="B465" s="11" t="s">
        <v>832</v>
      </c>
      <c r="C465" s="420">
        <v>2500316</v>
      </c>
      <c r="D465" s="420">
        <v>0</v>
      </c>
      <c r="E465" s="421">
        <v>2500316</v>
      </c>
      <c r="F465" s="422"/>
      <c r="G465" s="67"/>
    </row>
    <row r="466" spans="1:7" ht="13.5" customHeight="1">
      <c r="A466" s="419" t="s">
        <v>1688</v>
      </c>
      <c r="B466" s="419" t="s">
        <v>1689</v>
      </c>
      <c r="C466" s="420">
        <v>518508427</v>
      </c>
      <c r="D466" s="420">
        <v>587061935</v>
      </c>
      <c r="E466" s="421">
        <v>1105570362</v>
      </c>
      <c r="F466" s="422"/>
      <c r="G466" s="67"/>
    </row>
    <row r="467" spans="1:7" ht="13.5" customHeight="1">
      <c r="A467" s="11" t="s">
        <v>1690</v>
      </c>
      <c r="B467" s="11" t="s">
        <v>1691</v>
      </c>
      <c r="C467" s="420">
        <v>43913654</v>
      </c>
      <c r="D467" s="420">
        <v>1456384</v>
      </c>
      <c r="E467" s="421">
        <v>45370038</v>
      </c>
      <c r="F467" s="422"/>
      <c r="G467" s="67"/>
    </row>
    <row r="468" spans="1:7" ht="13.5" customHeight="1">
      <c r="A468" s="11" t="s">
        <v>1692</v>
      </c>
      <c r="B468" s="11" t="s">
        <v>1013</v>
      </c>
      <c r="C468" s="420">
        <v>0</v>
      </c>
      <c r="D468" s="420">
        <v>30395307</v>
      </c>
      <c r="E468" s="421">
        <v>30395307</v>
      </c>
      <c r="F468" s="422"/>
      <c r="G468" s="67"/>
    </row>
    <row r="469" spans="1:7" ht="13.5" customHeight="1">
      <c r="A469" s="11" t="s">
        <v>1693</v>
      </c>
      <c r="B469" s="11" t="s">
        <v>1130</v>
      </c>
      <c r="C469" s="420">
        <v>724642</v>
      </c>
      <c r="D469" s="420">
        <v>0</v>
      </c>
      <c r="E469" s="421">
        <v>724642</v>
      </c>
      <c r="F469" s="422"/>
      <c r="G469" s="67"/>
    </row>
    <row r="470" spans="1:7" ht="13.5" customHeight="1">
      <c r="A470" s="11" t="s">
        <v>1694</v>
      </c>
      <c r="B470" s="11" t="s">
        <v>1695</v>
      </c>
      <c r="C470" s="420">
        <v>36982180</v>
      </c>
      <c r="D470" s="420">
        <v>76417</v>
      </c>
      <c r="E470" s="421">
        <v>37058597</v>
      </c>
      <c r="F470" s="422"/>
      <c r="G470" s="67"/>
    </row>
    <row r="471" spans="1:7" ht="13.5" customHeight="1">
      <c r="A471" s="11" t="s">
        <v>1696</v>
      </c>
      <c r="B471" s="11" t="s">
        <v>1697</v>
      </c>
      <c r="C471" s="420">
        <v>1315006</v>
      </c>
      <c r="D471" s="420">
        <v>0</v>
      </c>
      <c r="E471" s="421">
        <v>1315006</v>
      </c>
      <c r="F471" s="422"/>
      <c r="G471" s="67"/>
    </row>
    <row r="472" spans="1:7" ht="13.5" customHeight="1">
      <c r="A472" s="11" t="s">
        <v>1698</v>
      </c>
      <c r="B472" s="11" t="s">
        <v>1699</v>
      </c>
      <c r="C472" s="420">
        <v>791131</v>
      </c>
      <c r="D472" s="420">
        <v>447197</v>
      </c>
      <c r="E472" s="421">
        <v>1238328</v>
      </c>
      <c r="F472" s="422"/>
      <c r="G472" s="67"/>
    </row>
    <row r="473" spans="1:7" ht="13.5" customHeight="1">
      <c r="A473" s="11" t="s">
        <v>1700</v>
      </c>
      <c r="B473" s="11" t="s">
        <v>1701</v>
      </c>
      <c r="C473" s="420">
        <v>211045</v>
      </c>
      <c r="D473" s="420">
        <v>0</v>
      </c>
      <c r="E473" s="421">
        <v>211045</v>
      </c>
      <c r="F473" s="422"/>
      <c r="G473" s="67"/>
    </row>
    <row r="474" spans="1:7" ht="13.5" customHeight="1">
      <c r="A474" s="11" t="s">
        <v>1702</v>
      </c>
      <c r="B474" s="11" t="s">
        <v>1703</v>
      </c>
      <c r="C474" s="420">
        <v>966816</v>
      </c>
      <c r="D474" s="420">
        <v>0</v>
      </c>
      <c r="E474" s="421">
        <v>966816</v>
      </c>
      <c r="F474" s="422"/>
      <c r="G474" s="67"/>
    </row>
    <row r="475" spans="1:7" ht="13.5" customHeight="1">
      <c r="A475" s="11" t="s">
        <v>1704</v>
      </c>
      <c r="B475" s="11" t="s">
        <v>1705</v>
      </c>
      <c r="C475" s="420">
        <v>427588718</v>
      </c>
      <c r="D475" s="420">
        <v>554686630</v>
      </c>
      <c r="E475" s="421">
        <v>982275348</v>
      </c>
      <c r="F475" s="422"/>
      <c r="G475" s="67"/>
    </row>
    <row r="476" spans="1:7" ht="13.5" customHeight="1">
      <c r="A476" s="11" t="s">
        <v>1706</v>
      </c>
      <c r="B476" s="11" t="s">
        <v>1707</v>
      </c>
      <c r="C476" s="420">
        <v>6015235</v>
      </c>
      <c r="D476" s="420">
        <v>0</v>
      </c>
      <c r="E476" s="421">
        <v>6015235</v>
      </c>
      <c r="F476" s="422"/>
      <c r="G476" s="67"/>
    </row>
    <row r="477" spans="1:7" ht="13.5" customHeight="1">
      <c r="A477" s="419" t="s">
        <v>1708</v>
      </c>
      <c r="B477" s="419" t="s">
        <v>1709</v>
      </c>
      <c r="C477" s="420">
        <v>503561318</v>
      </c>
      <c r="D477" s="420">
        <v>5665826513</v>
      </c>
      <c r="E477" s="421">
        <v>6169387831</v>
      </c>
      <c r="F477" s="422"/>
      <c r="G477" s="67"/>
    </row>
    <row r="478" spans="1:7" ht="13.5" customHeight="1">
      <c r="A478" s="11" t="s">
        <v>1710</v>
      </c>
      <c r="B478" s="11" t="s">
        <v>1711</v>
      </c>
      <c r="C478" s="420">
        <v>364306553</v>
      </c>
      <c r="D478" s="420">
        <v>2087505727</v>
      </c>
      <c r="E478" s="421">
        <v>2451812280</v>
      </c>
      <c r="F478" s="422"/>
      <c r="G478" s="67"/>
    </row>
    <row r="479" spans="1:7" ht="13.5" customHeight="1">
      <c r="A479" s="11" t="s">
        <v>1712</v>
      </c>
      <c r="B479" s="11" t="s">
        <v>1713</v>
      </c>
      <c r="C479" s="420">
        <v>9055801</v>
      </c>
      <c r="D479" s="420">
        <v>220485</v>
      </c>
      <c r="E479" s="421">
        <v>9276286</v>
      </c>
      <c r="F479" s="422"/>
      <c r="G479" s="67"/>
    </row>
    <row r="480" spans="1:7" ht="13.5" customHeight="1">
      <c r="A480" s="11" t="s">
        <v>1714</v>
      </c>
      <c r="B480" s="11" t="s">
        <v>1715</v>
      </c>
      <c r="C480" s="420">
        <v>97606055</v>
      </c>
      <c r="D480" s="420">
        <v>13028677</v>
      </c>
      <c r="E480" s="421">
        <v>110634732</v>
      </c>
      <c r="F480" s="422"/>
      <c r="G480" s="67"/>
    </row>
    <row r="481" spans="1:7" ht="13.5" customHeight="1">
      <c r="A481" s="11" t="s">
        <v>1716</v>
      </c>
      <c r="B481" s="11" t="s">
        <v>1717</v>
      </c>
      <c r="C481" s="420">
        <v>284128</v>
      </c>
      <c r="D481" s="420">
        <v>182960</v>
      </c>
      <c r="E481" s="421">
        <v>467088</v>
      </c>
      <c r="F481" s="422"/>
      <c r="G481" s="67"/>
    </row>
    <row r="482" spans="1:7" ht="13.5" customHeight="1">
      <c r="A482" s="11" t="s">
        <v>1718</v>
      </c>
      <c r="B482" s="11" t="s">
        <v>1719</v>
      </c>
      <c r="C482" s="420">
        <v>44061</v>
      </c>
      <c r="D482" s="420">
        <v>1856558</v>
      </c>
      <c r="E482" s="421">
        <v>1900619</v>
      </c>
      <c r="F482" s="422"/>
      <c r="G482" s="67"/>
    </row>
    <row r="483" spans="1:7" ht="13.5" customHeight="1">
      <c r="A483" s="11" t="s">
        <v>1720</v>
      </c>
      <c r="B483" s="11" t="s">
        <v>1703</v>
      </c>
      <c r="C483" s="420">
        <v>19171846</v>
      </c>
      <c r="D483" s="420">
        <v>1162723665</v>
      </c>
      <c r="E483" s="421">
        <v>1181895511</v>
      </c>
      <c r="F483" s="422"/>
      <c r="G483" s="67"/>
    </row>
    <row r="484" spans="1:7" ht="13.5" customHeight="1">
      <c r="A484" s="11" t="s">
        <v>1721</v>
      </c>
      <c r="B484" s="11" t="s">
        <v>1722</v>
      </c>
      <c r="C484" s="420">
        <v>201433</v>
      </c>
      <c r="D484" s="420">
        <v>112269</v>
      </c>
      <c r="E484" s="421">
        <v>313702</v>
      </c>
      <c r="F484" s="422"/>
      <c r="G484" s="67"/>
    </row>
    <row r="485" spans="1:7" ht="13.5" customHeight="1">
      <c r="A485" s="11" t="s">
        <v>1723</v>
      </c>
      <c r="B485" s="11" t="s">
        <v>1724</v>
      </c>
      <c r="C485" s="420">
        <v>225592</v>
      </c>
      <c r="D485" s="420">
        <v>249</v>
      </c>
      <c r="E485" s="421">
        <v>225841</v>
      </c>
      <c r="F485" s="422"/>
      <c r="G485" s="67"/>
    </row>
    <row r="486" spans="1:7" ht="13.5" customHeight="1">
      <c r="A486" s="11" t="s">
        <v>1725</v>
      </c>
      <c r="B486" s="11" t="s">
        <v>1726</v>
      </c>
      <c r="C486" s="420">
        <v>1558710</v>
      </c>
      <c r="D486" s="420">
        <v>2882756</v>
      </c>
      <c r="E486" s="421">
        <v>4441466</v>
      </c>
      <c r="F486" s="422"/>
      <c r="G486" s="67"/>
    </row>
    <row r="487" spans="1:7" ht="13.5" customHeight="1">
      <c r="A487" s="11" t="s">
        <v>1727</v>
      </c>
      <c r="B487" s="11" t="s">
        <v>1728</v>
      </c>
      <c r="C487" s="420">
        <v>5685075</v>
      </c>
      <c r="D487" s="420">
        <v>44484021</v>
      </c>
      <c r="E487" s="421">
        <v>50169096</v>
      </c>
      <c r="F487" s="422"/>
      <c r="G487" s="67"/>
    </row>
    <row r="488" spans="1:7" ht="13.5" customHeight="1">
      <c r="A488" s="11" t="s">
        <v>1729</v>
      </c>
      <c r="B488" s="11" t="s">
        <v>1730</v>
      </c>
      <c r="C488" s="420">
        <v>3964407</v>
      </c>
      <c r="D488" s="420">
        <v>5723931</v>
      </c>
      <c r="E488" s="421">
        <v>9688338</v>
      </c>
      <c r="F488" s="422"/>
      <c r="G488" s="67"/>
    </row>
    <row r="489" spans="1:7" ht="13.5" customHeight="1">
      <c r="A489" s="11" t="s">
        <v>1731</v>
      </c>
      <c r="B489" s="11" t="s">
        <v>1732</v>
      </c>
      <c r="C489" s="420">
        <v>102008</v>
      </c>
      <c r="D489" s="420">
        <v>3156</v>
      </c>
      <c r="E489" s="421">
        <v>105164</v>
      </c>
      <c r="F489" s="422"/>
      <c r="G489" s="67"/>
    </row>
    <row r="490" spans="1:7" ht="13.5" customHeight="1">
      <c r="A490" s="11" t="s">
        <v>1733</v>
      </c>
      <c r="B490" s="11" t="s">
        <v>1699</v>
      </c>
      <c r="C490" s="420">
        <v>1349354</v>
      </c>
      <c r="D490" s="420">
        <v>0</v>
      </c>
      <c r="E490" s="421">
        <v>1349354</v>
      </c>
      <c r="F490" s="422"/>
      <c r="G490" s="67"/>
    </row>
    <row r="491" spans="1:7" ht="13.5" customHeight="1">
      <c r="A491" s="11" t="s">
        <v>1734</v>
      </c>
      <c r="B491" s="11" t="s">
        <v>1735</v>
      </c>
      <c r="C491" s="420">
        <v>0</v>
      </c>
      <c r="D491" s="420">
        <v>74651191</v>
      </c>
      <c r="E491" s="421">
        <v>74651191</v>
      </c>
      <c r="F491" s="422"/>
      <c r="G491" s="67"/>
    </row>
    <row r="492" spans="1:7" ht="13.5" customHeight="1">
      <c r="A492" s="11" t="s">
        <v>1736</v>
      </c>
      <c r="B492" s="11" t="s">
        <v>1737</v>
      </c>
      <c r="C492" s="420">
        <v>0</v>
      </c>
      <c r="D492" s="420">
        <v>1790947349</v>
      </c>
      <c r="E492" s="421">
        <v>1790947349</v>
      </c>
      <c r="F492" s="422"/>
      <c r="G492" s="67"/>
    </row>
    <row r="493" spans="1:7" ht="13.5" customHeight="1">
      <c r="A493" s="11" t="s">
        <v>1738</v>
      </c>
      <c r="B493" s="11" t="s">
        <v>1739</v>
      </c>
      <c r="C493" s="420">
        <v>0</v>
      </c>
      <c r="D493" s="420">
        <v>480897748</v>
      </c>
      <c r="E493" s="421">
        <v>480897748</v>
      </c>
      <c r="F493" s="422"/>
      <c r="G493" s="67"/>
    </row>
    <row r="494" spans="1:7" ht="13.5" customHeight="1">
      <c r="A494" s="11" t="s">
        <v>1740</v>
      </c>
      <c r="B494" s="11" t="s">
        <v>1741</v>
      </c>
      <c r="C494" s="420">
        <v>6295</v>
      </c>
      <c r="D494" s="420">
        <v>605771</v>
      </c>
      <c r="E494" s="421">
        <v>612066</v>
      </c>
      <c r="F494" s="422"/>
      <c r="G494" s="67"/>
    </row>
    <row r="495" spans="1:7" ht="13.5" customHeight="1">
      <c r="A495" s="419" t="s">
        <v>1742</v>
      </c>
      <c r="B495" s="419" t="s">
        <v>1743</v>
      </c>
      <c r="C495" s="420">
        <v>6421118</v>
      </c>
      <c r="D495" s="420">
        <v>11150588</v>
      </c>
      <c r="E495" s="421">
        <v>17571706</v>
      </c>
      <c r="F495" s="422"/>
      <c r="G495" s="67"/>
    </row>
    <row r="496" spans="1:7" ht="13.5" customHeight="1">
      <c r="A496" s="11" t="s">
        <v>1744</v>
      </c>
      <c r="B496" s="11" t="s">
        <v>1316</v>
      </c>
      <c r="C496" s="420">
        <v>0</v>
      </c>
      <c r="D496" s="420">
        <v>261076</v>
      </c>
      <c r="E496" s="421">
        <v>261076</v>
      </c>
      <c r="F496" s="422"/>
      <c r="G496" s="67"/>
    </row>
    <row r="497" spans="1:7" ht="13.5" customHeight="1">
      <c r="A497" s="11" t="s">
        <v>1745</v>
      </c>
      <c r="B497" s="11" t="s">
        <v>1340</v>
      </c>
      <c r="C497" s="420">
        <v>6421118</v>
      </c>
      <c r="D497" s="420">
        <v>10555547</v>
      </c>
      <c r="E497" s="421">
        <v>16976665</v>
      </c>
      <c r="F497" s="422"/>
      <c r="G497" s="67"/>
    </row>
    <row r="498" spans="1:7" ht="13.5" customHeight="1">
      <c r="A498" s="11" t="s">
        <v>1746</v>
      </c>
      <c r="B498" s="11" t="s">
        <v>1344</v>
      </c>
      <c r="C498" s="420">
        <v>0</v>
      </c>
      <c r="D498" s="420">
        <v>333965</v>
      </c>
      <c r="E498" s="421">
        <v>333965</v>
      </c>
      <c r="F498" s="422"/>
      <c r="G498" s="67"/>
    </row>
    <row r="499" spans="1:7" ht="13.5" customHeight="1">
      <c r="A499" s="419" t="s">
        <v>1747</v>
      </c>
      <c r="B499" s="419" t="s">
        <v>1748</v>
      </c>
      <c r="C499" s="420">
        <v>128017762</v>
      </c>
      <c r="D499" s="420">
        <v>432546546</v>
      </c>
      <c r="E499" s="421">
        <v>560564308</v>
      </c>
      <c r="F499" s="422"/>
      <c r="G499" s="67"/>
    </row>
    <row r="500" spans="1:7" ht="13.5" customHeight="1">
      <c r="A500" s="11" t="s">
        <v>1749</v>
      </c>
      <c r="B500" s="11" t="s">
        <v>1750</v>
      </c>
      <c r="C500" s="420">
        <v>9496633</v>
      </c>
      <c r="D500" s="420">
        <v>307060904</v>
      </c>
      <c r="E500" s="421">
        <v>316557537</v>
      </c>
      <c r="F500" s="422"/>
      <c r="G500" s="67"/>
    </row>
    <row r="501" spans="1:7" ht="13.5" customHeight="1">
      <c r="A501" s="11" t="s">
        <v>1751</v>
      </c>
      <c r="B501" s="11" t="s">
        <v>1752</v>
      </c>
      <c r="C501" s="420">
        <v>72424256</v>
      </c>
      <c r="D501" s="420">
        <v>19814896</v>
      </c>
      <c r="E501" s="421">
        <v>92239152</v>
      </c>
      <c r="F501" s="422"/>
      <c r="G501" s="67"/>
    </row>
    <row r="502" spans="1:7" ht="13.5" customHeight="1">
      <c r="A502" s="11" t="s">
        <v>1753</v>
      </c>
      <c r="B502" s="11" t="s">
        <v>1754</v>
      </c>
      <c r="C502" s="420">
        <v>42849500</v>
      </c>
      <c r="D502" s="420">
        <v>35022048</v>
      </c>
      <c r="E502" s="421">
        <v>77871548</v>
      </c>
      <c r="F502" s="422"/>
      <c r="G502" s="67"/>
    </row>
    <row r="503" spans="1:7" ht="13.5" customHeight="1">
      <c r="A503" s="11" t="s">
        <v>1755</v>
      </c>
      <c r="B503" s="11" t="s">
        <v>1756</v>
      </c>
      <c r="C503" s="420">
        <v>1213931</v>
      </c>
      <c r="D503" s="420">
        <v>57751124</v>
      </c>
      <c r="E503" s="421">
        <v>58965055</v>
      </c>
      <c r="F503" s="422"/>
      <c r="G503" s="67"/>
    </row>
    <row r="504" spans="1:7" ht="13.5" customHeight="1">
      <c r="A504" s="11" t="s">
        <v>1757</v>
      </c>
      <c r="B504" s="11" t="s">
        <v>1758</v>
      </c>
      <c r="C504" s="420">
        <v>0</v>
      </c>
      <c r="D504" s="420">
        <v>323717</v>
      </c>
      <c r="E504" s="421">
        <v>323717</v>
      </c>
      <c r="F504" s="422"/>
      <c r="G504" s="67"/>
    </row>
    <row r="505" spans="1:7" ht="13.5" customHeight="1">
      <c r="A505" s="11" t="s">
        <v>1759</v>
      </c>
      <c r="B505" s="11" t="s">
        <v>1760</v>
      </c>
      <c r="C505" s="420">
        <v>0</v>
      </c>
      <c r="D505" s="420">
        <v>9369550</v>
      </c>
      <c r="E505" s="421">
        <v>9369550</v>
      </c>
      <c r="F505" s="422"/>
      <c r="G505" s="67"/>
    </row>
    <row r="506" spans="1:7" ht="13.5" customHeight="1">
      <c r="A506" s="11" t="s">
        <v>1761</v>
      </c>
      <c r="B506" s="11" t="s">
        <v>1762</v>
      </c>
      <c r="C506" s="420">
        <v>2033442</v>
      </c>
      <c r="D506" s="420">
        <v>3204307</v>
      </c>
      <c r="E506" s="421">
        <v>5237749</v>
      </c>
      <c r="F506" s="422"/>
      <c r="G506" s="67"/>
    </row>
    <row r="507" spans="1:7" ht="13.5" customHeight="1">
      <c r="A507" s="419" t="s">
        <v>1763</v>
      </c>
      <c r="B507" s="419" t="s">
        <v>1764</v>
      </c>
      <c r="C507" s="420">
        <v>-23067366</v>
      </c>
      <c r="D507" s="420">
        <v>-52727710</v>
      </c>
      <c r="E507" s="421">
        <v>-75795076</v>
      </c>
      <c r="F507" s="433"/>
      <c r="G507" s="67"/>
    </row>
    <row r="508" spans="1:7" ht="13.5" customHeight="1">
      <c r="A508" s="11" t="s">
        <v>1765</v>
      </c>
      <c r="B508" s="11" t="s">
        <v>1750</v>
      </c>
      <c r="C508" s="420">
        <v>-7835334</v>
      </c>
      <c r="D508" s="420">
        <v>-13620536</v>
      </c>
      <c r="E508" s="421">
        <v>-21455870</v>
      </c>
      <c r="F508" s="434"/>
      <c r="G508" s="67"/>
    </row>
    <row r="509" spans="1:7" ht="13.5" customHeight="1">
      <c r="A509" s="11" t="s">
        <v>1766</v>
      </c>
      <c r="B509" s="11" t="s">
        <v>1752</v>
      </c>
      <c r="C509" s="420">
        <v>-222073</v>
      </c>
      <c r="D509" s="420">
        <v>0</v>
      </c>
      <c r="E509" s="421">
        <v>-222073</v>
      </c>
      <c r="F509" s="422"/>
      <c r="G509" s="67"/>
    </row>
    <row r="510" spans="1:7" ht="13.5" customHeight="1">
      <c r="A510" s="11" t="s">
        <v>1767</v>
      </c>
      <c r="B510" s="11" t="s">
        <v>1754</v>
      </c>
      <c r="C510" s="420">
        <v>-14726683</v>
      </c>
      <c r="D510" s="420">
        <v>-29695912</v>
      </c>
      <c r="E510" s="421">
        <v>-44422595</v>
      </c>
      <c r="F510" s="434"/>
      <c r="G510" s="67"/>
    </row>
    <row r="511" spans="1:7" ht="13.5" customHeight="1">
      <c r="A511" s="11" t="s">
        <v>1768</v>
      </c>
      <c r="B511" s="11" t="s">
        <v>1756</v>
      </c>
      <c r="C511" s="420">
        <v>-154895</v>
      </c>
      <c r="D511" s="420">
        <v>-9007160</v>
      </c>
      <c r="E511" s="421">
        <v>-9162055</v>
      </c>
      <c r="F511" s="434"/>
      <c r="G511" s="67"/>
    </row>
    <row r="512" spans="1:7" ht="13.5" customHeight="1">
      <c r="A512" s="11" t="s">
        <v>1769</v>
      </c>
      <c r="B512" s="11" t="s">
        <v>1758</v>
      </c>
      <c r="C512" s="420">
        <v>0</v>
      </c>
      <c r="D512" s="420">
        <v>-71733</v>
      </c>
      <c r="E512" s="421">
        <v>-71733</v>
      </c>
      <c r="F512" s="434"/>
      <c r="G512" s="67"/>
    </row>
    <row r="513" spans="1:7" ht="13.5" customHeight="1">
      <c r="A513" s="11" t="s">
        <v>1770</v>
      </c>
      <c r="B513" s="11" t="s">
        <v>1760</v>
      </c>
      <c r="C513" s="420">
        <v>0</v>
      </c>
      <c r="D513" s="420">
        <v>-330417</v>
      </c>
      <c r="E513" s="421">
        <v>-330417</v>
      </c>
      <c r="F513" s="434"/>
      <c r="G513" s="67"/>
    </row>
    <row r="514" spans="1:7" ht="13.5" customHeight="1">
      <c r="A514" s="11" t="s">
        <v>1771</v>
      </c>
      <c r="B514" s="11" t="s">
        <v>1762</v>
      </c>
      <c r="C514" s="420">
        <v>-128381</v>
      </c>
      <c r="D514" s="420">
        <v>-1952</v>
      </c>
      <c r="E514" s="421">
        <v>-130333</v>
      </c>
      <c r="F514" s="434"/>
      <c r="G514" s="67"/>
    </row>
    <row r="515" spans="1:7" ht="13.5" customHeight="1">
      <c r="A515" s="419" t="s">
        <v>1772</v>
      </c>
      <c r="B515" s="419" t="s">
        <v>1773</v>
      </c>
      <c r="C515" s="420">
        <v>3303775</v>
      </c>
      <c r="D515" s="420">
        <v>621022622</v>
      </c>
      <c r="E515" s="421">
        <v>624326397</v>
      </c>
      <c r="F515" s="422"/>
      <c r="G515" s="67"/>
    </row>
    <row r="516" spans="1:7" ht="13.5" customHeight="1">
      <c r="A516" s="11" t="s">
        <v>1774</v>
      </c>
      <c r="B516" s="11" t="s">
        <v>1775</v>
      </c>
      <c r="C516" s="420">
        <v>3303775</v>
      </c>
      <c r="D516" s="420">
        <v>621022622</v>
      </c>
      <c r="E516" s="421">
        <v>624326397</v>
      </c>
      <c r="F516" s="422"/>
      <c r="G516" s="67"/>
    </row>
    <row r="517" spans="1:7" ht="13.5" customHeight="1">
      <c r="A517" s="419" t="s">
        <v>1776</v>
      </c>
      <c r="B517" s="419" t="s">
        <v>1777</v>
      </c>
      <c r="C517" s="420">
        <v>44181508</v>
      </c>
      <c r="D517" s="420">
        <v>84733</v>
      </c>
      <c r="E517" s="421">
        <v>44266241</v>
      </c>
      <c r="F517" s="422"/>
      <c r="G517" s="67"/>
    </row>
    <row r="518" spans="1:7" ht="13.5" customHeight="1">
      <c r="A518" s="11" t="s">
        <v>1778</v>
      </c>
      <c r="B518" s="11" t="s">
        <v>1779</v>
      </c>
      <c r="C518" s="420">
        <v>23451911</v>
      </c>
      <c r="D518" s="420">
        <v>0</v>
      </c>
      <c r="E518" s="421">
        <v>23451911</v>
      </c>
      <c r="F518" s="422"/>
      <c r="G518" s="67"/>
    </row>
    <row r="519" spans="1:7" ht="13.5" customHeight="1">
      <c r="A519" s="11" t="s">
        <v>1780</v>
      </c>
      <c r="B519" s="11" t="s">
        <v>1781</v>
      </c>
      <c r="C519" s="420">
        <v>14563488</v>
      </c>
      <c r="D519" s="420">
        <v>0</v>
      </c>
      <c r="E519" s="421">
        <v>14563488</v>
      </c>
      <c r="F519" s="422"/>
      <c r="G519" s="67"/>
    </row>
    <row r="520" spans="1:7" ht="13.5" customHeight="1">
      <c r="A520" s="11" t="s">
        <v>1782</v>
      </c>
      <c r="B520" s="11" t="s">
        <v>1783</v>
      </c>
      <c r="C520" s="420">
        <v>1163389</v>
      </c>
      <c r="D520" s="420">
        <v>0</v>
      </c>
      <c r="E520" s="421">
        <v>1163389</v>
      </c>
      <c r="F520" s="422"/>
      <c r="G520" s="67"/>
    </row>
    <row r="521" spans="1:7" ht="13.5" customHeight="1">
      <c r="A521" s="11" t="s">
        <v>1784</v>
      </c>
      <c r="B521" s="11" t="s">
        <v>1785</v>
      </c>
      <c r="C521" s="420">
        <v>5002720</v>
      </c>
      <c r="D521" s="420">
        <v>84733</v>
      </c>
      <c r="E521" s="421">
        <v>5087453</v>
      </c>
      <c r="F521" s="422"/>
      <c r="G521" s="67"/>
    </row>
    <row r="522" spans="1:7" ht="13.5" customHeight="1">
      <c r="A522" s="419" t="s">
        <v>1786</v>
      </c>
      <c r="B522" s="419" t="s">
        <v>1787</v>
      </c>
      <c r="C522" s="420">
        <v>-14372518</v>
      </c>
      <c r="D522" s="420">
        <v>-84733</v>
      </c>
      <c r="E522" s="421">
        <v>-14457251</v>
      </c>
      <c r="F522" s="433"/>
      <c r="G522" s="67"/>
    </row>
    <row r="523" spans="1:7" ht="13.5" customHeight="1">
      <c r="A523" s="11" t="s">
        <v>1788</v>
      </c>
      <c r="B523" s="11" t="s">
        <v>1779</v>
      </c>
      <c r="C523" s="420">
        <v>-14324500</v>
      </c>
      <c r="D523" s="420">
        <v>0</v>
      </c>
      <c r="E523" s="421">
        <v>-14324500</v>
      </c>
      <c r="F523" s="422"/>
      <c r="G523" s="67"/>
    </row>
    <row r="524" spans="1:7" ht="13.5" customHeight="1">
      <c r="A524" s="11" t="s">
        <v>1789</v>
      </c>
      <c r="B524" s="11" t="s">
        <v>1783</v>
      </c>
      <c r="C524" s="420">
        <v>-48018</v>
      </c>
      <c r="D524" s="420">
        <v>0</v>
      </c>
      <c r="E524" s="421">
        <v>-48018</v>
      </c>
      <c r="F524" s="422"/>
      <c r="G524" s="67"/>
    </row>
    <row r="525" spans="1:7" ht="13.5" customHeight="1">
      <c r="A525" s="11" t="s">
        <v>1790</v>
      </c>
      <c r="B525" s="11" t="s">
        <v>1785</v>
      </c>
      <c r="C525" s="420">
        <v>0</v>
      </c>
      <c r="D525" s="420">
        <v>-84733</v>
      </c>
      <c r="E525" s="421">
        <v>-84733</v>
      </c>
      <c r="F525" s="434"/>
      <c r="G525" s="67"/>
    </row>
    <row r="526" spans="1:7" ht="13.5" customHeight="1">
      <c r="A526" s="419" t="s">
        <v>1791</v>
      </c>
      <c r="B526" s="419" t="s">
        <v>1792</v>
      </c>
      <c r="C526" s="420">
        <v>32050</v>
      </c>
      <c r="D526" s="420">
        <v>0</v>
      </c>
      <c r="E526" s="421">
        <v>32050</v>
      </c>
      <c r="F526" s="422"/>
      <c r="G526" s="67"/>
    </row>
    <row r="527" spans="1:7" ht="13.5" customHeight="1">
      <c r="A527" s="11" t="s">
        <v>1793</v>
      </c>
      <c r="B527" s="11" t="s">
        <v>1549</v>
      </c>
      <c r="C527" s="420">
        <v>32050</v>
      </c>
      <c r="D527" s="420">
        <v>0</v>
      </c>
      <c r="E527" s="421">
        <v>32050</v>
      </c>
      <c r="F527" s="422"/>
      <c r="G527" s="67"/>
    </row>
    <row r="528" spans="1:7" ht="13.5" customHeight="1">
      <c r="A528" s="419" t="s">
        <v>1794</v>
      </c>
      <c r="B528" s="419" t="s">
        <v>1795</v>
      </c>
      <c r="C528" s="420">
        <v>21952953</v>
      </c>
      <c r="D528" s="420">
        <v>261916994</v>
      </c>
      <c r="E528" s="421">
        <v>283869947</v>
      </c>
      <c r="F528" s="422"/>
      <c r="G528" s="67"/>
    </row>
    <row r="529" spans="1:7" ht="13.5" customHeight="1">
      <c r="A529" s="11" t="s">
        <v>1796</v>
      </c>
      <c r="B529" s="11" t="s">
        <v>1652</v>
      </c>
      <c r="C529" s="420">
        <v>993116</v>
      </c>
      <c r="D529" s="420">
        <v>16603346</v>
      </c>
      <c r="E529" s="421">
        <v>17596462</v>
      </c>
      <c r="F529" s="422"/>
      <c r="G529" s="67"/>
    </row>
    <row r="530" spans="1:7" ht="13.5" customHeight="1">
      <c r="A530" s="11" t="s">
        <v>1797</v>
      </c>
      <c r="B530" s="11" t="s">
        <v>1798</v>
      </c>
      <c r="C530" s="420">
        <v>952</v>
      </c>
      <c r="D530" s="420">
        <v>502493</v>
      </c>
      <c r="E530" s="421">
        <v>503445</v>
      </c>
      <c r="F530" s="422"/>
      <c r="G530" s="67"/>
    </row>
    <row r="531" spans="1:7" ht="13.5" customHeight="1">
      <c r="A531" s="11" t="s">
        <v>1799</v>
      </c>
      <c r="B531" s="11" t="s">
        <v>1800</v>
      </c>
      <c r="C531" s="420">
        <v>0</v>
      </c>
      <c r="D531" s="420">
        <v>50419</v>
      </c>
      <c r="E531" s="421">
        <v>50419</v>
      </c>
      <c r="F531" s="422"/>
      <c r="G531" s="67"/>
    </row>
    <row r="532" spans="1:7" ht="13.5" customHeight="1">
      <c r="A532" s="11" t="s">
        <v>1801</v>
      </c>
      <c r="B532" s="11" t="s">
        <v>1802</v>
      </c>
      <c r="C532" s="420">
        <v>20668868</v>
      </c>
      <c r="D532" s="420">
        <v>176174633</v>
      </c>
      <c r="E532" s="421">
        <v>196843501</v>
      </c>
      <c r="F532" s="422"/>
      <c r="G532" s="67"/>
    </row>
    <row r="533" spans="1:7" ht="13.5" customHeight="1">
      <c r="A533" s="11" t="s">
        <v>1803</v>
      </c>
      <c r="B533" s="11" t="s">
        <v>1804</v>
      </c>
      <c r="C533" s="420">
        <v>0</v>
      </c>
      <c r="D533" s="420">
        <v>131860</v>
      </c>
      <c r="E533" s="421">
        <v>131860</v>
      </c>
      <c r="F533" s="422"/>
      <c r="G533" s="67"/>
    </row>
    <row r="534" spans="1:7" ht="13.5" customHeight="1">
      <c r="A534" s="11" t="s">
        <v>1805</v>
      </c>
      <c r="B534" s="11" t="s">
        <v>1806</v>
      </c>
      <c r="C534" s="420">
        <v>289495</v>
      </c>
      <c r="D534" s="420">
        <v>68221816</v>
      </c>
      <c r="E534" s="421">
        <v>68511311</v>
      </c>
      <c r="F534" s="422"/>
      <c r="G534" s="67"/>
    </row>
    <row r="535" spans="1:7" ht="13.5" customHeight="1">
      <c r="A535" s="11" t="s">
        <v>1807</v>
      </c>
      <c r="B535" s="11" t="s">
        <v>1808</v>
      </c>
      <c r="C535" s="420">
        <v>522</v>
      </c>
      <c r="D535" s="420">
        <v>232427</v>
      </c>
      <c r="E535" s="421">
        <v>232949</v>
      </c>
      <c r="F535" s="422"/>
      <c r="G535" s="67"/>
    </row>
    <row r="536" spans="1:7" ht="13.5" customHeight="1">
      <c r="A536" s="419" t="s">
        <v>1809</v>
      </c>
      <c r="B536" s="419" t="s">
        <v>1810</v>
      </c>
      <c r="C536" s="420">
        <v>296875516</v>
      </c>
      <c r="D536" s="420">
        <v>380567926</v>
      </c>
      <c r="E536" s="421">
        <v>677443442</v>
      </c>
      <c r="F536" s="422"/>
      <c r="G536" s="67"/>
    </row>
    <row r="537" spans="1:7" ht="13.5" customHeight="1">
      <c r="A537" s="11" t="s">
        <v>1811</v>
      </c>
      <c r="B537" s="11" t="s">
        <v>1812</v>
      </c>
      <c r="C537" s="420">
        <v>390949</v>
      </c>
      <c r="D537" s="420">
        <v>130463</v>
      </c>
      <c r="E537" s="421">
        <v>521412</v>
      </c>
      <c r="F537" s="422"/>
      <c r="G537" s="67"/>
    </row>
    <row r="538" spans="1:7" ht="13.5" customHeight="1">
      <c r="A538" s="11" t="s">
        <v>1813</v>
      </c>
      <c r="B538" s="11" t="s">
        <v>1814</v>
      </c>
      <c r="C538" s="420">
        <v>2966017</v>
      </c>
      <c r="D538" s="420">
        <v>392748</v>
      </c>
      <c r="E538" s="421">
        <v>3358765</v>
      </c>
      <c r="F538" s="422"/>
      <c r="G538" s="67"/>
    </row>
    <row r="539" spans="1:7" ht="13.5" customHeight="1">
      <c r="A539" s="11" t="s">
        <v>1815</v>
      </c>
      <c r="B539" s="11" t="s">
        <v>1816</v>
      </c>
      <c r="C539" s="420">
        <v>155575374</v>
      </c>
      <c r="D539" s="420">
        <v>190634015</v>
      </c>
      <c r="E539" s="421">
        <v>346209389</v>
      </c>
      <c r="F539" s="422"/>
      <c r="G539" s="67"/>
    </row>
    <row r="540" spans="1:7" ht="13.5" customHeight="1">
      <c r="A540" s="11" t="s">
        <v>1817</v>
      </c>
      <c r="B540" s="11" t="s">
        <v>1818</v>
      </c>
      <c r="C540" s="420">
        <v>137943176</v>
      </c>
      <c r="D540" s="420">
        <v>189410700</v>
      </c>
      <c r="E540" s="421">
        <v>327353876</v>
      </c>
      <c r="F540" s="422"/>
      <c r="G540" s="67"/>
    </row>
    <row r="541" spans="1:7" ht="13.5" customHeight="1">
      <c r="A541" s="419" t="s">
        <v>1819</v>
      </c>
      <c r="B541" s="419" t="s">
        <v>1820</v>
      </c>
      <c r="C541" s="420">
        <v>-184552503</v>
      </c>
      <c r="D541" s="420">
        <v>-227547384</v>
      </c>
      <c r="E541" s="421">
        <v>-412099887</v>
      </c>
      <c r="F541" s="433"/>
      <c r="G541" s="67"/>
    </row>
    <row r="542" spans="1:7" ht="13.5" customHeight="1">
      <c r="A542" s="11" t="s">
        <v>1821</v>
      </c>
      <c r="B542" s="11" t="s">
        <v>1812</v>
      </c>
      <c r="C542" s="420">
        <v>-122562</v>
      </c>
      <c r="D542" s="420">
        <v>-12759</v>
      </c>
      <c r="E542" s="421">
        <v>-135321</v>
      </c>
      <c r="F542" s="434"/>
      <c r="G542" s="67"/>
    </row>
    <row r="543" spans="1:7" ht="13.5" customHeight="1">
      <c r="A543" s="11" t="s">
        <v>1822</v>
      </c>
      <c r="B543" s="11" t="s">
        <v>1814</v>
      </c>
      <c r="C543" s="420">
        <v>-693576</v>
      </c>
      <c r="D543" s="420">
        <v>-371088</v>
      </c>
      <c r="E543" s="421">
        <v>-1064664</v>
      </c>
      <c r="F543" s="434"/>
      <c r="G543" s="67"/>
    </row>
    <row r="544" spans="1:7" ht="13.5" customHeight="1">
      <c r="A544" s="11" t="s">
        <v>1823</v>
      </c>
      <c r="B544" s="11" t="s">
        <v>1816</v>
      </c>
      <c r="C544" s="420">
        <v>-114597520</v>
      </c>
      <c r="D544" s="420">
        <v>-111617416</v>
      </c>
      <c r="E544" s="421">
        <v>-226214936</v>
      </c>
      <c r="F544" s="434"/>
      <c r="G544" s="67"/>
    </row>
    <row r="545" spans="1:7" ht="13.5" customHeight="1">
      <c r="A545" s="11" t="s">
        <v>1824</v>
      </c>
      <c r="B545" s="11" t="s">
        <v>1818</v>
      </c>
      <c r="C545" s="420">
        <v>-69138845</v>
      </c>
      <c r="D545" s="420">
        <v>-115546121</v>
      </c>
      <c r="E545" s="421">
        <v>-184684966</v>
      </c>
      <c r="F545" s="434"/>
      <c r="G545" s="67"/>
    </row>
    <row r="546" spans="1:7" ht="13.5" customHeight="1">
      <c r="A546" s="419" t="s">
        <v>1825</v>
      </c>
      <c r="B546" s="419" t="s">
        <v>1826</v>
      </c>
      <c r="C546" s="420">
        <v>56232608</v>
      </c>
      <c r="D546" s="420">
        <v>16385009026</v>
      </c>
      <c r="E546" s="421">
        <v>16441241634</v>
      </c>
      <c r="F546" s="422"/>
      <c r="G546" s="67"/>
    </row>
    <row r="547" spans="1:7" ht="13.5" customHeight="1">
      <c r="A547" s="11" t="s">
        <v>1827</v>
      </c>
      <c r="B547" s="11" t="s">
        <v>1828</v>
      </c>
      <c r="C547" s="420">
        <v>0</v>
      </c>
      <c r="D547" s="420">
        <v>36070936</v>
      </c>
      <c r="E547" s="421">
        <v>36070936</v>
      </c>
      <c r="F547" s="422"/>
      <c r="G547" s="67"/>
    </row>
    <row r="548" spans="1:7" ht="13.5" customHeight="1">
      <c r="A548" s="11" t="s">
        <v>1829</v>
      </c>
      <c r="B548" s="11" t="s">
        <v>1830</v>
      </c>
      <c r="C548" s="420">
        <v>0</v>
      </c>
      <c r="D548" s="420">
        <v>824098919</v>
      </c>
      <c r="E548" s="421">
        <v>824098919</v>
      </c>
      <c r="F548" s="422"/>
      <c r="G548" s="67"/>
    </row>
    <row r="549" spans="1:7" ht="13.5" customHeight="1">
      <c r="A549" s="11" t="s">
        <v>1831</v>
      </c>
      <c r="B549" s="11" t="s">
        <v>1832</v>
      </c>
      <c r="C549" s="420">
        <v>0</v>
      </c>
      <c r="D549" s="420">
        <v>5810860</v>
      </c>
      <c r="E549" s="421">
        <v>5810860</v>
      </c>
      <c r="F549" s="422"/>
      <c r="G549" s="67"/>
    </row>
    <row r="550" spans="1:7" ht="13.5" customHeight="1">
      <c r="A550" s="11" t="s">
        <v>1833</v>
      </c>
      <c r="B550" s="11" t="s">
        <v>1834</v>
      </c>
      <c r="C550" s="420">
        <v>0</v>
      </c>
      <c r="D550" s="420">
        <v>54620688</v>
      </c>
      <c r="E550" s="421">
        <v>54620688</v>
      </c>
      <c r="F550" s="422"/>
      <c r="G550" s="67"/>
    </row>
    <row r="551" spans="1:7" ht="13.5" customHeight="1">
      <c r="A551" s="11" t="s">
        <v>1835</v>
      </c>
      <c r="B551" s="11" t="s">
        <v>1836</v>
      </c>
      <c r="C551" s="420">
        <v>0</v>
      </c>
      <c r="D551" s="420">
        <v>1192853123</v>
      </c>
      <c r="E551" s="421">
        <v>1192853123</v>
      </c>
      <c r="F551" s="422"/>
      <c r="G551" s="67"/>
    </row>
    <row r="552" spans="1:7" ht="13.5" customHeight="1">
      <c r="A552" s="11" t="s">
        <v>1837</v>
      </c>
      <c r="B552" s="11" t="s">
        <v>1838</v>
      </c>
      <c r="C552" s="420">
        <v>0</v>
      </c>
      <c r="D552" s="420">
        <v>290964</v>
      </c>
      <c r="E552" s="421">
        <v>290964</v>
      </c>
      <c r="F552" s="422"/>
      <c r="G552" s="67"/>
    </row>
    <row r="553" spans="1:7" ht="13.5" customHeight="1">
      <c r="A553" s="11" t="s">
        <v>1839</v>
      </c>
      <c r="B553" s="11" t="s">
        <v>1316</v>
      </c>
      <c r="C553" s="420">
        <v>28650622</v>
      </c>
      <c r="D553" s="420">
        <v>8659208061</v>
      </c>
      <c r="E553" s="421">
        <v>8687858683</v>
      </c>
      <c r="F553" s="422"/>
      <c r="G553" s="67"/>
    </row>
    <row r="554" spans="1:7" ht="13.5" customHeight="1">
      <c r="A554" s="11" t="s">
        <v>1840</v>
      </c>
      <c r="B554" s="11" t="s">
        <v>1326</v>
      </c>
      <c r="C554" s="420">
        <v>0</v>
      </c>
      <c r="D554" s="420">
        <v>300392</v>
      </c>
      <c r="E554" s="421">
        <v>300392</v>
      </c>
      <c r="F554" s="422"/>
      <c r="G554" s="67"/>
    </row>
    <row r="555" spans="1:7" ht="13.5" customHeight="1">
      <c r="A555" s="11" t="s">
        <v>1841</v>
      </c>
      <c r="B555" s="11" t="s">
        <v>1340</v>
      </c>
      <c r="C555" s="420">
        <v>27581986</v>
      </c>
      <c r="D555" s="420">
        <v>4459917831</v>
      </c>
      <c r="E555" s="421">
        <v>4487499817</v>
      </c>
      <c r="F555" s="422"/>
      <c r="G555" s="67"/>
    </row>
    <row r="556" spans="1:7" ht="13.5" customHeight="1">
      <c r="A556" s="11" t="s">
        <v>1842</v>
      </c>
      <c r="B556" s="11" t="s">
        <v>1342</v>
      </c>
      <c r="C556" s="420">
        <v>0</v>
      </c>
      <c r="D556" s="420">
        <v>15569834</v>
      </c>
      <c r="E556" s="421">
        <v>15569834</v>
      </c>
      <c r="F556" s="422"/>
      <c r="G556" s="67"/>
    </row>
    <row r="557" spans="1:7" ht="13.5" customHeight="1">
      <c r="A557" s="11" t="s">
        <v>1843</v>
      </c>
      <c r="B557" s="11" t="s">
        <v>1344</v>
      </c>
      <c r="C557" s="420">
        <v>0</v>
      </c>
      <c r="D557" s="420">
        <v>55689324</v>
      </c>
      <c r="E557" s="421">
        <v>55689324</v>
      </c>
      <c r="F557" s="422"/>
      <c r="G557" s="67"/>
    </row>
    <row r="558" spans="1:7" ht="13.5" customHeight="1">
      <c r="A558" s="11" t="s">
        <v>1844</v>
      </c>
      <c r="B558" s="11" t="s">
        <v>1350</v>
      </c>
      <c r="C558" s="420">
        <v>0</v>
      </c>
      <c r="D558" s="420">
        <v>172468205</v>
      </c>
      <c r="E558" s="421">
        <v>172468205</v>
      </c>
      <c r="F558" s="422"/>
      <c r="G558" s="67"/>
    </row>
    <row r="559" spans="1:7" ht="13.5" customHeight="1">
      <c r="A559" s="11" t="s">
        <v>1845</v>
      </c>
      <c r="B559" s="11" t="s">
        <v>1362</v>
      </c>
      <c r="C559" s="420">
        <v>0</v>
      </c>
      <c r="D559" s="420">
        <v>6356528</v>
      </c>
      <c r="E559" s="421">
        <v>6356528</v>
      </c>
      <c r="F559" s="422"/>
      <c r="G559" s="67"/>
    </row>
    <row r="560" spans="1:7" ht="13.5" customHeight="1">
      <c r="A560" s="11" t="s">
        <v>1846</v>
      </c>
      <c r="B560" s="11" t="s">
        <v>1847</v>
      </c>
      <c r="C560" s="420">
        <v>0</v>
      </c>
      <c r="D560" s="420">
        <v>20119054</v>
      </c>
      <c r="E560" s="421">
        <v>20119054</v>
      </c>
      <c r="F560" s="422"/>
      <c r="G560" s="67"/>
    </row>
    <row r="561" spans="1:7" ht="13.5" customHeight="1">
      <c r="A561" s="11" t="s">
        <v>1848</v>
      </c>
      <c r="B561" s="11" t="s">
        <v>1352</v>
      </c>
      <c r="C561" s="420">
        <v>0</v>
      </c>
      <c r="D561" s="420">
        <v>88284995</v>
      </c>
      <c r="E561" s="421">
        <v>88284995</v>
      </c>
      <c r="F561" s="422"/>
      <c r="G561" s="67"/>
    </row>
    <row r="562" spans="1:7" ht="13.5" customHeight="1">
      <c r="A562" s="11" t="s">
        <v>1849</v>
      </c>
      <c r="B562" s="11" t="s">
        <v>1354</v>
      </c>
      <c r="C562" s="420">
        <v>0</v>
      </c>
      <c r="D562" s="420">
        <v>721780630</v>
      </c>
      <c r="E562" s="421">
        <v>721780630</v>
      </c>
      <c r="F562" s="422"/>
      <c r="G562" s="67"/>
    </row>
    <row r="563" spans="1:7" ht="13.5" customHeight="1">
      <c r="A563" s="11" t="s">
        <v>1850</v>
      </c>
      <c r="B563" s="11" t="s">
        <v>1369</v>
      </c>
      <c r="C563" s="420">
        <v>0</v>
      </c>
      <c r="D563" s="420">
        <v>1168977</v>
      </c>
      <c r="E563" s="421">
        <v>1168977</v>
      </c>
      <c r="F563" s="422"/>
      <c r="G563" s="67"/>
    </row>
    <row r="564" spans="1:7" ht="13.5" customHeight="1">
      <c r="A564" s="11" t="s">
        <v>1851</v>
      </c>
      <c r="B564" s="11" t="s">
        <v>1684</v>
      </c>
      <c r="C564" s="420">
        <v>0</v>
      </c>
      <c r="D564" s="420">
        <v>70399705</v>
      </c>
      <c r="E564" s="421">
        <v>70399705</v>
      </c>
      <c r="F564" s="422"/>
      <c r="G564" s="67"/>
    </row>
    <row r="565" spans="1:7" ht="13.5" customHeight="1">
      <c r="A565" s="419" t="s">
        <v>1852</v>
      </c>
      <c r="B565" s="419" t="s">
        <v>1853</v>
      </c>
      <c r="C565" s="420">
        <v>137911304291</v>
      </c>
      <c r="D565" s="420">
        <v>263743151070</v>
      </c>
      <c r="E565" s="421">
        <v>401654455361</v>
      </c>
      <c r="F565" s="433"/>
      <c r="G565" s="67"/>
    </row>
    <row r="566" spans="1:7" ht="13.5" customHeight="1">
      <c r="A566" s="419" t="s">
        <v>1854</v>
      </c>
      <c r="B566" s="419" t="s">
        <v>1855</v>
      </c>
      <c r="C566" s="420">
        <v>29076928248</v>
      </c>
      <c r="D566" s="420">
        <v>214520695846</v>
      </c>
      <c r="E566" s="421">
        <v>243597624094</v>
      </c>
      <c r="F566" s="433"/>
      <c r="G566" s="67"/>
    </row>
    <row r="567" spans="1:7" ht="13.5" customHeight="1">
      <c r="A567" s="419" t="s">
        <v>1856</v>
      </c>
      <c r="B567" s="419" t="s">
        <v>947</v>
      </c>
      <c r="C567" s="420">
        <v>3655076821</v>
      </c>
      <c r="D567" s="420">
        <v>0</v>
      </c>
      <c r="E567" s="421">
        <v>3655076821</v>
      </c>
      <c r="F567" s="422"/>
      <c r="G567" s="67"/>
    </row>
    <row r="568" spans="1:7" ht="13.5" customHeight="1">
      <c r="A568" s="11" t="s">
        <v>1857</v>
      </c>
      <c r="B568" s="11" t="s">
        <v>596</v>
      </c>
      <c r="C568" s="420">
        <v>0</v>
      </c>
      <c r="D568" s="420">
        <v>0</v>
      </c>
      <c r="E568" s="421">
        <v>0</v>
      </c>
      <c r="F568" s="422"/>
      <c r="G568" s="67"/>
    </row>
    <row r="569" spans="1:7" ht="13.5" customHeight="1">
      <c r="A569" s="11" t="s">
        <v>682</v>
      </c>
      <c r="B569" s="11" t="s">
        <v>683</v>
      </c>
      <c r="C569" s="420">
        <v>3655076821</v>
      </c>
      <c r="D569" s="420">
        <v>0</v>
      </c>
      <c r="E569" s="421">
        <v>3655076821</v>
      </c>
      <c r="F569" s="422"/>
      <c r="G569" s="67"/>
    </row>
    <row r="570" spans="1:7" ht="13.5" customHeight="1">
      <c r="A570" s="419" t="s">
        <v>1858</v>
      </c>
      <c r="B570" s="419" t="s">
        <v>934</v>
      </c>
      <c r="C570" s="420">
        <v>21219745529</v>
      </c>
      <c r="D570" s="420">
        <v>150109030215</v>
      </c>
      <c r="E570" s="421">
        <v>171328775744</v>
      </c>
      <c r="F570" s="433"/>
      <c r="G570" s="67"/>
    </row>
    <row r="571" spans="1:7" ht="13.5" customHeight="1">
      <c r="A571" s="11" t="s">
        <v>688</v>
      </c>
      <c r="B571" s="11" t="s">
        <v>689</v>
      </c>
      <c r="C571" s="420">
        <v>111867</v>
      </c>
      <c r="D571" s="420">
        <v>279667</v>
      </c>
      <c r="E571" s="421">
        <v>391534</v>
      </c>
      <c r="F571" s="434"/>
      <c r="G571" s="67"/>
    </row>
    <row r="572" spans="1:7" ht="13.5" customHeight="1">
      <c r="A572" s="11" t="s">
        <v>1859</v>
      </c>
      <c r="B572" s="11" t="s">
        <v>1860</v>
      </c>
      <c r="C572" s="420">
        <v>0</v>
      </c>
      <c r="D572" s="420">
        <v>0</v>
      </c>
      <c r="E572" s="421">
        <v>0</v>
      </c>
      <c r="F572" s="422"/>
      <c r="G572" s="67"/>
    </row>
    <row r="573" spans="1:7" ht="13.5" customHeight="1">
      <c r="A573" s="435" t="s">
        <v>50</v>
      </c>
      <c r="B573" s="435" t="s">
        <v>59</v>
      </c>
      <c r="C573" s="425">
        <v>20401442300</v>
      </c>
      <c r="D573" s="425">
        <v>147560273362</v>
      </c>
      <c r="E573" s="426">
        <v>167961715662</v>
      </c>
      <c r="F573" s="456"/>
      <c r="G573" s="427"/>
    </row>
    <row r="574" spans="1:7" ht="13.5" customHeight="1">
      <c r="A574" s="11" t="s">
        <v>51</v>
      </c>
      <c r="B574" s="11" t="s">
        <v>60</v>
      </c>
      <c r="C574" s="420">
        <v>818191362</v>
      </c>
      <c r="D574" s="420">
        <v>2548477186</v>
      </c>
      <c r="E574" s="421">
        <v>3366668548</v>
      </c>
      <c r="F574" s="434"/>
      <c r="G574" s="67"/>
    </row>
    <row r="575" spans="1:7" ht="13.5" customHeight="1">
      <c r="A575" s="419" t="s">
        <v>1861</v>
      </c>
      <c r="B575" s="419" t="s">
        <v>1862</v>
      </c>
      <c r="C575" s="420">
        <v>4202105898</v>
      </c>
      <c r="D575" s="420">
        <v>64411665631</v>
      </c>
      <c r="E575" s="421">
        <v>68613771529</v>
      </c>
      <c r="F575" s="433"/>
      <c r="G575" s="67"/>
    </row>
    <row r="576" spans="1:7" ht="13.5" customHeight="1">
      <c r="A576" s="11" t="s">
        <v>1863</v>
      </c>
      <c r="B576" s="11" t="s">
        <v>689</v>
      </c>
      <c r="C576" s="420">
        <v>4656262</v>
      </c>
      <c r="D576" s="420">
        <v>6984393</v>
      </c>
      <c r="E576" s="421">
        <v>11640655</v>
      </c>
      <c r="F576" s="434"/>
      <c r="G576" s="67"/>
    </row>
    <row r="577" spans="1:7" ht="13.5" customHeight="1">
      <c r="A577" s="11" t="s">
        <v>1864</v>
      </c>
      <c r="B577" s="11" t="s">
        <v>1865</v>
      </c>
      <c r="C577" s="420">
        <v>2259959756</v>
      </c>
      <c r="D577" s="420">
        <v>25810311452</v>
      </c>
      <c r="E577" s="421">
        <v>28070271208</v>
      </c>
      <c r="F577" s="434"/>
      <c r="G577" s="67"/>
    </row>
    <row r="578" spans="1:7" ht="13.5" customHeight="1">
      <c r="A578" s="11" t="s">
        <v>1866</v>
      </c>
      <c r="B578" s="11" t="s">
        <v>1867</v>
      </c>
      <c r="C578" s="420">
        <v>4026142</v>
      </c>
      <c r="D578" s="420">
        <v>41034255</v>
      </c>
      <c r="E578" s="421">
        <v>45060397</v>
      </c>
      <c r="F578" s="434"/>
      <c r="G578" s="67"/>
    </row>
    <row r="579" spans="1:7" ht="13.5" customHeight="1">
      <c r="A579" s="11" t="s">
        <v>1868</v>
      </c>
      <c r="B579" s="11" t="s">
        <v>1869</v>
      </c>
      <c r="C579" s="420">
        <v>6633738</v>
      </c>
      <c r="D579" s="420">
        <v>757376011</v>
      </c>
      <c r="E579" s="421">
        <v>764009749</v>
      </c>
      <c r="F579" s="434"/>
      <c r="G579" s="67"/>
    </row>
    <row r="580" spans="1:7" ht="13.5" customHeight="1">
      <c r="A580" s="11" t="s">
        <v>1870</v>
      </c>
      <c r="B580" s="11" t="s">
        <v>60</v>
      </c>
      <c r="C580" s="420">
        <v>1926830000</v>
      </c>
      <c r="D580" s="420">
        <v>37795959520</v>
      </c>
      <c r="E580" s="421">
        <v>39722789520</v>
      </c>
      <c r="F580" s="434"/>
      <c r="G580" s="67"/>
    </row>
    <row r="581" spans="1:7" ht="13.5" customHeight="1">
      <c r="A581" s="424" t="s">
        <v>1871</v>
      </c>
      <c r="B581" s="424" t="s">
        <v>1872</v>
      </c>
      <c r="C581" s="425">
        <v>6487815839</v>
      </c>
      <c r="D581" s="457">
        <v>1085866571</v>
      </c>
      <c r="E581" s="421">
        <v>7573682410</v>
      </c>
      <c r="F581" s="433"/>
      <c r="G581" s="67"/>
    </row>
    <row r="582" spans="1:7" ht="13.5" customHeight="1">
      <c r="A582" s="419" t="s">
        <v>1873</v>
      </c>
      <c r="B582" s="419" t="s">
        <v>1874</v>
      </c>
      <c r="C582" s="420">
        <v>6487815839</v>
      </c>
      <c r="D582" s="420">
        <v>0</v>
      </c>
      <c r="E582" s="421">
        <v>6487815839</v>
      </c>
      <c r="F582" s="422"/>
      <c r="G582" s="67"/>
    </row>
    <row r="583" spans="1:7" ht="13.5" customHeight="1">
      <c r="A583" s="11" t="s">
        <v>1875</v>
      </c>
      <c r="B583" s="11" t="s">
        <v>1876</v>
      </c>
      <c r="C583" s="420">
        <v>6031000000</v>
      </c>
      <c r="D583" s="420">
        <v>0</v>
      </c>
      <c r="E583" s="421">
        <v>6031000000</v>
      </c>
      <c r="F583" s="422"/>
      <c r="G583" s="67"/>
    </row>
    <row r="584" spans="1:7" ht="13.5" customHeight="1">
      <c r="A584" s="11" t="s">
        <v>1877</v>
      </c>
      <c r="B584" s="11" t="s">
        <v>1878</v>
      </c>
      <c r="C584" s="420">
        <v>305400</v>
      </c>
      <c r="D584" s="420">
        <v>0</v>
      </c>
      <c r="E584" s="421">
        <v>305400</v>
      </c>
      <c r="F584" s="422"/>
      <c r="G584" s="67"/>
    </row>
    <row r="585" spans="1:7" ht="13.5" customHeight="1">
      <c r="A585" s="11" t="s">
        <v>1879</v>
      </c>
      <c r="B585" s="11" t="s">
        <v>1880</v>
      </c>
      <c r="C585" s="420">
        <v>231824841</v>
      </c>
      <c r="D585" s="420">
        <v>0</v>
      </c>
      <c r="E585" s="421">
        <v>231824841</v>
      </c>
      <c r="F585" s="422"/>
      <c r="G585" s="67"/>
    </row>
    <row r="586" spans="1:7" ht="13.5" customHeight="1">
      <c r="A586" s="11" t="s">
        <v>931</v>
      </c>
      <c r="B586" s="11" t="s">
        <v>932</v>
      </c>
      <c r="C586" s="420">
        <v>204266247</v>
      </c>
      <c r="D586" s="420">
        <v>0</v>
      </c>
      <c r="E586" s="421">
        <v>204266247</v>
      </c>
      <c r="F586" s="422"/>
      <c r="G586" s="67"/>
    </row>
    <row r="587" spans="1:7" ht="13.5" customHeight="1">
      <c r="A587" s="11" t="s">
        <v>1881</v>
      </c>
      <c r="B587" s="11" t="s">
        <v>1882</v>
      </c>
      <c r="C587" s="420">
        <v>20419351</v>
      </c>
      <c r="D587" s="420">
        <v>0</v>
      </c>
      <c r="E587" s="421">
        <v>20419351</v>
      </c>
      <c r="F587" s="422"/>
      <c r="G587" s="67"/>
    </row>
    <row r="588" spans="1:7" ht="13.5" customHeight="1">
      <c r="A588" s="419" t="s">
        <v>1883</v>
      </c>
      <c r="B588" s="419" t="s">
        <v>1884</v>
      </c>
      <c r="C588" s="420">
        <v>0</v>
      </c>
      <c r="D588" s="420">
        <v>722373047</v>
      </c>
      <c r="E588" s="421">
        <v>722373047</v>
      </c>
      <c r="F588" s="433"/>
      <c r="G588" s="67"/>
    </row>
    <row r="589" spans="1:7" ht="13.5" customHeight="1">
      <c r="A589" s="11" t="s">
        <v>1885</v>
      </c>
      <c r="B589" s="11" t="s">
        <v>932</v>
      </c>
      <c r="C589" s="420">
        <v>0</v>
      </c>
      <c r="D589" s="420">
        <v>22500</v>
      </c>
      <c r="E589" s="421">
        <v>22500</v>
      </c>
      <c r="F589" s="434"/>
      <c r="G589" s="67"/>
    </row>
    <row r="590" spans="1:7" ht="13.5" customHeight="1">
      <c r="A590" s="11" t="s">
        <v>1886</v>
      </c>
      <c r="B590" s="11" t="s">
        <v>1882</v>
      </c>
      <c r="C590" s="420">
        <v>0</v>
      </c>
      <c r="D590" s="420">
        <v>0</v>
      </c>
      <c r="E590" s="421">
        <v>0</v>
      </c>
      <c r="F590" s="422"/>
      <c r="G590" s="67"/>
    </row>
    <row r="591" spans="1:7" ht="13.5" customHeight="1">
      <c r="A591" s="11" t="s">
        <v>1887</v>
      </c>
      <c r="B591" s="11" t="s">
        <v>1888</v>
      </c>
      <c r="C591" s="420">
        <v>0</v>
      </c>
      <c r="D591" s="420">
        <v>722350547</v>
      </c>
      <c r="E591" s="421">
        <v>722350547</v>
      </c>
      <c r="F591" s="434"/>
      <c r="G591" s="67"/>
    </row>
    <row r="592" spans="1:7" ht="13.5" customHeight="1">
      <c r="A592" s="419" t="s">
        <v>1889</v>
      </c>
      <c r="B592" s="419" t="s">
        <v>1890</v>
      </c>
      <c r="C592" s="420">
        <v>0</v>
      </c>
      <c r="D592" s="420">
        <v>363493524</v>
      </c>
      <c r="E592" s="421">
        <v>363493524</v>
      </c>
      <c r="F592" s="433"/>
      <c r="G592" s="67"/>
    </row>
    <row r="593" spans="1:7" ht="13.5" customHeight="1">
      <c r="A593" s="11" t="s">
        <v>1891</v>
      </c>
      <c r="B593" s="11" t="s">
        <v>1892</v>
      </c>
      <c r="C593" s="420">
        <v>0</v>
      </c>
      <c r="D593" s="420">
        <v>-1661160199</v>
      </c>
      <c r="E593" s="421">
        <v>-1661160199</v>
      </c>
      <c r="F593" s="422"/>
      <c r="G593" s="67"/>
    </row>
    <row r="594" spans="1:7" ht="13.5" customHeight="1">
      <c r="A594" s="11" t="s">
        <v>1893</v>
      </c>
      <c r="B594" s="11" t="s">
        <v>1894</v>
      </c>
      <c r="C594" s="420">
        <v>0</v>
      </c>
      <c r="D594" s="420">
        <v>2024653723</v>
      </c>
      <c r="E594" s="421">
        <v>2024653723</v>
      </c>
      <c r="F594" s="434"/>
      <c r="G594" s="67"/>
    </row>
    <row r="595" spans="1:7" ht="13.5" customHeight="1">
      <c r="A595" s="424" t="s">
        <v>1895</v>
      </c>
      <c r="B595" s="424" t="s">
        <v>172</v>
      </c>
      <c r="C595" s="425">
        <v>36478564547</v>
      </c>
      <c r="D595" s="457">
        <v>53439459</v>
      </c>
      <c r="E595" s="421">
        <v>36532004006</v>
      </c>
      <c r="F595" s="433"/>
      <c r="G595" s="67"/>
    </row>
    <row r="596" spans="1:7" ht="13.5" customHeight="1">
      <c r="A596" s="419" t="s">
        <v>1896</v>
      </c>
      <c r="B596" s="419" t="s">
        <v>1897</v>
      </c>
      <c r="C596" s="420">
        <v>2409314483</v>
      </c>
      <c r="D596" s="420">
        <v>0</v>
      </c>
      <c r="E596" s="421">
        <v>2409314483</v>
      </c>
      <c r="F596" s="422"/>
      <c r="G596" s="67"/>
    </row>
    <row r="597" spans="1:7" ht="13.5" customHeight="1">
      <c r="A597" s="11" t="s">
        <v>1898</v>
      </c>
      <c r="B597" s="11" t="s">
        <v>1705</v>
      </c>
      <c r="C597" s="420">
        <v>538422833</v>
      </c>
      <c r="D597" s="420">
        <v>0</v>
      </c>
      <c r="E597" s="421">
        <v>538422833</v>
      </c>
      <c r="F597" s="422"/>
      <c r="G597" s="67"/>
    </row>
    <row r="598" spans="1:7" ht="13.5" customHeight="1">
      <c r="A598" s="11" t="s">
        <v>1899</v>
      </c>
      <c r="B598" s="11" t="s">
        <v>1900</v>
      </c>
      <c r="C598" s="420">
        <v>1870891650</v>
      </c>
      <c r="D598" s="420">
        <v>0</v>
      </c>
      <c r="E598" s="421">
        <v>1870891650</v>
      </c>
      <c r="F598" s="422"/>
      <c r="G598" s="67"/>
    </row>
    <row r="599" spans="1:7" ht="13.5" customHeight="1">
      <c r="A599" s="419" t="s">
        <v>1901</v>
      </c>
      <c r="B599" s="419" t="s">
        <v>1902</v>
      </c>
      <c r="C599" s="420">
        <v>3213175821</v>
      </c>
      <c r="D599" s="420">
        <v>0</v>
      </c>
      <c r="E599" s="421">
        <v>3213175821</v>
      </c>
      <c r="F599" s="422"/>
      <c r="G599" s="67"/>
    </row>
    <row r="600" spans="1:7" ht="13.5" customHeight="1">
      <c r="A600" s="11" t="s">
        <v>1903</v>
      </c>
      <c r="B600" s="11" t="s">
        <v>1904</v>
      </c>
      <c r="C600" s="420">
        <v>15776171</v>
      </c>
      <c r="D600" s="420">
        <v>0</v>
      </c>
      <c r="E600" s="421">
        <v>15776171</v>
      </c>
      <c r="F600" s="422"/>
      <c r="G600" s="67"/>
    </row>
    <row r="601" spans="1:7" ht="13.5" customHeight="1">
      <c r="A601" s="11" t="s">
        <v>1905</v>
      </c>
      <c r="B601" s="11" t="s">
        <v>1090</v>
      </c>
      <c r="C601" s="420">
        <v>1908491945</v>
      </c>
      <c r="D601" s="420">
        <v>0</v>
      </c>
      <c r="E601" s="421">
        <v>1908491945</v>
      </c>
      <c r="F601" s="422"/>
      <c r="G601" s="67"/>
    </row>
    <row r="602" spans="1:7" ht="13.5" customHeight="1">
      <c r="A602" s="11" t="s">
        <v>1906</v>
      </c>
      <c r="B602" s="11" t="s">
        <v>1907</v>
      </c>
      <c r="C602" s="420">
        <v>137459317</v>
      </c>
      <c r="D602" s="420">
        <v>0</v>
      </c>
      <c r="E602" s="421">
        <v>137459317</v>
      </c>
      <c r="F602" s="422"/>
      <c r="G602" s="67"/>
    </row>
    <row r="603" spans="1:7" ht="13.5" customHeight="1">
      <c r="A603" s="11" t="s">
        <v>1908</v>
      </c>
      <c r="B603" s="11" t="s">
        <v>1909</v>
      </c>
      <c r="C603" s="420">
        <v>232133007</v>
      </c>
      <c r="D603" s="420">
        <v>0</v>
      </c>
      <c r="E603" s="421">
        <v>232133007</v>
      </c>
      <c r="F603" s="422"/>
      <c r="G603" s="67"/>
    </row>
    <row r="604" spans="1:7" ht="13.5" customHeight="1">
      <c r="A604" s="574" t="s">
        <v>1910</v>
      </c>
      <c r="B604" s="576" t="s">
        <v>1911</v>
      </c>
      <c r="C604" s="420">
        <v>785661798</v>
      </c>
      <c r="D604" s="420">
        <v>0</v>
      </c>
      <c r="E604" s="421">
        <v>785661798</v>
      </c>
      <c r="F604" s="428"/>
      <c r="G604" s="429"/>
    </row>
    <row r="605" spans="1:7" ht="13.5" customHeight="1">
      <c r="A605" s="575"/>
      <c r="B605" s="575"/>
      <c r="C605" s="420">
        <v>0</v>
      </c>
      <c r="D605" s="420">
        <v>0</v>
      </c>
      <c r="E605" s="421">
        <v>0</v>
      </c>
      <c r="F605" s="430"/>
      <c r="G605" s="432"/>
    </row>
    <row r="606" spans="1:7" ht="13.5" customHeight="1">
      <c r="A606" s="11" t="s">
        <v>1914</v>
      </c>
      <c r="B606" s="11" t="s">
        <v>1915</v>
      </c>
      <c r="C606" s="420">
        <v>10628764</v>
      </c>
      <c r="D606" s="420">
        <v>0</v>
      </c>
      <c r="E606" s="421">
        <v>10628764</v>
      </c>
      <c r="F606" s="422"/>
      <c r="G606" s="67"/>
    </row>
    <row r="607" spans="1:7" ht="13.5" customHeight="1">
      <c r="A607" s="11" t="s">
        <v>1916</v>
      </c>
      <c r="B607" s="11" t="s">
        <v>1917</v>
      </c>
      <c r="C607" s="420">
        <v>1700602</v>
      </c>
      <c r="D607" s="420">
        <v>0</v>
      </c>
      <c r="E607" s="421">
        <v>1700602</v>
      </c>
      <c r="F607" s="422"/>
      <c r="G607" s="67"/>
    </row>
    <row r="608" spans="1:7" ht="13.5" customHeight="1">
      <c r="A608" s="11" t="s">
        <v>1918</v>
      </c>
      <c r="B608" s="11" t="s">
        <v>1919</v>
      </c>
      <c r="C608" s="420">
        <v>11053913</v>
      </c>
      <c r="D608" s="420">
        <v>0</v>
      </c>
      <c r="E608" s="421">
        <v>11053913</v>
      </c>
      <c r="F608" s="422"/>
      <c r="G608" s="67"/>
    </row>
    <row r="609" spans="1:7" ht="13.5" customHeight="1">
      <c r="A609" s="11" t="s">
        <v>1920</v>
      </c>
      <c r="B609" s="11" t="s">
        <v>1921</v>
      </c>
      <c r="C609" s="420">
        <v>110270304</v>
      </c>
      <c r="D609" s="420">
        <v>0</v>
      </c>
      <c r="E609" s="421">
        <v>110270304</v>
      </c>
      <c r="F609" s="422"/>
      <c r="G609" s="67"/>
    </row>
    <row r="610" spans="1:7" ht="13.5" customHeight="1">
      <c r="A610" s="419" t="s">
        <v>1922</v>
      </c>
      <c r="B610" s="419" t="s">
        <v>1923</v>
      </c>
      <c r="C610" s="420">
        <v>21</v>
      </c>
      <c r="D610" s="420">
        <v>0</v>
      </c>
      <c r="E610" s="421">
        <v>21</v>
      </c>
      <c r="F610" s="422"/>
      <c r="G610" s="67"/>
    </row>
    <row r="611" spans="1:7" ht="13.5" customHeight="1">
      <c r="A611" s="11" t="s">
        <v>1924</v>
      </c>
      <c r="B611" s="11" t="s">
        <v>1925</v>
      </c>
      <c r="C611" s="420">
        <v>21</v>
      </c>
      <c r="D611" s="420">
        <v>0</v>
      </c>
      <c r="E611" s="421">
        <v>21</v>
      </c>
      <c r="F611" s="422"/>
      <c r="G611" s="67"/>
    </row>
    <row r="612" spans="1:7" ht="13.5" customHeight="1">
      <c r="A612" s="419" t="s">
        <v>1926</v>
      </c>
      <c r="B612" s="419" t="s">
        <v>1927</v>
      </c>
      <c r="C612" s="420">
        <v>7173027502</v>
      </c>
      <c r="D612" s="420">
        <v>0</v>
      </c>
      <c r="E612" s="421">
        <v>7173027502</v>
      </c>
      <c r="F612" s="422"/>
      <c r="G612" s="67"/>
    </row>
    <row r="613" spans="1:7" ht="13.5" customHeight="1">
      <c r="A613" s="11" t="s">
        <v>1928</v>
      </c>
      <c r="B613" s="11" t="s">
        <v>947</v>
      </c>
      <c r="C613" s="420">
        <v>4273815</v>
      </c>
      <c r="D613" s="420">
        <v>0</v>
      </c>
      <c r="E613" s="421">
        <v>4273815</v>
      </c>
      <c r="F613" s="422"/>
      <c r="G613" s="67"/>
    </row>
    <row r="614" spans="1:7" ht="13.5" customHeight="1">
      <c r="A614" s="11" t="s">
        <v>933</v>
      </c>
      <c r="B614" s="11" t="s">
        <v>934</v>
      </c>
      <c r="C614" s="420">
        <v>6074398563</v>
      </c>
      <c r="D614" s="420">
        <v>0</v>
      </c>
      <c r="E614" s="421">
        <v>6074398563</v>
      </c>
      <c r="F614" s="422"/>
      <c r="G614" s="67"/>
    </row>
    <row r="615" spans="1:7" ht="13.5" customHeight="1">
      <c r="A615" s="11" t="s">
        <v>1929</v>
      </c>
      <c r="B615" s="11" t="s">
        <v>1862</v>
      </c>
      <c r="C615" s="420">
        <v>1087641755</v>
      </c>
      <c r="D615" s="420">
        <v>0</v>
      </c>
      <c r="E615" s="421">
        <v>1087641755</v>
      </c>
      <c r="F615" s="422"/>
      <c r="G615" s="67"/>
    </row>
    <row r="616" spans="1:7" ht="13.5" customHeight="1">
      <c r="A616" s="11" t="s">
        <v>943</v>
      </c>
      <c r="B616" s="11" t="s">
        <v>945</v>
      </c>
      <c r="C616" s="420">
        <v>6713369</v>
      </c>
      <c r="D616" s="420">
        <v>0</v>
      </c>
      <c r="E616" s="421">
        <v>6713369</v>
      </c>
      <c r="F616" s="422"/>
      <c r="G616" s="67"/>
    </row>
    <row r="617" spans="1:7" ht="13.5" customHeight="1">
      <c r="A617" s="11" t="s">
        <v>1930</v>
      </c>
      <c r="B617" s="11" t="s">
        <v>1884</v>
      </c>
      <c r="C617" s="420">
        <v>0</v>
      </c>
      <c r="D617" s="420">
        <v>0</v>
      </c>
      <c r="E617" s="421">
        <v>0</v>
      </c>
      <c r="F617" s="422"/>
      <c r="G617" s="67"/>
    </row>
    <row r="618" spans="1:7" ht="13.5" customHeight="1">
      <c r="A618" s="419" t="s">
        <v>1931</v>
      </c>
      <c r="B618" s="419" t="s">
        <v>1932</v>
      </c>
      <c r="C618" s="420">
        <v>16893741</v>
      </c>
      <c r="D618" s="420">
        <v>0</v>
      </c>
      <c r="E618" s="421">
        <v>16893741</v>
      </c>
      <c r="F618" s="422"/>
      <c r="G618" s="67"/>
    </row>
    <row r="619" spans="1:7" ht="13.5" customHeight="1">
      <c r="A619" s="11" t="s">
        <v>946</v>
      </c>
      <c r="B619" s="11" t="s">
        <v>947</v>
      </c>
      <c r="C619" s="420">
        <v>31247</v>
      </c>
      <c r="D619" s="420">
        <v>0</v>
      </c>
      <c r="E619" s="421">
        <v>31247</v>
      </c>
      <c r="F619" s="422"/>
      <c r="G619" s="67"/>
    </row>
    <row r="620" spans="1:7" ht="13.5" customHeight="1">
      <c r="A620" s="11" t="s">
        <v>948</v>
      </c>
      <c r="B620" s="11" t="s">
        <v>934</v>
      </c>
      <c r="C620" s="420">
        <v>16446649</v>
      </c>
      <c r="D620" s="420">
        <v>0</v>
      </c>
      <c r="E620" s="421">
        <v>16446649</v>
      </c>
      <c r="F620" s="422"/>
      <c r="G620" s="67"/>
    </row>
    <row r="621" spans="1:7" ht="13.5" customHeight="1">
      <c r="A621" s="11" t="s">
        <v>1933</v>
      </c>
      <c r="B621" s="11" t="s">
        <v>1862</v>
      </c>
      <c r="C621" s="420">
        <v>415845</v>
      </c>
      <c r="D621" s="420">
        <v>0</v>
      </c>
      <c r="E621" s="421">
        <v>415845</v>
      </c>
      <c r="F621" s="422"/>
      <c r="G621" s="67"/>
    </row>
    <row r="622" spans="1:7" ht="13.5" customHeight="1">
      <c r="A622" s="419" t="s">
        <v>1935</v>
      </c>
      <c r="B622" s="419" t="s">
        <v>1937</v>
      </c>
      <c r="C622" s="420">
        <v>14342246895</v>
      </c>
      <c r="D622" s="420">
        <v>4648</v>
      </c>
      <c r="E622" s="421">
        <v>14342251543</v>
      </c>
      <c r="F622" s="433"/>
      <c r="G622" s="67"/>
    </row>
    <row r="623" spans="1:7" ht="13.5" customHeight="1">
      <c r="A623" s="11" t="s">
        <v>1938</v>
      </c>
      <c r="B623" s="11" t="s">
        <v>1939</v>
      </c>
      <c r="C623" s="420">
        <v>2577580</v>
      </c>
      <c r="D623" s="420">
        <v>0</v>
      </c>
      <c r="E623" s="421">
        <v>2577580</v>
      </c>
      <c r="F623" s="422"/>
      <c r="G623" s="67"/>
    </row>
    <row r="624" spans="1:7" ht="13.5" customHeight="1">
      <c r="A624" s="11" t="s">
        <v>1940</v>
      </c>
      <c r="B624" s="11" t="s">
        <v>1941</v>
      </c>
      <c r="C624" s="420">
        <v>5055293</v>
      </c>
      <c r="D624" s="420">
        <v>0</v>
      </c>
      <c r="E624" s="421">
        <v>5055293</v>
      </c>
      <c r="F624" s="422"/>
      <c r="G624" s="67"/>
    </row>
    <row r="625" spans="1:7" ht="13.5" customHeight="1">
      <c r="A625" s="11" t="s">
        <v>1942</v>
      </c>
      <c r="B625" s="11" t="s">
        <v>1943</v>
      </c>
      <c r="C625" s="420">
        <v>518216</v>
      </c>
      <c r="D625" s="420">
        <v>0</v>
      </c>
      <c r="E625" s="421">
        <v>518216</v>
      </c>
      <c r="F625" s="422"/>
      <c r="G625" s="67"/>
    </row>
    <row r="626" spans="1:7" ht="13.5" customHeight="1">
      <c r="A626" s="11" t="s">
        <v>1944</v>
      </c>
      <c r="B626" s="11" t="s">
        <v>1130</v>
      </c>
      <c r="C626" s="420">
        <v>3156645</v>
      </c>
      <c r="D626" s="420">
        <v>0</v>
      </c>
      <c r="E626" s="421">
        <v>3156645</v>
      </c>
      <c r="F626" s="422"/>
      <c r="G626" s="67"/>
    </row>
    <row r="627" spans="1:7" ht="13.5" customHeight="1">
      <c r="A627" s="11" t="s">
        <v>1945</v>
      </c>
      <c r="B627" s="11" t="s">
        <v>1946</v>
      </c>
      <c r="C627" s="420">
        <v>7219933</v>
      </c>
      <c r="D627" s="420">
        <v>0</v>
      </c>
      <c r="E627" s="421">
        <v>7219933</v>
      </c>
      <c r="F627" s="422"/>
      <c r="G627" s="67"/>
    </row>
    <row r="628" spans="1:7" ht="13.5" customHeight="1">
      <c r="A628" s="11" t="s">
        <v>1947</v>
      </c>
      <c r="B628" s="11" t="s">
        <v>1691</v>
      </c>
      <c r="C628" s="420">
        <v>955536</v>
      </c>
      <c r="D628" s="420">
        <v>0</v>
      </c>
      <c r="E628" s="421">
        <v>955536</v>
      </c>
      <c r="F628" s="422"/>
      <c r="G628" s="67"/>
    </row>
    <row r="629" spans="1:7" ht="13.5" customHeight="1">
      <c r="A629" s="435" t="s">
        <v>1948</v>
      </c>
      <c r="B629" s="435" t="s">
        <v>1949</v>
      </c>
      <c r="C629" s="425">
        <v>13701641945</v>
      </c>
      <c r="D629" s="425">
        <v>0</v>
      </c>
      <c r="E629" s="426">
        <v>13701641945</v>
      </c>
      <c r="F629" s="427"/>
      <c r="G629" s="427"/>
    </row>
    <row r="630" spans="1:7" ht="13.5" customHeight="1">
      <c r="A630" s="435" t="s">
        <v>1950</v>
      </c>
      <c r="B630" s="435" t="s">
        <v>1951</v>
      </c>
      <c r="C630" s="425">
        <v>180129173</v>
      </c>
      <c r="D630" s="425">
        <v>4648</v>
      </c>
      <c r="E630" s="426">
        <v>180133821</v>
      </c>
      <c r="F630" s="456"/>
      <c r="G630" s="427"/>
    </row>
    <row r="631" spans="1:7" ht="13.5" customHeight="1">
      <c r="A631" s="11" t="s">
        <v>1952</v>
      </c>
      <c r="B631" s="11" t="s">
        <v>1953</v>
      </c>
      <c r="C631" s="420">
        <v>12059746</v>
      </c>
      <c r="D631" s="420">
        <v>0</v>
      </c>
      <c r="E631" s="421">
        <v>12059746</v>
      </c>
      <c r="F631" s="422"/>
      <c r="G631" s="67"/>
    </row>
    <row r="632" spans="1:7" ht="13.5" customHeight="1">
      <c r="A632" s="11" t="s">
        <v>1954</v>
      </c>
      <c r="B632" s="11" t="s">
        <v>1955</v>
      </c>
      <c r="C632" s="420">
        <v>74164432</v>
      </c>
      <c r="D632" s="420">
        <v>0</v>
      </c>
      <c r="E632" s="421">
        <v>74164432</v>
      </c>
      <c r="F632" s="422"/>
      <c r="G632" s="67"/>
    </row>
    <row r="633" spans="1:7" ht="13.5" customHeight="1">
      <c r="A633" s="11" t="s">
        <v>1956</v>
      </c>
      <c r="B633" s="11" t="s">
        <v>1957</v>
      </c>
      <c r="C633" s="420">
        <v>4687481</v>
      </c>
      <c r="D633" s="420">
        <v>0</v>
      </c>
      <c r="E633" s="421">
        <v>4687481</v>
      </c>
      <c r="F633" s="422"/>
      <c r="G633" s="67"/>
    </row>
    <row r="634" spans="1:7" ht="13.5" customHeight="1">
      <c r="A634" s="11" t="s">
        <v>1958</v>
      </c>
      <c r="B634" s="11" t="s">
        <v>1959</v>
      </c>
      <c r="C634" s="420">
        <v>21341</v>
      </c>
      <c r="D634" s="420">
        <v>0</v>
      </c>
      <c r="E634" s="421">
        <v>21341</v>
      </c>
      <c r="F634" s="422"/>
      <c r="G634" s="67"/>
    </row>
    <row r="635" spans="1:7" ht="13.5" customHeight="1">
      <c r="A635" s="11" t="s">
        <v>1960</v>
      </c>
      <c r="B635" s="11" t="s">
        <v>1961</v>
      </c>
      <c r="C635" s="420">
        <v>844468</v>
      </c>
      <c r="D635" s="420">
        <v>0</v>
      </c>
      <c r="E635" s="421">
        <v>844468</v>
      </c>
      <c r="F635" s="422"/>
      <c r="G635" s="67"/>
    </row>
    <row r="636" spans="1:7" ht="13.5" customHeight="1">
      <c r="A636" s="11" t="s">
        <v>1962</v>
      </c>
      <c r="B636" s="11" t="s">
        <v>1963</v>
      </c>
      <c r="C636" s="420">
        <v>84197</v>
      </c>
      <c r="D636" s="420">
        <v>0</v>
      </c>
      <c r="E636" s="421">
        <v>84197</v>
      </c>
      <c r="F636" s="422"/>
      <c r="G636" s="67"/>
    </row>
    <row r="637" spans="1:7" ht="13.5" customHeight="1">
      <c r="A637" s="11" t="s">
        <v>1964</v>
      </c>
      <c r="B637" s="11" t="s">
        <v>1140</v>
      </c>
      <c r="C637" s="420">
        <v>1737305</v>
      </c>
      <c r="D637" s="420">
        <v>0</v>
      </c>
      <c r="E637" s="421">
        <v>1737305</v>
      </c>
      <c r="F637" s="422"/>
      <c r="G637" s="67"/>
    </row>
    <row r="638" spans="1:7" ht="13.5" customHeight="1">
      <c r="A638" s="11" t="s">
        <v>1965</v>
      </c>
      <c r="B638" s="11" t="s">
        <v>1966</v>
      </c>
      <c r="C638" s="420">
        <v>77868269</v>
      </c>
      <c r="D638" s="420">
        <v>0</v>
      </c>
      <c r="E638" s="421">
        <v>77868269</v>
      </c>
      <c r="F638" s="422"/>
      <c r="G638" s="67"/>
    </row>
    <row r="639" spans="1:7" ht="13.5" customHeight="1">
      <c r="A639" s="11" t="s">
        <v>1967</v>
      </c>
      <c r="B639" s="11" t="s">
        <v>1968</v>
      </c>
      <c r="C639" s="420">
        <v>722592</v>
      </c>
      <c r="D639" s="420">
        <v>0</v>
      </c>
      <c r="E639" s="421">
        <v>722592</v>
      </c>
      <c r="F639" s="422"/>
      <c r="G639" s="67"/>
    </row>
    <row r="640" spans="1:7" ht="13.5" customHeight="1">
      <c r="A640" s="11" t="s">
        <v>1969</v>
      </c>
      <c r="B640" s="11" t="s">
        <v>1970</v>
      </c>
      <c r="C640" s="420">
        <v>18486658</v>
      </c>
      <c r="D640" s="420">
        <v>0</v>
      </c>
      <c r="E640" s="421">
        <v>18486658</v>
      </c>
      <c r="F640" s="422"/>
      <c r="G640" s="67"/>
    </row>
    <row r="641" spans="1:7" ht="13.5" customHeight="1">
      <c r="A641" s="11" t="s">
        <v>1971</v>
      </c>
      <c r="B641" s="11" t="s">
        <v>1972</v>
      </c>
      <c r="C641" s="420">
        <v>2131219</v>
      </c>
      <c r="D641" s="420">
        <v>0</v>
      </c>
      <c r="E641" s="421">
        <v>2131219</v>
      </c>
      <c r="F641" s="422"/>
      <c r="G641" s="67"/>
    </row>
    <row r="642" spans="1:7" ht="13.5" customHeight="1">
      <c r="A642" s="11" t="s">
        <v>1973</v>
      </c>
      <c r="B642" s="11" t="s">
        <v>1974</v>
      </c>
      <c r="C642" s="420">
        <v>610779</v>
      </c>
      <c r="D642" s="420">
        <v>0</v>
      </c>
      <c r="E642" s="421">
        <v>610779</v>
      </c>
      <c r="F642" s="422"/>
      <c r="G642" s="67"/>
    </row>
    <row r="643" spans="1:7" ht="13.5" customHeight="1">
      <c r="A643" s="11" t="s">
        <v>1975</v>
      </c>
      <c r="B643" s="11" t="s">
        <v>1976</v>
      </c>
      <c r="C643" s="420">
        <v>29853</v>
      </c>
      <c r="D643" s="420">
        <v>0</v>
      </c>
      <c r="E643" s="421">
        <v>29853</v>
      </c>
      <c r="F643" s="422"/>
      <c r="G643" s="67"/>
    </row>
    <row r="644" spans="1:7" ht="13.5" customHeight="1">
      <c r="A644" s="11" t="s">
        <v>1977</v>
      </c>
      <c r="B644" s="11" t="s">
        <v>1978</v>
      </c>
      <c r="C644" s="420">
        <v>38413</v>
      </c>
      <c r="D644" s="420">
        <v>0</v>
      </c>
      <c r="E644" s="421">
        <v>38413</v>
      </c>
      <c r="F644" s="422"/>
      <c r="G644" s="67"/>
    </row>
    <row r="645" spans="1:7" ht="13.5" customHeight="1">
      <c r="A645" s="11" t="s">
        <v>1979</v>
      </c>
      <c r="B645" s="11" t="s">
        <v>1162</v>
      </c>
      <c r="C645" s="420">
        <v>0</v>
      </c>
      <c r="D645" s="420">
        <v>0</v>
      </c>
      <c r="E645" s="421">
        <v>0</v>
      </c>
      <c r="F645" s="422"/>
      <c r="G645" s="67"/>
    </row>
    <row r="646" spans="1:7" ht="13.5" customHeight="1">
      <c r="A646" s="11" t="s">
        <v>1980</v>
      </c>
      <c r="B646" s="11" t="s">
        <v>1158</v>
      </c>
      <c r="C646" s="420">
        <v>29416305</v>
      </c>
      <c r="D646" s="420">
        <v>0</v>
      </c>
      <c r="E646" s="421">
        <v>29416305</v>
      </c>
      <c r="F646" s="422"/>
      <c r="G646" s="67"/>
    </row>
    <row r="647" spans="1:7" ht="13.5" customHeight="1">
      <c r="A647" s="11" t="s">
        <v>1981</v>
      </c>
      <c r="B647" s="11" t="s">
        <v>1697</v>
      </c>
      <c r="C647" s="420">
        <v>24271472</v>
      </c>
      <c r="D647" s="420">
        <v>0</v>
      </c>
      <c r="E647" s="421">
        <v>24271472</v>
      </c>
      <c r="F647" s="422"/>
      <c r="G647" s="67"/>
    </row>
    <row r="648" spans="1:7" ht="13.5" customHeight="1">
      <c r="A648" s="11" t="s">
        <v>1982</v>
      </c>
      <c r="B648" s="11" t="s">
        <v>1983</v>
      </c>
      <c r="C648" s="420">
        <v>124336367</v>
      </c>
      <c r="D648" s="420">
        <v>0</v>
      </c>
      <c r="E648" s="421">
        <v>124336367</v>
      </c>
      <c r="F648" s="422"/>
      <c r="G648" s="67"/>
    </row>
    <row r="649" spans="1:7" ht="13.5" customHeight="1">
      <c r="A649" s="11" t="s">
        <v>1984</v>
      </c>
      <c r="B649" s="11" t="s">
        <v>1985</v>
      </c>
      <c r="C649" s="420">
        <v>69481677</v>
      </c>
      <c r="D649" s="420">
        <v>0</v>
      </c>
      <c r="E649" s="421">
        <v>69481677</v>
      </c>
      <c r="F649" s="422"/>
      <c r="G649" s="67"/>
    </row>
    <row r="650" spans="1:7" ht="13.5" customHeight="1">
      <c r="A650" s="419" t="s">
        <v>1986</v>
      </c>
      <c r="B650" s="419" t="s">
        <v>1987</v>
      </c>
      <c r="C650" s="420">
        <v>328826351</v>
      </c>
      <c r="D650" s="420">
        <v>0</v>
      </c>
      <c r="E650" s="421">
        <v>328826351</v>
      </c>
      <c r="F650" s="422"/>
      <c r="G650" s="67"/>
    </row>
    <row r="651" spans="1:7" ht="13.5" customHeight="1">
      <c r="A651" s="11" t="s">
        <v>1988</v>
      </c>
      <c r="B651" s="11" t="s">
        <v>1989</v>
      </c>
      <c r="C651" s="420">
        <v>36952053</v>
      </c>
      <c r="D651" s="420">
        <v>0</v>
      </c>
      <c r="E651" s="421">
        <v>36952053</v>
      </c>
      <c r="F651" s="422"/>
      <c r="G651" s="67"/>
    </row>
    <row r="652" spans="1:7" ht="13.5" customHeight="1">
      <c r="A652" s="11" t="s">
        <v>1990</v>
      </c>
      <c r="B652" s="11" t="s">
        <v>1991</v>
      </c>
      <c r="C652" s="420">
        <v>149566411</v>
      </c>
      <c r="D652" s="420">
        <v>0</v>
      </c>
      <c r="E652" s="421">
        <v>149566411</v>
      </c>
      <c r="F652" s="422"/>
      <c r="G652" s="67"/>
    </row>
    <row r="653" spans="1:7" ht="13.5" customHeight="1">
      <c r="A653" s="11" t="s">
        <v>1992</v>
      </c>
      <c r="B653" s="11" t="s">
        <v>1993</v>
      </c>
      <c r="C653" s="420">
        <v>32261720</v>
      </c>
      <c r="D653" s="420">
        <v>0</v>
      </c>
      <c r="E653" s="421">
        <v>32261720</v>
      </c>
      <c r="F653" s="422"/>
      <c r="G653" s="67"/>
    </row>
    <row r="654" spans="1:7" ht="13.5" customHeight="1">
      <c r="A654" s="11" t="s">
        <v>1994</v>
      </c>
      <c r="B654" s="11" t="s">
        <v>1995</v>
      </c>
      <c r="C654" s="420">
        <v>83475538</v>
      </c>
      <c r="D654" s="420">
        <v>0</v>
      </c>
      <c r="E654" s="421">
        <v>83475538</v>
      </c>
      <c r="F654" s="422"/>
      <c r="G654" s="67"/>
    </row>
    <row r="655" spans="1:7" ht="13.5" customHeight="1">
      <c r="A655" s="11" t="s">
        <v>1996</v>
      </c>
      <c r="B655" s="11" t="s">
        <v>1997</v>
      </c>
      <c r="C655" s="420">
        <v>26289615</v>
      </c>
      <c r="D655" s="420">
        <v>0</v>
      </c>
      <c r="E655" s="421">
        <v>26289615</v>
      </c>
      <c r="F655" s="422"/>
      <c r="G655" s="67"/>
    </row>
    <row r="656" spans="1:7" ht="13.5" customHeight="1">
      <c r="A656" s="11" t="s">
        <v>1998</v>
      </c>
      <c r="B656" s="11" t="s">
        <v>1999</v>
      </c>
      <c r="C656" s="420">
        <v>281014</v>
      </c>
      <c r="D656" s="420">
        <v>0</v>
      </c>
      <c r="E656" s="421">
        <v>281014</v>
      </c>
      <c r="F656" s="422"/>
      <c r="G656" s="67"/>
    </row>
    <row r="657" spans="1:7" ht="13.5" customHeight="1">
      <c r="A657" s="419" t="s">
        <v>2000</v>
      </c>
      <c r="B657" s="419" t="s">
        <v>2001</v>
      </c>
      <c r="C657" s="420">
        <v>93264088</v>
      </c>
      <c r="D657" s="420">
        <v>0</v>
      </c>
      <c r="E657" s="421">
        <v>93264088</v>
      </c>
      <c r="F657" s="422"/>
      <c r="G657" s="67"/>
    </row>
    <row r="658" spans="1:7" ht="13.5" customHeight="1">
      <c r="A658" s="11" t="s">
        <v>2002</v>
      </c>
      <c r="B658" s="11" t="s">
        <v>2003</v>
      </c>
      <c r="C658" s="420">
        <v>22804819</v>
      </c>
      <c r="D658" s="420">
        <v>0</v>
      </c>
      <c r="E658" s="421">
        <v>22804819</v>
      </c>
      <c r="F658" s="422"/>
      <c r="G658" s="67"/>
    </row>
    <row r="659" spans="1:7" ht="13.5" customHeight="1">
      <c r="A659" s="11" t="s">
        <v>2004</v>
      </c>
      <c r="B659" s="11" t="s">
        <v>1697</v>
      </c>
      <c r="C659" s="420">
        <v>20790189</v>
      </c>
      <c r="D659" s="420">
        <v>0</v>
      </c>
      <c r="E659" s="421">
        <v>20790189</v>
      </c>
      <c r="F659" s="422"/>
      <c r="G659" s="67"/>
    </row>
    <row r="660" spans="1:7" ht="13.5" customHeight="1">
      <c r="A660" s="11" t="s">
        <v>2005</v>
      </c>
      <c r="B660" s="11" t="s">
        <v>1158</v>
      </c>
      <c r="C660" s="420">
        <v>107966</v>
      </c>
      <c r="D660" s="420">
        <v>0</v>
      </c>
      <c r="E660" s="421">
        <v>107966</v>
      </c>
      <c r="F660" s="422"/>
      <c r="G660" s="67"/>
    </row>
    <row r="661" spans="1:7" ht="13.5" customHeight="1">
      <c r="A661" s="11" t="s">
        <v>2006</v>
      </c>
      <c r="B661" s="11" t="s">
        <v>1983</v>
      </c>
      <c r="C661" s="420">
        <v>11446305</v>
      </c>
      <c r="D661" s="420">
        <v>0</v>
      </c>
      <c r="E661" s="421">
        <v>11446305</v>
      </c>
      <c r="F661" s="422"/>
      <c r="G661" s="67"/>
    </row>
    <row r="662" spans="1:7" ht="13.5" customHeight="1">
      <c r="A662" s="11" t="s">
        <v>2007</v>
      </c>
      <c r="B662" s="11" t="s">
        <v>1130</v>
      </c>
      <c r="C662" s="420">
        <v>466889</v>
      </c>
      <c r="D662" s="420">
        <v>0</v>
      </c>
      <c r="E662" s="421">
        <v>466889</v>
      </c>
      <c r="F662" s="422"/>
      <c r="G662" s="67"/>
    </row>
    <row r="663" spans="1:7" ht="13.5" customHeight="1">
      <c r="A663" s="11" t="s">
        <v>2008</v>
      </c>
      <c r="B663" s="11" t="s">
        <v>2009</v>
      </c>
      <c r="C663" s="420">
        <v>614223</v>
      </c>
      <c r="D663" s="420">
        <v>0</v>
      </c>
      <c r="E663" s="421">
        <v>614223</v>
      </c>
      <c r="F663" s="422"/>
      <c r="G663" s="67"/>
    </row>
    <row r="664" spans="1:7" ht="13.5" customHeight="1">
      <c r="A664" s="11" t="s">
        <v>2010</v>
      </c>
      <c r="B664" s="11" t="s">
        <v>2011</v>
      </c>
      <c r="C664" s="420">
        <v>7120284</v>
      </c>
      <c r="D664" s="420">
        <v>0</v>
      </c>
      <c r="E664" s="421">
        <v>7120284</v>
      </c>
      <c r="F664" s="422"/>
      <c r="G664" s="67"/>
    </row>
    <row r="665" spans="1:7" ht="13.5" customHeight="1">
      <c r="A665" s="11" t="s">
        <v>2012</v>
      </c>
      <c r="B665" s="11" t="s">
        <v>2013</v>
      </c>
      <c r="C665" s="420">
        <v>131445</v>
      </c>
      <c r="D665" s="420">
        <v>0</v>
      </c>
      <c r="E665" s="421">
        <v>131445</v>
      </c>
      <c r="F665" s="422"/>
      <c r="G665" s="67"/>
    </row>
    <row r="666" spans="1:7" ht="13.5" customHeight="1">
      <c r="A666" s="11" t="s">
        <v>2014</v>
      </c>
      <c r="B666" s="11" t="s">
        <v>2015</v>
      </c>
      <c r="C666" s="420">
        <v>11641955</v>
      </c>
      <c r="D666" s="420">
        <v>0</v>
      </c>
      <c r="E666" s="421">
        <v>11641955</v>
      </c>
      <c r="F666" s="422"/>
      <c r="G666" s="67"/>
    </row>
    <row r="667" spans="1:7" ht="13.5" customHeight="1">
      <c r="A667" s="11" t="s">
        <v>2016</v>
      </c>
      <c r="B667" s="11" t="s">
        <v>2017</v>
      </c>
      <c r="C667" s="420">
        <v>4394834</v>
      </c>
      <c r="D667" s="420">
        <v>0</v>
      </c>
      <c r="E667" s="421">
        <v>4394834</v>
      </c>
      <c r="F667" s="422"/>
      <c r="G667" s="67"/>
    </row>
    <row r="668" spans="1:7" ht="13.5" customHeight="1">
      <c r="A668" s="11" t="s">
        <v>2018</v>
      </c>
      <c r="B668" s="11" t="s">
        <v>2019</v>
      </c>
      <c r="C668" s="420">
        <v>12422670</v>
      </c>
      <c r="D668" s="420">
        <v>0</v>
      </c>
      <c r="E668" s="421">
        <v>12422670</v>
      </c>
      <c r="F668" s="422"/>
      <c r="G668" s="67"/>
    </row>
    <row r="669" spans="1:7" ht="13.5" customHeight="1">
      <c r="A669" s="11" t="s">
        <v>2021</v>
      </c>
      <c r="B669" s="11" t="s">
        <v>2022</v>
      </c>
      <c r="C669" s="420">
        <v>54837</v>
      </c>
      <c r="D669" s="420">
        <v>0</v>
      </c>
      <c r="E669" s="421">
        <v>54837</v>
      </c>
      <c r="F669" s="422"/>
      <c r="G669" s="67"/>
    </row>
    <row r="670" spans="1:7" ht="13.5" customHeight="1">
      <c r="A670" s="11" t="s">
        <v>2023</v>
      </c>
      <c r="B670" s="11" t="s">
        <v>2024</v>
      </c>
      <c r="C670" s="420">
        <v>5124</v>
      </c>
      <c r="D670" s="420">
        <v>0</v>
      </c>
      <c r="E670" s="421">
        <v>5124</v>
      </c>
      <c r="F670" s="422"/>
      <c r="G670" s="67"/>
    </row>
    <row r="671" spans="1:7" ht="13.5" customHeight="1">
      <c r="A671" s="11" t="s">
        <v>2025</v>
      </c>
      <c r="B671" s="11" t="s">
        <v>2026</v>
      </c>
      <c r="C671" s="420">
        <v>1251728</v>
      </c>
      <c r="D671" s="420">
        <v>0</v>
      </c>
      <c r="E671" s="421">
        <v>1251728</v>
      </c>
      <c r="F671" s="422"/>
      <c r="G671" s="67"/>
    </row>
    <row r="672" spans="1:7" ht="13.5" customHeight="1">
      <c r="A672" s="11" t="s">
        <v>2027</v>
      </c>
      <c r="B672" s="11" t="s">
        <v>2028</v>
      </c>
      <c r="C672" s="420">
        <v>10820</v>
      </c>
      <c r="D672" s="420">
        <v>0</v>
      </c>
      <c r="E672" s="421">
        <v>10820</v>
      </c>
      <c r="F672" s="422"/>
      <c r="G672" s="67"/>
    </row>
    <row r="673" spans="1:7" ht="13.5" customHeight="1">
      <c r="A673" s="424" t="s">
        <v>2029</v>
      </c>
      <c r="B673" s="424" t="s">
        <v>2031</v>
      </c>
      <c r="C673" s="425">
        <v>13124224</v>
      </c>
      <c r="D673" s="425">
        <v>0</v>
      </c>
      <c r="E673" s="426">
        <v>13124224</v>
      </c>
      <c r="F673" s="427"/>
      <c r="G673" s="427"/>
    </row>
    <row r="674" spans="1:7" ht="13.5" customHeight="1">
      <c r="A674" s="11" t="s">
        <v>2032</v>
      </c>
      <c r="B674" s="11" t="s">
        <v>2033</v>
      </c>
      <c r="C674" s="420">
        <v>27302</v>
      </c>
      <c r="D674" s="420">
        <v>0</v>
      </c>
      <c r="E674" s="421">
        <v>27302</v>
      </c>
      <c r="F674" s="422"/>
      <c r="G674" s="67"/>
    </row>
    <row r="675" spans="1:7" ht="13.5" customHeight="1">
      <c r="A675" s="11" t="s">
        <v>2034</v>
      </c>
      <c r="B675" s="11" t="s">
        <v>2035</v>
      </c>
      <c r="C675" s="420">
        <v>61</v>
      </c>
      <c r="D675" s="420">
        <v>0</v>
      </c>
      <c r="E675" s="421">
        <v>61</v>
      </c>
      <c r="F675" s="422"/>
      <c r="G675" s="67"/>
    </row>
    <row r="676" spans="1:7" ht="13.5" customHeight="1">
      <c r="A676" s="11" t="s">
        <v>2036</v>
      </c>
      <c r="B676" s="11" t="s">
        <v>1028</v>
      </c>
      <c r="C676" s="420">
        <v>0</v>
      </c>
      <c r="D676" s="420">
        <v>0</v>
      </c>
      <c r="E676" s="421">
        <v>0</v>
      </c>
      <c r="F676" s="422"/>
      <c r="G676" s="67"/>
    </row>
    <row r="677" spans="1:7" ht="13.5" customHeight="1">
      <c r="A677" s="11" t="s">
        <v>2037</v>
      </c>
      <c r="B677" s="11" t="s">
        <v>2039</v>
      </c>
      <c r="C677" s="420">
        <v>12266</v>
      </c>
      <c r="D677" s="420">
        <v>0</v>
      </c>
      <c r="E677" s="421">
        <v>12266</v>
      </c>
      <c r="F677" s="422"/>
      <c r="G677" s="67"/>
    </row>
    <row r="678" spans="1:7" ht="13.5" customHeight="1">
      <c r="A678" s="11" t="s">
        <v>2040</v>
      </c>
      <c r="B678" s="11" t="s">
        <v>2041</v>
      </c>
      <c r="C678" s="420">
        <v>50589</v>
      </c>
      <c r="D678" s="420">
        <v>0</v>
      </c>
      <c r="E678" s="421">
        <v>50589</v>
      </c>
      <c r="F678" s="422"/>
      <c r="G678" s="67"/>
    </row>
    <row r="679" spans="1:7" ht="13.5" customHeight="1">
      <c r="A679" s="11" t="s">
        <v>2042</v>
      </c>
      <c r="B679" s="11" t="s">
        <v>1026</v>
      </c>
      <c r="C679" s="420">
        <v>12545244</v>
      </c>
      <c r="D679" s="420">
        <v>0</v>
      </c>
      <c r="E679" s="421">
        <v>12545244</v>
      </c>
      <c r="F679" s="422"/>
      <c r="G679" s="67"/>
    </row>
    <row r="680" spans="1:7" ht="13.5" customHeight="1">
      <c r="A680" s="11" t="s">
        <v>2043</v>
      </c>
      <c r="B680" s="11" t="s">
        <v>1011</v>
      </c>
      <c r="C680" s="420">
        <v>57491</v>
      </c>
      <c r="D680" s="420">
        <v>0</v>
      </c>
      <c r="E680" s="421">
        <v>57491</v>
      </c>
      <c r="F680" s="422"/>
      <c r="G680" s="67"/>
    </row>
    <row r="681" spans="1:7" ht="13.5" customHeight="1">
      <c r="A681" s="11" t="s">
        <v>2044</v>
      </c>
      <c r="B681" s="11" t="s">
        <v>993</v>
      </c>
      <c r="C681" s="420">
        <v>67370</v>
      </c>
      <c r="D681" s="420">
        <v>0</v>
      </c>
      <c r="E681" s="421">
        <v>67370</v>
      </c>
      <c r="F681" s="422"/>
      <c r="G681" s="67"/>
    </row>
    <row r="682" spans="1:7" ht="13.5" customHeight="1">
      <c r="A682" s="11" t="s">
        <v>2045</v>
      </c>
      <c r="B682" s="11" t="s">
        <v>2046</v>
      </c>
      <c r="C682" s="420">
        <v>348654</v>
      </c>
      <c r="D682" s="420">
        <v>0</v>
      </c>
      <c r="E682" s="421">
        <v>348654</v>
      </c>
      <c r="F682" s="422"/>
      <c r="G682" s="67"/>
    </row>
    <row r="683" spans="1:7" ht="13.5" customHeight="1">
      <c r="A683" s="11" t="s">
        <v>2047</v>
      </c>
      <c r="B683" s="11" t="s">
        <v>2048</v>
      </c>
      <c r="C683" s="420">
        <v>9961</v>
      </c>
      <c r="D683" s="420">
        <v>0</v>
      </c>
      <c r="E683" s="421">
        <v>9961</v>
      </c>
      <c r="F683" s="422"/>
      <c r="G683" s="67"/>
    </row>
    <row r="684" spans="1:7" ht="13.5" customHeight="1">
      <c r="A684" s="11" t="s">
        <v>2049</v>
      </c>
      <c r="B684" s="11" t="s">
        <v>2050</v>
      </c>
      <c r="C684" s="420">
        <v>5286</v>
      </c>
      <c r="D684" s="420">
        <v>0</v>
      </c>
      <c r="E684" s="421">
        <v>5286</v>
      </c>
      <c r="F684" s="422"/>
      <c r="G684" s="67"/>
    </row>
    <row r="685" spans="1:7" ht="13.5" customHeight="1">
      <c r="A685" s="419" t="s">
        <v>2051</v>
      </c>
      <c r="B685" s="419" t="s">
        <v>973</v>
      </c>
      <c r="C685" s="420">
        <v>-285979</v>
      </c>
      <c r="D685" s="420">
        <v>0</v>
      </c>
      <c r="E685" s="421">
        <v>-285979</v>
      </c>
      <c r="F685" s="422"/>
      <c r="G685" s="67"/>
    </row>
    <row r="686" spans="1:7" ht="13.5" customHeight="1">
      <c r="A686" s="11" t="s">
        <v>2052</v>
      </c>
      <c r="B686" s="11" t="s">
        <v>1056</v>
      </c>
      <c r="C686" s="420">
        <v>57740</v>
      </c>
      <c r="D686" s="420">
        <v>0</v>
      </c>
      <c r="E686" s="421">
        <v>57740</v>
      </c>
      <c r="F686" s="422"/>
      <c r="G686" s="67"/>
    </row>
    <row r="687" spans="1:7" ht="13.5" customHeight="1">
      <c r="A687" s="11" t="s">
        <v>2053</v>
      </c>
      <c r="B687" s="11" t="s">
        <v>2054</v>
      </c>
      <c r="C687" s="420">
        <v>1984713</v>
      </c>
      <c r="D687" s="420">
        <v>0</v>
      </c>
      <c r="E687" s="421">
        <v>1984713</v>
      </c>
      <c r="F687" s="422"/>
      <c r="G687" s="67"/>
    </row>
    <row r="688" spans="1:7" ht="13.5" customHeight="1">
      <c r="A688" s="11" t="s">
        <v>2055</v>
      </c>
      <c r="B688" s="11" t="s">
        <v>2056</v>
      </c>
      <c r="C688" s="420">
        <v>-829</v>
      </c>
      <c r="D688" s="420">
        <v>0</v>
      </c>
      <c r="E688" s="421">
        <v>-829</v>
      </c>
      <c r="F688" s="422"/>
      <c r="G688" s="67"/>
    </row>
    <row r="689" spans="1:7" ht="13.5" customHeight="1">
      <c r="A689" s="11" t="s">
        <v>2057</v>
      </c>
      <c r="B689" s="11" t="s">
        <v>2058</v>
      </c>
      <c r="C689" s="420">
        <v>-1853073</v>
      </c>
      <c r="D689" s="420">
        <v>0</v>
      </c>
      <c r="E689" s="421">
        <v>-1853073</v>
      </c>
      <c r="F689" s="422"/>
      <c r="G689" s="67"/>
    </row>
    <row r="690" spans="1:7" ht="13.5" customHeight="1">
      <c r="A690" s="11" t="s">
        <v>2059</v>
      </c>
      <c r="B690" s="11" t="s">
        <v>2060</v>
      </c>
      <c r="C690" s="420">
        <v>-364</v>
      </c>
      <c r="D690" s="420">
        <v>0</v>
      </c>
      <c r="E690" s="421">
        <v>-364</v>
      </c>
      <c r="F690" s="422"/>
      <c r="G690" s="67"/>
    </row>
    <row r="691" spans="1:7" ht="13.5" customHeight="1">
      <c r="A691" s="11" t="s">
        <v>2061</v>
      </c>
      <c r="B691" s="11" t="s">
        <v>2062</v>
      </c>
      <c r="C691" s="420">
        <v>-285897</v>
      </c>
      <c r="D691" s="420">
        <v>0</v>
      </c>
      <c r="E691" s="421">
        <v>-285897</v>
      </c>
      <c r="F691" s="422"/>
      <c r="G691" s="67"/>
    </row>
    <row r="692" spans="1:7" ht="13.5" customHeight="1">
      <c r="A692" s="11" t="s">
        <v>2063</v>
      </c>
      <c r="B692" s="11" t="s">
        <v>2064</v>
      </c>
      <c r="C692" s="420">
        <v>-188269</v>
      </c>
      <c r="D692" s="420">
        <v>0</v>
      </c>
      <c r="E692" s="421">
        <v>-188269</v>
      </c>
      <c r="F692" s="422"/>
      <c r="G692" s="67"/>
    </row>
    <row r="693" spans="1:7" ht="13.5" customHeight="1">
      <c r="A693" s="424" t="s">
        <v>2065</v>
      </c>
      <c r="B693" s="424" t="s">
        <v>2066</v>
      </c>
      <c r="C693" s="425">
        <v>11548038</v>
      </c>
      <c r="D693" s="425">
        <v>0</v>
      </c>
      <c r="E693" s="426">
        <v>11548038</v>
      </c>
      <c r="F693" s="427"/>
      <c r="G693" s="427"/>
    </row>
    <row r="694" spans="1:7" ht="13.5" customHeight="1">
      <c r="A694" s="11" t="s">
        <v>2067</v>
      </c>
      <c r="B694" s="11" t="s">
        <v>1098</v>
      </c>
      <c r="C694" s="420">
        <v>11548038</v>
      </c>
      <c r="D694" s="420">
        <v>0</v>
      </c>
      <c r="E694" s="421">
        <v>11548038</v>
      </c>
      <c r="F694" s="422"/>
      <c r="G694" s="67"/>
    </row>
    <row r="695" spans="1:7" ht="13.5" customHeight="1">
      <c r="A695" s="419" t="s">
        <v>2068</v>
      </c>
      <c r="B695" s="419" t="s">
        <v>2069</v>
      </c>
      <c r="C695" s="420">
        <v>6806844218</v>
      </c>
      <c r="D695" s="420">
        <v>59754</v>
      </c>
      <c r="E695" s="421">
        <v>6806903972</v>
      </c>
      <c r="F695" s="433"/>
      <c r="G695" s="67"/>
    </row>
    <row r="696" spans="1:7" ht="13.5" customHeight="1">
      <c r="A696" s="435" t="s">
        <v>2070</v>
      </c>
      <c r="B696" s="435" t="s">
        <v>1108</v>
      </c>
      <c r="C696" s="425">
        <v>6806844218</v>
      </c>
      <c r="D696" s="425">
        <v>59754</v>
      </c>
      <c r="E696" s="426">
        <v>6806903972</v>
      </c>
      <c r="F696" s="456"/>
      <c r="G696" s="427"/>
    </row>
    <row r="697" spans="1:7" ht="13.5" customHeight="1">
      <c r="A697" s="419" t="s">
        <v>2071</v>
      </c>
      <c r="B697" s="419" t="s">
        <v>2072</v>
      </c>
      <c r="C697" s="420">
        <v>156376</v>
      </c>
      <c r="D697" s="420">
        <v>0</v>
      </c>
      <c r="E697" s="421">
        <v>156376</v>
      </c>
      <c r="F697" s="422"/>
      <c r="G697" s="67"/>
    </row>
    <row r="698" spans="1:7" ht="13.5" customHeight="1">
      <c r="A698" s="11" t="s">
        <v>2073</v>
      </c>
      <c r="B698" s="11" t="s">
        <v>2074</v>
      </c>
      <c r="C698" s="420">
        <v>37727</v>
      </c>
      <c r="D698" s="420">
        <v>0</v>
      </c>
      <c r="E698" s="421">
        <v>37727</v>
      </c>
      <c r="F698" s="422"/>
      <c r="G698" s="67"/>
    </row>
    <row r="699" spans="1:7" ht="13.5" customHeight="1">
      <c r="A699" s="11" t="s">
        <v>2075</v>
      </c>
      <c r="B699" s="11" t="s">
        <v>1121</v>
      </c>
      <c r="C699" s="420">
        <v>118649</v>
      </c>
      <c r="D699" s="420">
        <v>0</v>
      </c>
      <c r="E699" s="421">
        <v>118649</v>
      </c>
      <c r="F699" s="422"/>
      <c r="G699" s="67"/>
    </row>
    <row r="700" spans="1:7" ht="13.5" customHeight="1">
      <c r="A700" s="419" t="s">
        <v>2076</v>
      </c>
      <c r="B700" s="419" t="s">
        <v>2077</v>
      </c>
      <c r="C700" s="420">
        <v>637983572</v>
      </c>
      <c r="D700" s="420">
        <v>0</v>
      </c>
      <c r="E700" s="421">
        <v>637983572</v>
      </c>
      <c r="F700" s="422"/>
      <c r="G700" s="67"/>
    </row>
    <row r="701" spans="1:7" ht="13.5" customHeight="1">
      <c r="A701" s="11" t="s">
        <v>2078</v>
      </c>
      <c r="B701" s="11" t="s">
        <v>2079</v>
      </c>
      <c r="C701" s="420">
        <v>623619270</v>
      </c>
      <c r="D701" s="420">
        <v>0</v>
      </c>
      <c r="E701" s="421">
        <v>623619270</v>
      </c>
      <c r="F701" s="422"/>
      <c r="G701" s="67"/>
    </row>
    <row r="702" spans="1:7" ht="13.5" customHeight="1">
      <c r="A702" s="11" t="s">
        <v>2080</v>
      </c>
      <c r="B702" s="11" t="s">
        <v>2081</v>
      </c>
      <c r="C702" s="420">
        <v>14364302</v>
      </c>
      <c r="D702" s="420">
        <v>0</v>
      </c>
      <c r="E702" s="421">
        <v>14364302</v>
      </c>
      <c r="F702" s="422"/>
      <c r="G702" s="67"/>
    </row>
    <row r="703" spans="1:7" ht="13.5" customHeight="1">
      <c r="A703" s="419" t="s">
        <v>2082</v>
      </c>
      <c r="B703" s="419" t="s">
        <v>2083</v>
      </c>
      <c r="C703" s="420">
        <v>937205646</v>
      </c>
      <c r="D703" s="420">
        <v>53375057</v>
      </c>
      <c r="E703" s="421">
        <v>990580703</v>
      </c>
      <c r="F703" s="433"/>
      <c r="G703" s="67"/>
    </row>
    <row r="704" spans="1:7" ht="13.5" customHeight="1">
      <c r="A704" s="11" t="s">
        <v>2084</v>
      </c>
      <c r="B704" s="11" t="s">
        <v>2085</v>
      </c>
      <c r="C704" s="420">
        <v>935648539</v>
      </c>
      <c r="D704" s="420">
        <v>53375057</v>
      </c>
      <c r="E704" s="421">
        <v>989023596</v>
      </c>
      <c r="F704" s="434"/>
      <c r="G704" s="67"/>
    </row>
    <row r="705" spans="1:7" ht="13.5" customHeight="1">
      <c r="A705" s="11" t="s">
        <v>2086</v>
      </c>
      <c r="B705" s="11" t="s">
        <v>2087</v>
      </c>
      <c r="C705" s="420">
        <v>1557107</v>
      </c>
      <c r="D705" s="420">
        <v>0</v>
      </c>
      <c r="E705" s="421">
        <v>1557107</v>
      </c>
      <c r="F705" s="422"/>
      <c r="G705" s="67"/>
    </row>
    <row r="706" spans="1:7" ht="13.5" customHeight="1">
      <c r="A706" s="419" t="s">
        <v>2088</v>
      </c>
      <c r="B706" s="419" t="s">
        <v>2089</v>
      </c>
      <c r="C706" s="420">
        <v>495239550</v>
      </c>
      <c r="D706" s="420">
        <v>0</v>
      </c>
      <c r="E706" s="421">
        <v>495239550</v>
      </c>
      <c r="F706" s="422"/>
      <c r="G706" s="67"/>
    </row>
    <row r="707" spans="1:7" ht="13.5" customHeight="1">
      <c r="A707" s="11" t="s">
        <v>2090</v>
      </c>
      <c r="B707" s="11" t="s">
        <v>2091</v>
      </c>
      <c r="C707" s="420">
        <v>453152964</v>
      </c>
      <c r="D707" s="420">
        <v>0</v>
      </c>
      <c r="E707" s="421">
        <v>453152964</v>
      </c>
      <c r="F707" s="422"/>
      <c r="G707" s="67"/>
    </row>
    <row r="708" spans="1:7" ht="13.5" customHeight="1">
      <c r="A708" s="11" t="s">
        <v>2092</v>
      </c>
      <c r="B708" s="11" t="s">
        <v>2093</v>
      </c>
      <c r="C708" s="420">
        <v>58965</v>
      </c>
      <c r="D708" s="420">
        <v>0</v>
      </c>
      <c r="E708" s="421">
        <v>58965</v>
      </c>
      <c r="F708" s="422"/>
      <c r="G708" s="67"/>
    </row>
    <row r="709" spans="1:7" ht="13.5" customHeight="1">
      <c r="A709" s="11" t="s">
        <v>2094</v>
      </c>
      <c r="B709" s="11" t="s">
        <v>2095</v>
      </c>
      <c r="C709" s="420">
        <v>22104608</v>
      </c>
      <c r="D709" s="420">
        <v>0</v>
      </c>
      <c r="E709" s="421">
        <v>22104608</v>
      </c>
      <c r="F709" s="422"/>
      <c r="G709" s="67"/>
    </row>
    <row r="710" spans="1:7" ht="13.5" customHeight="1">
      <c r="A710" s="11" t="s">
        <v>2096</v>
      </c>
      <c r="B710" s="11" t="s">
        <v>2097</v>
      </c>
      <c r="C710" s="420">
        <v>19923013</v>
      </c>
      <c r="D710" s="420">
        <v>0</v>
      </c>
      <c r="E710" s="421">
        <v>19923013</v>
      </c>
      <c r="F710" s="422"/>
      <c r="G710" s="67"/>
    </row>
    <row r="711" spans="1:7" ht="13.5" customHeight="1">
      <c r="A711" s="424" t="s">
        <v>2098</v>
      </c>
      <c r="B711" s="424" t="s">
        <v>2099</v>
      </c>
      <c r="C711" s="425">
        <v>938589331</v>
      </c>
      <c r="D711" s="457">
        <v>8451883</v>
      </c>
      <c r="E711" s="421">
        <v>947041214</v>
      </c>
      <c r="F711" s="433"/>
      <c r="G711" s="67"/>
    </row>
    <row r="712" spans="1:7" ht="13.5" customHeight="1">
      <c r="A712" s="419" t="s">
        <v>2100</v>
      </c>
      <c r="B712" s="419" t="s">
        <v>2101</v>
      </c>
      <c r="C712" s="420">
        <v>890985935</v>
      </c>
      <c r="D712" s="420">
        <v>3093352</v>
      </c>
      <c r="E712" s="421">
        <v>894079287</v>
      </c>
      <c r="F712" s="433"/>
      <c r="G712" s="67"/>
    </row>
    <row r="713" spans="1:7" ht="13.5" customHeight="1">
      <c r="A713" s="11" t="s">
        <v>2102</v>
      </c>
      <c r="B713" s="11" t="s">
        <v>2103</v>
      </c>
      <c r="C713" s="420">
        <v>19522123</v>
      </c>
      <c r="D713" s="420">
        <v>0</v>
      </c>
      <c r="E713" s="421">
        <v>19522123</v>
      </c>
      <c r="F713" s="422"/>
      <c r="G713" s="67"/>
    </row>
    <row r="714" spans="1:7" ht="13.5" customHeight="1">
      <c r="A714" s="11" t="s">
        <v>2104</v>
      </c>
      <c r="B714" s="11" t="s">
        <v>2105</v>
      </c>
      <c r="C714" s="420">
        <v>476381313</v>
      </c>
      <c r="D714" s="420">
        <v>3093352</v>
      </c>
      <c r="E714" s="421">
        <v>479474665</v>
      </c>
      <c r="F714" s="434"/>
      <c r="G714" s="67"/>
    </row>
    <row r="715" spans="1:7" ht="13.5" customHeight="1">
      <c r="A715" s="11" t="s">
        <v>2106</v>
      </c>
      <c r="B715" s="11" t="s">
        <v>2107</v>
      </c>
      <c r="C715" s="420">
        <v>18477631</v>
      </c>
      <c r="D715" s="420">
        <v>0</v>
      </c>
      <c r="E715" s="421">
        <v>18477631</v>
      </c>
      <c r="F715" s="422"/>
      <c r="G715" s="67"/>
    </row>
    <row r="716" spans="1:7" ht="13.5" customHeight="1">
      <c r="A716" s="11" t="s">
        <v>2108</v>
      </c>
      <c r="B716" s="11" t="s">
        <v>2109</v>
      </c>
      <c r="C716" s="420">
        <v>154082267</v>
      </c>
      <c r="D716" s="420">
        <v>0</v>
      </c>
      <c r="E716" s="421">
        <v>154082267</v>
      </c>
      <c r="F716" s="422"/>
      <c r="G716" s="67"/>
    </row>
    <row r="717" spans="1:7" ht="13.5" customHeight="1">
      <c r="A717" s="11" t="s">
        <v>2110</v>
      </c>
      <c r="B717" s="11" t="s">
        <v>2111</v>
      </c>
      <c r="C717" s="420">
        <v>92734245</v>
      </c>
      <c r="D717" s="420">
        <v>0</v>
      </c>
      <c r="E717" s="421">
        <v>92734245</v>
      </c>
      <c r="F717" s="422"/>
      <c r="G717" s="67"/>
    </row>
    <row r="718" spans="1:7" ht="13.5" customHeight="1">
      <c r="A718" s="11" t="s">
        <v>2112</v>
      </c>
      <c r="B718" s="11" t="s">
        <v>2113</v>
      </c>
      <c r="C718" s="420">
        <v>62649932</v>
      </c>
      <c r="D718" s="420">
        <v>0</v>
      </c>
      <c r="E718" s="421">
        <v>62649932</v>
      </c>
      <c r="F718" s="422"/>
      <c r="G718" s="67"/>
    </row>
    <row r="719" spans="1:7" ht="13.5" customHeight="1">
      <c r="A719" s="11" t="s">
        <v>2114</v>
      </c>
      <c r="B719" s="11" t="s">
        <v>2115</v>
      </c>
      <c r="C719" s="420">
        <v>10124318</v>
      </c>
      <c r="D719" s="420">
        <v>0</v>
      </c>
      <c r="E719" s="421">
        <v>10124318</v>
      </c>
      <c r="F719" s="422"/>
      <c r="G719" s="67"/>
    </row>
    <row r="720" spans="1:7" ht="13.5" customHeight="1">
      <c r="A720" s="11" t="s">
        <v>2116</v>
      </c>
      <c r="B720" s="11" t="s">
        <v>1166</v>
      </c>
      <c r="C720" s="420">
        <v>171838</v>
      </c>
      <c r="D720" s="420">
        <v>0</v>
      </c>
      <c r="E720" s="421">
        <v>171838</v>
      </c>
      <c r="F720" s="422"/>
      <c r="G720" s="67"/>
    </row>
    <row r="721" spans="1:7" ht="13.5" customHeight="1">
      <c r="A721" s="11" t="s">
        <v>2117</v>
      </c>
      <c r="B721" s="11" t="s">
        <v>2118</v>
      </c>
      <c r="C721" s="420">
        <v>44146747</v>
      </c>
      <c r="D721" s="420">
        <v>0</v>
      </c>
      <c r="E721" s="421">
        <v>44146747</v>
      </c>
      <c r="F721" s="422"/>
      <c r="G721" s="67"/>
    </row>
    <row r="722" spans="1:7" ht="13.5" customHeight="1">
      <c r="A722" s="11" t="s">
        <v>2119</v>
      </c>
      <c r="B722" s="11" t="s">
        <v>2120</v>
      </c>
      <c r="C722" s="420">
        <v>12599341</v>
      </c>
      <c r="D722" s="420">
        <v>0</v>
      </c>
      <c r="E722" s="421">
        <v>12599341</v>
      </c>
      <c r="F722" s="422"/>
      <c r="G722" s="67"/>
    </row>
    <row r="723" spans="1:7" ht="13.5" customHeight="1">
      <c r="A723" s="11" t="s">
        <v>2121</v>
      </c>
      <c r="B723" s="11" t="s">
        <v>2122</v>
      </c>
      <c r="C723" s="420">
        <v>96180</v>
      </c>
      <c r="D723" s="420">
        <v>0</v>
      </c>
      <c r="E723" s="421">
        <v>96180</v>
      </c>
      <c r="F723" s="422"/>
      <c r="G723" s="67"/>
    </row>
    <row r="724" spans="1:7" ht="13.5" customHeight="1">
      <c r="A724" s="419" t="s">
        <v>2123</v>
      </c>
      <c r="B724" s="419" t="s">
        <v>2124</v>
      </c>
      <c r="C724" s="420">
        <v>47603396</v>
      </c>
      <c r="D724" s="420">
        <v>5358531</v>
      </c>
      <c r="E724" s="421">
        <v>52961927</v>
      </c>
      <c r="F724" s="433"/>
      <c r="G724" s="67"/>
    </row>
    <row r="725" spans="1:7" ht="13.5" customHeight="1">
      <c r="A725" s="11" t="s">
        <v>2125</v>
      </c>
      <c r="B725" s="11" t="s">
        <v>2126</v>
      </c>
      <c r="C725" s="420">
        <v>40848259</v>
      </c>
      <c r="D725" s="420">
        <v>0</v>
      </c>
      <c r="E725" s="421">
        <v>40848259</v>
      </c>
      <c r="F725" s="422"/>
      <c r="G725" s="67"/>
    </row>
    <row r="726" spans="1:7" ht="13.5" customHeight="1">
      <c r="A726" s="11" t="s">
        <v>2127</v>
      </c>
      <c r="B726" s="11" t="s">
        <v>2128</v>
      </c>
      <c r="C726" s="420">
        <v>4236181</v>
      </c>
      <c r="D726" s="420">
        <v>0</v>
      </c>
      <c r="E726" s="421">
        <v>4236181</v>
      </c>
      <c r="F726" s="422"/>
      <c r="G726" s="67"/>
    </row>
    <row r="727" spans="1:7" ht="13.5" customHeight="1">
      <c r="A727" s="11" t="s">
        <v>2129</v>
      </c>
      <c r="B727" s="11" t="s">
        <v>1132</v>
      </c>
      <c r="C727" s="420">
        <v>2518956</v>
      </c>
      <c r="D727" s="420">
        <v>5358531</v>
      </c>
      <c r="E727" s="421">
        <v>7877487</v>
      </c>
      <c r="F727" s="434"/>
      <c r="G727" s="67"/>
    </row>
    <row r="728" spans="1:7" ht="13.5" customHeight="1">
      <c r="A728" s="419" t="s">
        <v>2130</v>
      </c>
      <c r="B728" s="419" t="s">
        <v>2131</v>
      </c>
      <c r="C728" s="420">
        <v>-3383822814</v>
      </c>
      <c r="D728" s="420">
        <v>-241952189</v>
      </c>
      <c r="E728" s="421">
        <v>-3625775003</v>
      </c>
      <c r="F728" s="422"/>
      <c r="G728" s="67"/>
    </row>
    <row r="729" spans="1:7" ht="13.5" customHeight="1">
      <c r="A729" s="419" t="s">
        <v>2132</v>
      </c>
      <c r="B729" s="419" t="s">
        <v>2133</v>
      </c>
      <c r="C729" s="420">
        <v>-1102502</v>
      </c>
      <c r="D729" s="420">
        <v>0</v>
      </c>
      <c r="E729" s="421">
        <v>-1102502</v>
      </c>
      <c r="F729" s="422"/>
      <c r="G729" s="67"/>
    </row>
    <row r="730" spans="1:7" ht="13.5" customHeight="1">
      <c r="A730" s="11" t="s">
        <v>2134</v>
      </c>
      <c r="B730" s="11" t="s">
        <v>2135</v>
      </c>
      <c r="C730" s="420">
        <v>-1102502</v>
      </c>
      <c r="D730" s="420">
        <v>0</v>
      </c>
      <c r="E730" s="421">
        <v>-1102502</v>
      </c>
      <c r="F730" s="422"/>
      <c r="G730" s="67"/>
    </row>
    <row r="731" spans="1:7" ht="13.5" customHeight="1">
      <c r="A731" s="419" t="s">
        <v>2136</v>
      </c>
      <c r="B731" s="419" t="s">
        <v>2137</v>
      </c>
      <c r="C731" s="420">
        <v>-227814045</v>
      </c>
      <c r="D731" s="420">
        <v>-2192759</v>
      </c>
      <c r="E731" s="421">
        <v>-230006804</v>
      </c>
      <c r="F731" s="422"/>
      <c r="G731" s="67"/>
    </row>
    <row r="732" spans="1:7" ht="13.5" customHeight="1">
      <c r="A732" s="11" t="s">
        <v>2138</v>
      </c>
      <c r="B732" s="11" t="s">
        <v>2139</v>
      </c>
      <c r="C732" s="420">
        <v>-26088</v>
      </c>
      <c r="D732" s="420">
        <v>0</v>
      </c>
      <c r="E732" s="421">
        <v>-26088</v>
      </c>
      <c r="F732" s="422"/>
      <c r="G732" s="67"/>
    </row>
    <row r="733" spans="1:7" ht="13.5" customHeight="1">
      <c r="A733" s="11" t="s">
        <v>2140</v>
      </c>
      <c r="B733" s="11" t="s">
        <v>2141</v>
      </c>
      <c r="C733" s="420">
        <v>-227787957</v>
      </c>
      <c r="D733" s="420">
        <v>-2192759</v>
      </c>
      <c r="E733" s="421">
        <v>-229980716</v>
      </c>
      <c r="F733" s="422"/>
      <c r="G733" s="67"/>
    </row>
    <row r="734" spans="1:7" ht="13.5" customHeight="1">
      <c r="A734" s="419" t="s">
        <v>2142</v>
      </c>
      <c r="B734" s="419" t="s">
        <v>2143</v>
      </c>
      <c r="C734" s="420">
        <v>-84</v>
      </c>
      <c r="D734" s="420">
        <v>0</v>
      </c>
      <c r="E734" s="421">
        <v>-84</v>
      </c>
      <c r="F734" s="422"/>
      <c r="G734" s="67"/>
    </row>
    <row r="735" spans="1:7" ht="13.5" customHeight="1">
      <c r="A735" s="11" t="s">
        <v>2144</v>
      </c>
      <c r="B735" s="11" t="s">
        <v>1284</v>
      </c>
      <c r="C735" s="420">
        <v>-84</v>
      </c>
      <c r="D735" s="420">
        <v>0</v>
      </c>
      <c r="E735" s="421">
        <v>-84</v>
      </c>
      <c r="F735" s="422"/>
      <c r="G735" s="67"/>
    </row>
    <row r="736" spans="1:7" ht="13.5" customHeight="1">
      <c r="A736" s="419" t="s">
        <v>2145</v>
      </c>
      <c r="B736" s="419" t="s">
        <v>2146</v>
      </c>
      <c r="C736" s="420">
        <v>-24496679</v>
      </c>
      <c r="D736" s="420">
        <v>0</v>
      </c>
      <c r="E736" s="421">
        <v>-24496679</v>
      </c>
      <c r="F736" s="422"/>
      <c r="G736" s="67"/>
    </row>
    <row r="737" spans="1:7" ht="13.5" customHeight="1">
      <c r="A737" s="11" t="s">
        <v>2147</v>
      </c>
      <c r="B737" s="11" t="s">
        <v>1288</v>
      </c>
      <c r="C737" s="420">
        <v>-24496679</v>
      </c>
      <c r="D737" s="420">
        <v>0</v>
      </c>
      <c r="E737" s="421">
        <v>-24496679</v>
      </c>
      <c r="F737" s="422"/>
      <c r="G737" s="67"/>
    </row>
    <row r="738" spans="1:7" ht="13.5" customHeight="1">
      <c r="A738" s="419" t="s">
        <v>2148</v>
      </c>
      <c r="B738" s="419" t="s">
        <v>2149</v>
      </c>
      <c r="C738" s="420">
        <v>-65888</v>
      </c>
      <c r="D738" s="420">
        <v>0</v>
      </c>
      <c r="E738" s="421">
        <v>-65888</v>
      </c>
      <c r="F738" s="422"/>
      <c r="G738" s="67"/>
    </row>
    <row r="739" spans="1:7" ht="13.5" customHeight="1">
      <c r="A739" s="11" t="s">
        <v>2150</v>
      </c>
      <c r="B739" s="11" t="s">
        <v>2151</v>
      </c>
      <c r="C739" s="420">
        <v>-65888</v>
      </c>
      <c r="D739" s="420">
        <v>0</v>
      </c>
      <c r="E739" s="421">
        <v>-65888</v>
      </c>
      <c r="F739" s="422"/>
      <c r="G739" s="67"/>
    </row>
    <row r="740" spans="1:7" ht="13.5" customHeight="1">
      <c r="A740" s="419" t="s">
        <v>2152</v>
      </c>
      <c r="B740" s="419" t="s">
        <v>1902</v>
      </c>
      <c r="C740" s="420">
        <v>-158333500</v>
      </c>
      <c r="D740" s="420">
        <v>0</v>
      </c>
      <c r="E740" s="421">
        <v>-158333500</v>
      </c>
      <c r="F740" s="422"/>
      <c r="G740" s="67"/>
    </row>
    <row r="741" spans="1:7" ht="13.5" customHeight="1">
      <c r="A741" s="11" t="s">
        <v>2153</v>
      </c>
      <c r="B741" s="11" t="s">
        <v>1090</v>
      </c>
      <c r="C741" s="420">
        <v>-158333500</v>
      </c>
      <c r="D741" s="420">
        <v>0</v>
      </c>
      <c r="E741" s="421">
        <v>-158333500</v>
      </c>
      <c r="F741" s="422"/>
      <c r="G741" s="67"/>
    </row>
    <row r="742" spans="1:7" ht="13.5" customHeight="1">
      <c r="A742" s="419" t="s">
        <v>2154</v>
      </c>
      <c r="B742" s="419" t="s">
        <v>2155</v>
      </c>
      <c r="C742" s="420">
        <v>-22562024</v>
      </c>
      <c r="D742" s="420">
        <v>0</v>
      </c>
      <c r="E742" s="421">
        <v>-22562024</v>
      </c>
      <c r="F742" s="422"/>
      <c r="G742" s="67"/>
    </row>
    <row r="743" spans="1:7" ht="13.5" customHeight="1">
      <c r="A743" s="11" t="s">
        <v>2156</v>
      </c>
      <c r="B743" s="11" t="s">
        <v>2157</v>
      </c>
      <c r="C743" s="420">
        <v>-22562024</v>
      </c>
      <c r="D743" s="420">
        <v>0</v>
      </c>
      <c r="E743" s="421">
        <v>-22562024</v>
      </c>
      <c r="F743" s="422"/>
      <c r="G743" s="67"/>
    </row>
    <row r="744" spans="1:7" ht="13.5" customHeight="1">
      <c r="A744" s="419" t="s">
        <v>2158</v>
      </c>
      <c r="B744" s="419" t="s">
        <v>2159</v>
      </c>
      <c r="C744" s="420">
        <v>-2948843042</v>
      </c>
      <c r="D744" s="420">
        <v>0</v>
      </c>
      <c r="E744" s="421">
        <v>-2948843042</v>
      </c>
      <c r="F744" s="422"/>
      <c r="G744" s="67"/>
    </row>
    <row r="745" spans="1:7" ht="13.5" customHeight="1">
      <c r="A745" s="11" t="s">
        <v>2160</v>
      </c>
      <c r="B745" s="11" t="s">
        <v>2161</v>
      </c>
      <c r="C745" s="420">
        <v>-2948843042</v>
      </c>
      <c r="D745" s="420">
        <v>0</v>
      </c>
      <c r="E745" s="421">
        <v>-2948843042</v>
      </c>
      <c r="F745" s="422"/>
      <c r="G745" s="67"/>
    </row>
    <row r="746" spans="1:7" ht="13.5" customHeight="1">
      <c r="A746" s="419" t="s">
        <v>2162</v>
      </c>
      <c r="B746" s="419" t="s">
        <v>2066</v>
      </c>
      <c r="C746" s="420">
        <v>-605050</v>
      </c>
      <c r="D746" s="420">
        <v>0</v>
      </c>
      <c r="E746" s="421">
        <v>-605050</v>
      </c>
      <c r="F746" s="422"/>
      <c r="G746" s="67"/>
    </row>
    <row r="747" spans="1:7" ht="13.5" customHeight="1">
      <c r="A747" s="11" t="s">
        <v>2163</v>
      </c>
      <c r="B747" s="11" t="s">
        <v>1306</v>
      </c>
      <c r="C747" s="420">
        <v>-605050</v>
      </c>
      <c r="D747" s="420">
        <v>0</v>
      </c>
      <c r="E747" s="421">
        <v>-605050</v>
      </c>
      <c r="F747" s="422"/>
      <c r="G747" s="67"/>
    </row>
    <row r="748" spans="1:7" ht="13.5" customHeight="1">
      <c r="A748" s="419" t="s">
        <v>2164</v>
      </c>
      <c r="B748" s="419" t="s">
        <v>2165</v>
      </c>
      <c r="C748" s="420">
        <v>0</v>
      </c>
      <c r="D748" s="420">
        <v>-239759430</v>
      </c>
      <c r="E748" s="421">
        <v>-239759430</v>
      </c>
      <c r="F748" s="422"/>
      <c r="G748" s="67"/>
    </row>
    <row r="749" spans="1:7" ht="13.5" customHeight="1">
      <c r="A749" s="11" t="s">
        <v>2166</v>
      </c>
      <c r="B749" s="11" t="s">
        <v>2167</v>
      </c>
      <c r="C749" s="420">
        <v>0</v>
      </c>
      <c r="D749" s="420">
        <v>-239750030</v>
      </c>
      <c r="E749" s="421">
        <v>-239750030</v>
      </c>
      <c r="F749" s="422"/>
      <c r="G749" s="67"/>
    </row>
    <row r="750" spans="1:7" ht="13.5" customHeight="1">
      <c r="A750" s="11" t="s">
        <v>2168</v>
      </c>
      <c r="B750" s="11" t="s">
        <v>1312</v>
      </c>
      <c r="C750" s="420">
        <v>0</v>
      </c>
      <c r="D750" s="420">
        <v>-9400</v>
      </c>
      <c r="E750" s="421">
        <v>-9400</v>
      </c>
      <c r="F750" s="422"/>
      <c r="G750" s="67"/>
    </row>
    <row r="751" spans="1:7" ht="13.5" customHeight="1">
      <c r="A751" s="419" t="s">
        <v>2169</v>
      </c>
      <c r="B751" s="419" t="s">
        <v>60</v>
      </c>
      <c r="C751" s="420">
        <v>783984563</v>
      </c>
      <c r="D751" s="420">
        <v>6832965828</v>
      </c>
      <c r="E751" s="421">
        <v>7616950391</v>
      </c>
      <c r="F751" s="433"/>
      <c r="G751" s="67"/>
    </row>
    <row r="752" spans="1:7" ht="13.5" customHeight="1">
      <c r="A752" s="419" t="s">
        <v>2170</v>
      </c>
      <c r="B752" s="419" t="s">
        <v>137</v>
      </c>
      <c r="C752" s="420">
        <v>1561746</v>
      </c>
      <c r="D752" s="420">
        <v>6832965828</v>
      </c>
      <c r="E752" s="421">
        <v>6834527574</v>
      </c>
      <c r="F752" s="433"/>
      <c r="G752" s="67"/>
    </row>
    <row r="753" spans="1:7" ht="13.5" customHeight="1">
      <c r="A753" s="11" t="s">
        <v>2171</v>
      </c>
      <c r="B753" s="11" t="s">
        <v>2172</v>
      </c>
      <c r="C753" s="420">
        <v>2491753</v>
      </c>
      <c r="D753" s="420">
        <v>10809323786</v>
      </c>
      <c r="E753" s="421">
        <v>10811815539</v>
      </c>
      <c r="F753" s="434"/>
      <c r="G753" s="67"/>
    </row>
    <row r="754" spans="1:7" ht="13.5" customHeight="1">
      <c r="A754" s="11" t="s">
        <v>2173</v>
      </c>
      <c r="B754" s="11" t="s">
        <v>2174</v>
      </c>
      <c r="C754" s="420">
        <v>-930007</v>
      </c>
      <c r="D754" s="420">
        <v>-3976357958</v>
      </c>
      <c r="E754" s="421">
        <v>-3977287965</v>
      </c>
      <c r="F754" s="422"/>
      <c r="G754" s="67"/>
    </row>
    <row r="755" spans="1:7" ht="13.5" customHeight="1">
      <c r="A755" s="419" t="s">
        <v>2175</v>
      </c>
      <c r="B755" s="419" t="s">
        <v>2176</v>
      </c>
      <c r="C755" s="420">
        <v>782422817</v>
      </c>
      <c r="D755" s="420">
        <v>0</v>
      </c>
      <c r="E755" s="421">
        <v>782422817</v>
      </c>
      <c r="F755" s="422"/>
      <c r="G755" s="67"/>
    </row>
    <row r="756" spans="1:7" ht="13.5" customHeight="1">
      <c r="A756" s="11" t="s">
        <v>2177</v>
      </c>
      <c r="B756" s="11" t="s">
        <v>2178</v>
      </c>
      <c r="C756" s="420">
        <v>780943710</v>
      </c>
      <c r="D756" s="420">
        <v>0</v>
      </c>
      <c r="E756" s="421">
        <v>780943710</v>
      </c>
      <c r="F756" s="422"/>
      <c r="G756" s="67"/>
    </row>
    <row r="757" spans="1:7" ht="13.5" customHeight="1">
      <c r="A757" s="11" t="s">
        <v>2179</v>
      </c>
      <c r="B757" s="11" t="s">
        <v>2180</v>
      </c>
      <c r="C757" s="420">
        <v>1479107</v>
      </c>
      <c r="D757" s="420">
        <v>0</v>
      </c>
      <c r="E757" s="421">
        <v>1479107</v>
      </c>
      <c r="F757" s="422"/>
      <c r="G757" s="67"/>
    </row>
    <row r="758" spans="1:7" ht="13.5" customHeight="1">
      <c r="A758" s="419" t="s">
        <v>2181</v>
      </c>
      <c r="B758" s="419" t="s">
        <v>2182</v>
      </c>
      <c r="C758" s="420">
        <v>5877888962</v>
      </c>
      <c r="D758" s="420">
        <v>35067794049</v>
      </c>
      <c r="E758" s="421">
        <v>40945683011</v>
      </c>
      <c r="F758" s="433"/>
      <c r="G758" s="67"/>
    </row>
    <row r="759" spans="1:7" ht="13.5" customHeight="1">
      <c r="A759" s="419" t="s">
        <v>2183</v>
      </c>
      <c r="B759" s="419" t="s">
        <v>2184</v>
      </c>
      <c r="C759" s="420">
        <v>5866863832</v>
      </c>
      <c r="D759" s="420">
        <v>3007967826</v>
      </c>
      <c r="E759" s="421">
        <v>8874831658</v>
      </c>
      <c r="F759" s="433"/>
      <c r="G759" s="67"/>
    </row>
    <row r="760" spans="1:7" ht="13.5" customHeight="1">
      <c r="A760" s="11" t="s">
        <v>2185</v>
      </c>
      <c r="B760" s="11" t="s">
        <v>2186</v>
      </c>
      <c r="C760" s="420">
        <v>4874052942</v>
      </c>
      <c r="D760" s="420">
        <v>3004141652</v>
      </c>
      <c r="E760" s="421">
        <v>7878194594</v>
      </c>
      <c r="F760" s="434"/>
      <c r="G760" s="67"/>
    </row>
    <row r="761" spans="1:7" ht="13.5" customHeight="1">
      <c r="A761" s="11" t="s">
        <v>2187</v>
      </c>
      <c r="B761" s="11" t="s">
        <v>2188</v>
      </c>
      <c r="C761" s="420">
        <v>990410924</v>
      </c>
      <c r="D761" s="420">
        <v>0</v>
      </c>
      <c r="E761" s="421">
        <v>990410924</v>
      </c>
      <c r="F761" s="422"/>
      <c r="G761" s="67"/>
    </row>
    <row r="762" spans="1:7" ht="13.5" customHeight="1">
      <c r="A762" s="11" t="s">
        <v>2189</v>
      </c>
      <c r="B762" s="11" t="s">
        <v>2190</v>
      </c>
      <c r="C762" s="420">
        <v>2399966</v>
      </c>
      <c r="D762" s="420">
        <v>3826174</v>
      </c>
      <c r="E762" s="421">
        <v>6226140</v>
      </c>
      <c r="F762" s="434"/>
      <c r="G762" s="67"/>
    </row>
    <row r="763" spans="1:7" ht="13.5" customHeight="1">
      <c r="A763" s="424" t="s">
        <v>2191</v>
      </c>
      <c r="B763" s="424" t="s">
        <v>2192</v>
      </c>
      <c r="C763" s="425">
        <v>5976181</v>
      </c>
      <c r="D763" s="420">
        <v>0</v>
      </c>
      <c r="E763" s="421">
        <v>5976181</v>
      </c>
      <c r="F763" s="422"/>
      <c r="G763" s="67"/>
    </row>
    <row r="764" spans="1:7" ht="13.5" customHeight="1">
      <c r="A764" s="11" t="s">
        <v>2193</v>
      </c>
      <c r="B764" s="11" t="s">
        <v>2105</v>
      </c>
      <c r="C764" s="420">
        <v>444000</v>
      </c>
      <c r="D764" s="420">
        <v>0</v>
      </c>
      <c r="E764" s="421">
        <v>444000</v>
      </c>
      <c r="F764" s="422"/>
      <c r="G764" s="67"/>
    </row>
    <row r="765" spans="1:7" ht="13.5" customHeight="1">
      <c r="A765" s="11" t="s">
        <v>2194</v>
      </c>
      <c r="B765" s="11" t="s">
        <v>2109</v>
      </c>
      <c r="C765" s="420">
        <v>1119193</v>
      </c>
      <c r="D765" s="420">
        <v>0</v>
      </c>
      <c r="E765" s="421">
        <v>1119193</v>
      </c>
      <c r="F765" s="422"/>
      <c r="G765" s="67"/>
    </row>
    <row r="766" spans="1:7" ht="13.5" customHeight="1">
      <c r="A766" s="11" t="s">
        <v>2195</v>
      </c>
      <c r="B766" s="11" t="s">
        <v>2113</v>
      </c>
      <c r="C766" s="420">
        <v>1801337</v>
      </c>
      <c r="D766" s="420">
        <v>0</v>
      </c>
      <c r="E766" s="421">
        <v>1801337</v>
      </c>
      <c r="F766" s="422"/>
      <c r="G766" s="67"/>
    </row>
    <row r="767" spans="1:7" ht="13.5" customHeight="1">
      <c r="A767" s="11" t="s">
        <v>2196</v>
      </c>
      <c r="B767" s="11" t="s">
        <v>2111</v>
      </c>
      <c r="C767" s="420">
        <v>1110670</v>
      </c>
      <c r="D767" s="420">
        <v>0</v>
      </c>
      <c r="E767" s="421">
        <v>1110670</v>
      </c>
      <c r="F767" s="422"/>
      <c r="G767" s="67"/>
    </row>
    <row r="768" spans="1:7" ht="13.5" customHeight="1">
      <c r="A768" s="11" t="s">
        <v>2197</v>
      </c>
      <c r="B768" s="11" t="s">
        <v>2118</v>
      </c>
      <c r="C768" s="420">
        <v>756573</v>
      </c>
      <c r="D768" s="420">
        <v>0</v>
      </c>
      <c r="E768" s="421">
        <v>756573</v>
      </c>
      <c r="F768" s="422"/>
      <c r="G768" s="67"/>
    </row>
    <row r="769" spans="1:7" ht="13.5" customHeight="1">
      <c r="A769" s="11" t="s">
        <v>2198</v>
      </c>
      <c r="B769" s="11" t="s">
        <v>2115</v>
      </c>
      <c r="C769" s="420">
        <v>636135</v>
      </c>
      <c r="D769" s="420">
        <v>0</v>
      </c>
      <c r="E769" s="421">
        <v>636135</v>
      </c>
      <c r="F769" s="422"/>
      <c r="G769" s="67"/>
    </row>
    <row r="770" spans="1:7" ht="13.5" customHeight="1">
      <c r="A770" s="11" t="s">
        <v>2199</v>
      </c>
      <c r="B770" s="11" t="s">
        <v>2120</v>
      </c>
      <c r="C770" s="420">
        <v>108273</v>
      </c>
      <c r="D770" s="420">
        <v>0</v>
      </c>
      <c r="E770" s="421">
        <v>108273</v>
      </c>
      <c r="F770" s="422"/>
      <c r="G770" s="67"/>
    </row>
    <row r="771" spans="1:7" ht="13.5" customHeight="1">
      <c r="A771" s="419" t="s">
        <v>2200</v>
      </c>
      <c r="B771" s="419" t="s">
        <v>2201</v>
      </c>
      <c r="C771" s="420">
        <v>0</v>
      </c>
      <c r="D771" s="420">
        <v>19980092631</v>
      </c>
      <c r="E771" s="421">
        <v>19980092631</v>
      </c>
      <c r="F771" s="433"/>
      <c r="G771" s="67"/>
    </row>
    <row r="772" spans="1:7" ht="13.5" customHeight="1">
      <c r="A772" s="11" t="s">
        <v>2202</v>
      </c>
      <c r="B772" s="11" t="s">
        <v>2203</v>
      </c>
      <c r="C772" s="420">
        <v>3117342</v>
      </c>
      <c r="D772" s="420">
        <v>20139129228</v>
      </c>
      <c r="E772" s="421">
        <v>20142246570</v>
      </c>
      <c r="F772" s="434"/>
      <c r="G772" s="67"/>
    </row>
    <row r="773" spans="1:7" ht="13.5" customHeight="1">
      <c r="A773" s="11" t="s">
        <v>2204</v>
      </c>
      <c r="B773" s="11" t="s">
        <v>2205</v>
      </c>
      <c r="C773" s="420">
        <v>-3117342</v>
      </c>
      <c r="D773" s="420">
        <v>-11546937780</v>
      </c>
      <c r="E773" s="421">
        <v>-11550055122</v>
      </c>
      <c r="F773" s="422"/>
      <c r="G773" s="67"/>
    </row>
    <row r="774" spans="1:7" ht="13.5" customHeight="1">
      <c r="A774" s="11" t="s">
        <v>2206</v>
      </c>
      <c r="B774" s="11" t="s">
        <v>2207</v>
      </c>
      <c r="C774" s="420">
        <v>0</v>
      </c>
      <c r="D774" s="420">
        <v>16906818263</v>
      </c>
      <c r="E774" s="421">
        <v>16906818263</v>
      </c>
      <c r="F774" s="434"/>
      <c r="G774" s="67"/>
    </row>
    <row r="775" spans="1:7" ht="13.5" customHeight="1">
      <c r="A775" s="11" t="s">
        <v>2208</v>
      </c>
      <c r="B775" s="11" t="s">
        <v>2209</v>
      </c>
      <c r="C775" s="420">
        <v>0</v>
      </c>
      <c r="D775" s="420">
        <v>-8381688978</v>
      </c>
      <c r="E775" s="421">
        <v>-8381688978</v>
      </c>
      <c r="F775" s="422"/>
      <c r="G775" s="67"/>
    </row>
    <row r="776" spans="1:7" ht="13.5" customHeight="1">
      <c r="A776" s="11" t="s">
        <v>2210</v>
      </c>
      <c r="B776" s="11" t="s">
        <v>2211</v>
      </c>
      <c r="C776" s="420">
        <v>0</v>
      </c>
      <c r="D776" s="420">
        <v>5122435740</v>
      </c>
      <c r="E776" s="421">
        <v>5122435740</v>
      </c>
      <c r="F776" s="434"/>
      <c r="G776" s="67"/>
    </row>
    <row r="777" spans="1:7" ht="13.5" customHeight="1">
      <c r="A777" s="11" t="s">
        <v>2212</v>
      </c>
      <c r="B777" s="11" t="s">
        <v>2213</v>
      </c>
      <c r="C777" s="420">
        <v>0</v>
      </c>
      <c r="D777" s="420">
        <v>-2259663842</v>
      </c>
      <c r="E777" s="421">
        <v>-2259663842</v>
      </c>
      <c r="F777" s="422"/>
      <c r="G777" s="67"/>
    </row>
    <row r="778" spans="1:7" ht="13.5" customHeight="1">
      <c r="A778" s="419" t="s">
        <v>2214</v>
      </c>
      <c r="B778" s="419" t="s">
        <v>2215</v>
      </c>
      <c r="C778" s="420">
        <v>0</v>
      </c>
      <c r="D778" s="420">
        <v>12079733592</v>
      </c>
      <c r="E778" s="421">
        <v>12079733592</v>
      </c>
      <c r="F778" s="433"/>
      <c r="G778" s="67"/>
    </row>
    <row r="779" spans="1:7" ht="13.5" customHeight="1">
      <c r="A779" s="11" t="s">
        <v>2216</v>
      </c>
      <c r="B779" s="11" t="s">
        <v>2217</v>
      </c>
      <c r="C779" s="420">
        <v>0</v>
      </c>
      <c r="D779" s="420">
        <v>20853768740</v>
      </c>
      <c r="E779" s="421">
        <v>20853768740</v>
      </c>
      <c r="F779" s="434"/>
      <c r="G779" s="67"/>
    </row>
    <row r="780" spans="1:7" ht="13.5" customHeight="1">
      <c r="A780" s="11" t="s">
        <v>2218</v>
      </c>
      <c r="B780" s="11" t="s">
        <v>2219</v>
      </c>
      <c r="C780" s="420">
        <v>0</v>
      </c>
      <c r="D780" s="420">
        <v>-8774035148</v>
      </c>
      <c r="E780" s="421">
        <v>-8774035148</v>
      </c>
      <c r="F780" s="422"/>
      <c r="G780" s="67"/>
    </row>
    <row r="781" spans="1:7" ht="13.5" customHeight="1">
      <c r="A781" s="419" t="s">
        <v>2220</v>
      </c>
      <c r="B781" s="419" t="s">
        <v>2221</v>
      </c>
      <c r="C781" s="420">
        <v>5048949</v>
      </c>
      <c r="D781" s="420">
        <v>0</v>
      </c>
      <c r="E781" s="421">
        <v>5048949</v>
      </c>
      <c r="F781" s="422"/>
      <c r="G781" s="67"/>
    </row>
    <row r="782" spans="1:7" ht="13.5" customHeight="1">
      <c r="A782" s="11" t="s">
        <v>2222</v>
      </c>
      <c r="B782" s="11" t="s">
        <v>1941</v>
      </c>
      <c r="C782" s="420">
        <v>60700</v>
      </c>
      <c r="D782" s="420">
        <v>0</v>
      </c>
      <c r="E782" s="421">
        <v>60700</v>
      </c>
      <c r="F782" s="422"/>
      <c r="G782" s="67"/>
    </row>
    <row r="783" spans="1:7" ht="13.5" customHeight="1">
      <c r="A783" s="11" t="s">
        <v>2223</v>
      </c>
      <c r="B783" s="11" t="s">
        <v>2224</v>
      </c>
      <c r="C783" s="420">
        <v>4988249</v>
      </c>
      <c r="D783" s="420">
        <v>0</v>
      </c>
      <c r="E783" s="421">
        <v>4988249</v>
      </c>
      <c r="F783" s="422"/>
      <c r="G783" s="67"/>
    </row>
    <row r="784" spans="1:7" ht="13.5" customHeight="1">
      <c r="A784" s="419" t="s">
        <v>2225</v>
      </c>
      <c r="B784" s="419" t="s">
        <v>2226</v>
      </c>
      <c r="C784" s="420">
        <v>61651355615</v>
      </c>
      <c r="D784" s="420">
        <v>6415889623</v>
      </c>
      <c r="E784" s="421">
        <v>68067245238</v>
      </c>
      <c r="F784" s="433"/>
      <c r="G784" s="67"/>
    </row>
    <row r="785" spans="1:7" ht="13.5" customHeight="1">
      <c r="A785" s="419" t="s">
        <v>2227</v>
      </c>
      <c r="B785" s="419" t="s">
        <v>2228</v>
      </c>
      <c r="C785" s="420">
        <v>68151689</v>
      </c>
      <c r="D785" s="420">
        <v>0</v>
      </c>
      <c r="E785" s="421">
        <v>68151689</v>
      </c>
      <c r="F785" s="422"/>
      <c r="G785" s="67"/>
    </row>
    <row r="786" spans="1:7" ht="13.5" customHeight="1">
      <c r="A786" s="11" t="s">
        <v>2229</v>
      </c>
      <c r="B786" s="11" t="s">
        <v>2230</v>
      </c>
      <c r="C786" s="420">
        <v>25749012</v>
      </c>
      <c r="D786" s="420">
        <v>0</v>
      </c>
      <c r="E786" s="421">
        <v>25749012</v>
      </c>
      <c r="F786" s="422"/>
      <c r="G786" s="67"/>
    </row>
    <row r="787" spans="1:7" ht="13.5" customHeight="1">
      <c r="A787" s="11" t="s">
        <v>2231</v>
      </c>
      <c r="B787" s="11" t="s">
        <v>2232</v>
      </c>
      <c r="C787" s="420">
        <v>5406205</v>
      </c>
      <c r="D787" s="420">
        <v>0</v>
      </c>
      <c r="E787" s="421">
        <v>5406205</v>
      </c>
      <c r="F787" s="422"/>
      <c r="G787" s="67"/>
    </row>
    <row r="788" spans="1:7" ht="13.5" customHeight="1">
      <c r="A788" s="11" t="s">
        <v>2233</v>
      </c>
      <c r="B788" s="11" t="s">
        <v>2234</v>
      </c>
      <c r="C788" s="420">
        <v>204379</v>
      </c>
      <c r="D788" s="420">
        <v>0</v>
      </c>
      <c r="E788" s="421">
        <v>204379</v>
      </c>
      <c r="F788" s="422"/>
      <c r="G788" s="67"/>
    </row>
    <row r="789" spans="1:7" ht="13.5" customHeight="1">
      <c r="A789" s="11" t="s">
        <v>2235</v>
      </c>
      <c r="B789" s="11" t="s">
        <v>2236</v>
      </c>
      <c r="C789" s="420">
        <v>136382</v>
      </c>
      <c r="D789" s="420">
        <v>0</v>
      </c>
      <c r="E789" s="421">
        <v>136382</v>
      </c>
      <c r="F789" s="422"/>
      <c r="G789" s="67"/>
    </row>
    <row r="790" spans="1:7" ht="13.5" customHeight="1">
      <c r="A790" s="11" t="s">
        <v>2237</v>
      </c>
      <c r="B790" s="11" t="s">
        <v>2238</v>
      </c>
      <c r="C790" s="420">
        <v>36578880</v>
      </c>
      <c r="D790" s="420">
        <v>0</v>
      </c>
      <c r="E790" s="421">
        <v>36578880</v>
      </c>
      <c r="F790" s="422"/>
      <c r="G790" s="67"/>
    </row>
    <row r="791" spans="1:7" ht="13.5" customHeight="1">
      <c r="A791" s="11" t="s">
        <v>2239</v>
      </c>
      <c r="B791" s="11" t="s">
        <v>2240</v>
      </c>
      <c r="C791" s="420">
        <v>76831</v>
      </c>
      <c r="D791" s="420">
        <v>0</v>
      </c>
      <c r="E791" s="421">
        <v>76831</v>
      </c>
      <c r="F791" s="422"/>
      <c r="G791" s="67"/>
    </row>
    <row r="792" spans="1:7" ht="13.5" customHeight="1">
      <c r="A792" s="419" t="s">
        <v>2241</v>
      </c>
      <c r="B792" s="419" t="s">
        <v>2242</v>
      </c>
      <c r="C792" s="420">
        <v>972801</v>
      </c>
      <c r="D792" s="420">
        <v>56215</v>
      </c>
      <c r="E792" s="421">
        <v>1029016</v>
      </c>
      <c r="F792" s="433"/>
      <c r="G792" s="67"/>
    </row>
    <row r="793" spans="1:7" ht="13.5" customHeight="1">
      <c r="A793" s="11" t="s">
        <v>2243</v>
      </c>
      <c r="B793" s="11" t="s">
        <v>1130</v>
      </c>
      <c r="C793" s="420">
        <v>865</v>
      </c>
      <c r="D793" s="420">
        <v>0</v>
      </c>
      <c r="E793" s="421">
        <v>865</v>
      </c>
      <c r="F793" s="422"/>
      <c r="G793" s="67"/>
    </row>
    <row r="794" spans="1:7" ht="13.5" customHeight="1">
      <c r="A794" s="11" t="s">
        <v>2244</v>
      </c>
      <c r="B794" s="11" t="s">
        <v>2245</v>
      </c>
      <c r="C794" s="420">
        <v>806665</v>
      </c>
      <c r="D794" s="420">
        <v>0</v>
      </c>
      <c r="E794" s="421">
        <v>806665</v>
      </c>
      <c r="F794" s="422"/>
      <c r="G794" s="67"/>
    </row>
    <row r="795" spans="1:7" ht="13.5" customHeight="1">
      <c r="A795" s="11" t="s">
        <v>2246</v>
      </c>
      <c r="B795" s="11" t="s">
        <v>2247</v>
      </c>
      <c r="C795" s="420">
        <v>165271</v>
      </c>
      <c r="D795" s="420">
        <v>56215</v>
      </c>
      <c r="E795" s="421">
        <v>221486</v>
      </c>
      <c r="F795" s="434"/>
      <c r="G795" s="67"/>
    </row>
    <row r="796" spans="1:7" ht="13.5" customHeight="1">
      <c r="A796" s="419" t="s">
        <v>2248</v>
      </c>
      <c r="B796" s="419" t="s">
        <v>2249</v>
      </c>
      <c r="C796" s="420">
        <v>76110471</v>
      </c>
      <c r="D796" s="420">
        <v>6415833408</v>
      </c>
      <c r="E796" s="421">
        <v>6491943879</v>
      </c>
      <c r="F796" s="433"/>
      <c r="G796" s="67"/>
    </row>
    <row r="797" spans="1:7" ht="13.5" customHeight="1">
      <c r="A797" s="11" t="s">
        <v>2250</v>
      </c>
      <c r="B797" s="11" t="s">
        <v>2251</v>
      </c>
      <c r="C797" s="420">
        <v>39608207</v>
      </c>
      <c r="D797" s="420">
        <v>0</v>
      </c>
      <c r="E797" s="421">
        <v>39608207</v>
      </c>
      <c r="F797" s="422"/>
      <c r="G797" s="67"/>
    </row>
    <row r="798" spans="1:7" ht="13.5" customHeight="1">
      <c r="A798" s="11" t="s">
        <v>2252</v>
      </c>
      <c r="B798" s="11" t="s">
        <v>2253</v>
      </c>
      <c r="C798" s="420">
        <v>0</v>
      </c>
      <c r="D798" s="420">
        <v>5768690825</v>
      </c>
      <c r="E798" s="421">
        <v>5768690825</v>
      </c>
      <c r="F798" s="434"/>
      <c r="G798" s="67"/>
    </row>
    <row r="799" spans="1:7" ht="13.5" customHeight="1">
      <c r="A799" s="11" t="s">
        <v>2254</v>
      </c>
      <c r="B799" s="11" t="s">
        <v>2255</v>
      </c>
      <c r="C799" s="420">
        <v>0</v>
      </c>
      <c r="D799" s="420">
        <v>647142583</v>
      </c>
      <c r="E799" s="421">
        <v>647142583</v>
      </c>
      <c r="F799" s="434"/>
      <c r="G799" s="67"/>
    </row>
    <row r="800" spans="1:7" ht="13.5" customHeight="1">
      <c r="A800" s="11" t="s">
        <v>2256</v>
      </c>
      <c r="B800" s="11" t="s">
        <v>2257</v>
      </c>
      <c r="C800" s="420">
        <v>36502264</v>
      </c>
      <c r="D800" s="420">
        <v>0</v>
      </c>
      <c r="E800" s="421">
        <v>36502264</v>
      </c>
      <c r="F800" s="422"/>
      <c r="G800" s="67"/>
    </row>
    <row r="801" spans="1:7" ht="13.5" customHeight="1">
      <c r="A801" s="419" t="s">
        <v>2258</v>
      </c>
      <c r="B801" s="419" t="s">
        <v>2259</v>
      </c>
      <c r="C801" s="420">
        <v>61506120654</v>
      </c>
      <c r="D801" s="420">
        <v>0</v>
      </c>
      <c r="E801" s="421">
        <v>61506120654</v>
      </c>
      <c r="F801" s="422"/>
      <c r="G801" s="67"/>
    </row>
    <row r="802" spans="1:7" ht="13.5" customHeight="1">
      <c r="A802" s="11" t="s">
        <v>2260</v>
      </c>
      <c r="B802" s="11" t="s">
        <v>2261</v>
      </c>
      <c r="C802" s="420">
        <v>10700119682</v>
      </c>
      <c r="D802" s="420">
        <v>0</v>
      </c>
      <c r="E802" s="421">
        <v>10700119682</v>
      </c>
      <c r="F802" s="422"/>
      <c r="G802" s="67"/>
    </row>
    <row r="803" spans="1:7" ht="13.5" customHeight="1">
      <c r="A803" s="11" t="s">
        <v>2262</v>
      </c>
      <c r="B803" s="11" t="s">
        <v>2263</v>
      </c>
      <c r="C803" s="420">
        <v>39118133475</v>
      </c>
      <c r="D803" s="420">
        <v>0</v>
      </c>
      <c r="E803" s="421">
        <v>39118133475</v>
      </c>
      <c r="F803" s="422"/>
      <c r="G803" s="67"/>
    </row>
    <row r="804" spans="1:7" ht="13.5" customHeight="1">
      <c r="A804" s="11" t="s">
        <v>2264</v>
      </c>
      <c r="B804" s="11" t="s">
        <v>2265</v>
      </c>
      <c r="C804" s="420">
        <v>8594673916</v>
      </c>
      <c r="D804" s="420">
        <v>0</v>
      </c>
      <c r="E804" s="421">
        <v>8594673916</v>
      </c>
      <c r="F804" s="422"/>
      <c r="G804" s="67"/>
    </row>
    <row r="805" spans="1:7" ht="13.5" customHeight="1">
      <c r="A805" s="11" t="s">
        <v>2266</v>
      </c>
      <c r="B805" s="11" t="s">
        <v>2024</v>
      </c>
      <c r="C805" s="420">
        <v>3093193581</v>
      </c>
      <c r="D805" s="420">
        <v>0</v>
      </c>
      <c r="E805" s="421">
        <v>3093193581</v>
      </c>
      <c r="F805" s="422"/>
      <c r="G805" s="67"/>
    </row>
    <row r="806" spans="1:7" ht="13.5" customHeight="1">
      <c r="A806" s="419" t="s">
        <v>2267</v>
      </c>
      <c r="B806" s="419" t="s">
        <v>2268</v>
      </c>
      <c r="C806" s="420">
        <v>0</v>
      </c>
      <c r="D806" s="420">
        <v>-133572582305</v>
      </c>
      <c r="E806" s="421">
        <v>-133572582305</v>
      </c>
      <c r="F806" s="433"/>
      <c r="G806" s="67"/>
    </row>
    <row r="807" spans="1:7" ht="13.5" customHeight="1">
      <c r="A807" s="419" t="s">
        <v>2269</v>
      </c>
      <c r="B807" s="419" t="s">
        <v>2270</v>
      </c>
      <c r="C807" s="420">
        <v>0</v>
      </c>
      <c r="D807" s="420">
        <v>-96347426059</v>
      </c>
      <c r="E807" s="421">
        <v>-96347426059</v>
      </c>
      <c r="F807" s="433"/>
      <c r="G807" s="67"/>
    </row>
    <row r="808" spans="1:7" ht="13.5" customHeight="1">
      <c r="A808" s="419" t="s">
        <v>2271</v>
      </c>
      <c r="B808" s="419" t="s">
        <v>2272</v>
      </c>
      <c r="C808" s="420">
        <v>0</v>
      </c>
      <c r="D808" s="420">
        <v>-168668284341</v>
      </c>
      <c r="E808" s="421">
        <v>-168668284341</v>
      </c>
      <c r="F808" s="433"/>
      <c r="G808" s="67"/>
    </row>
    <row r="809" spans="1:7" ht="13.5" customHeight="1">
      <c r="A809" s="11" t="s">
        <v>2273</v>
      </c>
      <c r="B809" s="11" t="s">
        <v>2274</v>
      </c>
      <c r="C809" s="420">
        <v>0</v>
      </c>
      <c r="D809" s="420">
        <v>-168668284341</v>
      </c>
      <c r="E809" s="421">
        <v>-168668284341</v>
      </c>
      <c r="F809" s="434"/>
      <c r="G809" s="67"/>
    </row>
    <row r="810" spans="1:7" ht="13.5" customHeight="1">
      <c r="A810" s="419" t="s">
        <v>2275</v>
      </c>
      <c r="B810" s="419" t="s">
        <v>2276</v>
      </c>
      <c r="C810" s="420">
        <v>0</v>
      </c>
      <c r="D810" s="420">
        <v>0</v>
      </c>
      <c r="E810" s="421">
        <v>0</v>
      </c>
      <c r="F810" s="422"/>
      <c r="G810" s="67"/>
    </row>
    <row r="811" spans="1:7" ht="13.5" customHeight="1">
      <c r="A811" s="11" t="s">
        <v>2277</v>
      </c>
      <c r="B811" s="11" t="s">
        <v>2278</v>
      </c>
      <c r="C811" s="420">
        <v>0</v>
      </c>
      <c r="D811" s="420">
        <v>0</v>
      </c>
      <c r="E811" s="421">
        <v>0</v>
      </c>
      <c r="F811" s="422"/>
      <c r="G811" s="67"/>
    </row>
    <row r="812" spans="1:7" ht="13.5" customHeight="1">
      <c r="A812" s="11" t="s">
        <v>2279</v>
      </c>
      <c r="B812" s="11" t="s">
        <v>2280</v>
      </c>
      <c r="C812" s="420">
        <v>0</v>
      </c>
      <c r="D812" s="420">
        <v>0</v>
      </c>
      <c r="E812" s="421">
        <v>0</v>
      </c>
      <c r="F812" s="422"/>
      <c r="G812" s="67"/>
    </row>
    <row r="813" spans="1:7" ht="13.5" customHeight="1">
      <c r="A813" s="419" t="s">
        <v>2281</v>
      </c>
      <c r="B813" s="419" t="s">
        <v>2282</v>
      </c>
      <c r="C813" s="420">
        <v>0</v>
      </c>
      <c r="D813" s="420">
        <v>0</v>
      </c>
      <c r="E813" s="421">
        <v>0</v>
      </c>
      <c r="F813" s="422"/>
      <c r="G813" s="67"/>
    </row>
    <row r="814" spans="1:7" ht="13.5" customHeight="1">
      <c r="A814" s="11" t="s">
        <v>2283</v>
      </c>
      <c r="B814" s="11" t="s">
        <v>2284</v>
      </c>
      <c r="C814" s="420">
        <v>0</v>
      </c>
      <c r="D814" s="420">
        <v>0</v>
      </c>
      <c r="E814" s="421">
        <v>0</v>
      </c>
      <c r="F814" s="422"/>
      <c r="G814" s="67"/>
    </row>
    <row r="815" spans="1:7" ht="13.5" customHeight="1">
      <c r="A815" s="419" t="s">
        <v>2285</v>
      </c>
      <c r="B815" s="419" t="s">
        <v>2286</v>
      </c>
      <c r="C815" s="420">
        <v>0</v>
      </c>
      <c r="D815" s="420">
        <v>16440899178</v>
      </c>
      <c r="E815" s="421">
        <v>16440899178</v>
      </c>
      <c r="F815" s="433"/>
      <c r="G815" s="67"/>
    </row>
    <row r="816" spans="1:7" ht="13.5" customHeight="1">
      <c r="A816" s="11" t="s">
        <v>2287</v>
      </c>
      <c r="B816" s="11" t="s">
        <v>1828</v>
      </c>
      <c r="C816" s="420">
        <v>0</v>
      </c>
      <c r="D816" s="420">
        <v>36070936</v>
      </c>
      <c r="E816" s="421">
        <v>36070936</v>
      </c>
      <c r="F816" s="434"/>
      <c r="G816" s="67"/>
    </row>
    <row r="817" spans="1:7" ht="13.5" customHeight="1">
      <c r="A817" s="11" t="s">
        <v>2288</v>
      </c>
      <c r="B817" s="11" t="s">
        <v>1830</v>
      </c>
      <c r="C817" s="420">
        <v>0</v>
      </c>
      <c r="D817" s="420">
        <v>824098919</v>
      </c>
      <c r="E817" s="421">
        <v>824098919</v>
      </c>
      <c r="F817" s="434"/>
      <c r="G817" s="67"/>
    </row>
    <row r="818" spans="1:7" ht="13.5" customHeight="1">
      <c r="A818" s="11" t="s">
        <v>2289</v>
      </c>
      <c r="B818" s="11" t="s">
        <v>1832</v>
      </c>
      <c r="C818" s="420">
        <v>0</v>
      </c>
      <c r="D818" s="420">
        <v>5810860</v>
      </c>
      <c r="E818" s="421">
        <v>5810860</v>
      </c>
      <c r="F818" s="434"/>
      <c r="G818" s="67"/>
    </row>
    <row r="819" spans="1:7" ht="13.5" customHeight="1">
      <c r="A819" s="11" t="s">
        <v>2292</v>
      </c>
      <c r="B819" s="11" t="s">
        <v>1834</v>
      </c>
      <c r="C819" s="420">
        <v>0</v>
      </c>
      <c r="D819" s="420">
        <v>54620688</v>
      </c>
      <c r="E819" s="421">
        <v>54620688</v>
      </c>
      <c r="F819" s="434"/>
      <c r="G819" s="67"/>
    </row>
    <row r="820" spans="1:7" ht="13.5" customHeight="1">
      <c r="A820" s="11" t="s">
        <v>2293</v>
      </c>
      <c r="B820" s="11" t="s">
        <v>1836</v>
      </c>
      <c r="C820" s="420">
        <v>0</v>
      </c>
      <c r="D820" s="420">
        <v>1192853123</v>
      </c>
      <c r="E820" s="421">
        <v>1192853123</v>
      </c>
      <c r="F820" s="434"/>
      <c r="G820" s="67"/>
    </row>
    <row r="821" spans="1:7" ht="13.5" customHeight="1">
      <c r="A821" s="11" t="s">
        <v>2294</v>
      </c>
      <c r="B821" s="11" t="s">
        <v>1838</v>
      </c>
      <c r="C821" s="420">
        <v>0</v>
      </c>
      <c r="D821" s="420">
        <v>290964</v>
      </c>
      <c r="E821" s="421">
        <v>290964</v>
      </c>
      <c r="F821" s="434"/>
      <c r="G821" s="67"/>
    </row>
    <row r="822" spans="1:7" ht="13.5" customHeight="1">
      <c r="A822" s="11" t="s">
        <v>2295</v>
      </c>
      <c r="B822" s="11" t="s">
        <v>1316</v>
      </c>
      <c r="C822" s="420">
        <v>0</v>
      </c>
      <c r="D822" s="420">
        <v>8687708299</v>
      </c>
      <c r="E822" s="421">
        <v>8687708299</v>
      </c>
      <c r="F822" s="434"/>
      <c r="G822" s="67"/>
    </row>
    <row r="823" spans="1:7" ht="13.5" customHeight="1">
      <c r="A823" s="11" t="s">
        <v>2297</v>
      </c>
      <c r="B823" s="11" t="s">
        <v>1326</v>
      </c>
      <c r="C823" s="420">
        <v>0</v>
      </c>
      <c r="D823" s="420">
        <v>300392</v>
      </c>
      <c r="E823" s="421">
        <v>300392</v>
      </c>
      <c r="F823" s="434"/>
      <c r="G823" s="67"/>
    </row>
    <row r="824" spans="1:7" ht="13.5" customHeight="1">
      <c r="A824" s="11" t="s">
        <v>2298</v>
      </c>
      <c r="B824" s="11" t="s">
        <v>1340</v>
      </c>
      <c r="C824" s="420">
        <v>0</v>
      </c>
      <c r="D824" s="420">
        <v>4487307745</v>
      </c>
      <c r="E824" s="421">
        <v>4487307745</v>
      </c>
      <c r="F824" s="434"/>
      <c r="G824" s="67"/>
    </row>
    <row r="825" spans="1:7" ht="13.5" customHeight="1">
      <c r="A825" s="11" t="s">
        <v>2299</v>
      </c>
      <c r="B825" s="11" t="s">
        <v>1342</v>
      </c>
      <c r="C825" s="420">
        <v>0</v>
      </c>
      <c r="D825" s="420">
        <v>15569834</v>
      </c>
      <c r="E825" s="421">
        <v>15569834</v>
      </c>
      <c r="F825" s="434"/>
      <c r="G825" s="67"/>
    </row>
    <row r="826" spans="1:7" ht="13.5" customHeight="1">
      <c r="A826" s="11" t="s">
        <v>2300</v>
      </c>
      <c r="B826" s="11" t="s">
        <v>1344</v>
      </c>
      <c r="C826" s="420">
        <v>0</v>
      </c>
      <c r="D826" s="420">
        <v>55689324</v>
      </c>
      <c r="E826" s="421">
        <v>55689324</v>
      </c>
      <c r="F826" s="434"/>
      <c r="G826" s="67"/>
    </row>
    <row r="827" spans="1:7" ht="13.5" customHeight="1">
      <c r="A827" s="11" t="s">
        <v>2301</v>
      </c>
      <c r="B827" s="11" t="s">
        <v>1350</v>
      </c>
      <c r="C827" s="420">
        <v>0</v>
      </c>
      <c r="D827" s="420">
        <v>172468205</v>
      </c>
      <c r="E827" s="421">
        <v>172468205</v>
      </c>
      <c r="F827" s="434"/>
      <c r="G827" s="67"/>
    </row>
    <row r="828" spans="1:7" ht="13.5" customHeight="1">
      <c r="A828" s="11" t="s">
        <v>2302</v>
      </c>
      <c r="B828" s="11" t="s">
        <v>1362</v>
      </c>
      <c r="C828" s="420">
        <v>0</v>
      </c>
      <c r="D828" s="420">
        <v>6356528</v>
      </c>
      <c r="E828" s="421">
        <v>6356528</v>
      </c>
      <c r="F828" s="434"/>
      <c r="G828" s="67"/>
    </row>
    <row r="829" spans="1:7" ht="13.5" customHeight="1">
      <c r="A829" s="11" t="s">
        <v>2303</v>
      </c>
      <c r="B829" s="11" t="s">
        <v>1847</v>
      </c>
      <c r="C829" s="420">
        <v>0</v>
      </c>
      <c r="D829" s="420">
        <v>20119054</v>
      </c>
      <c r="E829" s="421">
        <v>20119054</v>
      </c>
      <c r="F829" s="434"/>
      <c r="G829" s="67"/>
    </row>
    <row r="830" spans="1:7" ht="13.5" customHeight="1">
      <c r="A830" s="11" t="s">
        <v>2305</v>
      </c>
      <c r="B830" s="11" t="s">
        <v>1352</v>
      </c>
      <c r="C830" s="420">
        <v>0</v>
      </c>
      <c r="D830" s="420">
        <v>88284995</v>
      </c>
      <c r="E830" s="421">
        <v>88284995</v>
      </c>
      <c r="F830" s="434"/>
      <c r="G830" s="67"/>
    </row>
    <row r="831" spans="1:7" ht="13.5" customHeight="1">
      <c r="A831" s="11" t="s">
        <v>2306</v>
      </c>
      <c r="B831" s="11" t="s">
        <v>1354</v>
      </c>
      <c r="C831" s="420">
        <v>0</v>
      </c>
      <c r="D831" s="420">
        <v>721780630</v>
      </c>
      <c r="E831" s="421">
        <v>721780630</v>
      </c>
      <c r="F831" s="434"/>
      <c r="G831" s="67"/>
    </row>
    <row r="832" spans="1:7" ht="13.5" customHeight="1">
      <c r="A832" s="11" t="s">
        <v>2307</v>
      </c>
      <c r="B832" s="11" t="s">
        <v>1369</v>
      </c>
      <c r="C832" s="420">
        <v>0</v>
      </c>
      <c r="D832" s="420">
        <v>1168977</v>
      </c>
      <c r="E832" s="421">
        <v>1168977</v>
      </c>
      <c r="F832" s="434"/>
      <c r="G832" s="67"/>
    </row>
    <row r="833" spans="1:7" ht="13.5" customHeight="1">
      <c r="A833" s="11" t="s">
        <v>2308</v>
      </c>
      <c r="B833" s="11" t="s">
        <v>1684</v>
      </c>
      <c r="C833" s="420">
        <v>0</v>
      </c>
      <c r="D833" s="420">
        <v>70399705</v>
      </c>
      <c r="E833" s="421">
        <v>70399705</v>
      </c>
      <c r="F833" s="434"/>
      <c r="G833" s="67"/>
    </row>
    <row r="834" spans="1:7" ht="13.5" customHeight="1">
      <c r="A834" s="419" t="s">
        <v>2309</v>
      </c>
      <c r="B834" s="419" t="s">
        <v>2310</v>
      </c>
      <c r="C834" s="420">
        <v>0</v>
      </c>
      <c r="D834" s="420">
        <v>40700542388</v>
      </c>
      <c r="E834" s="421">
        <v>40700542388</v>
      </c>
      <c r="F834" s="433"/>
      <c r="G834" s="67"/>
    </row>
    <row r="835" spans="1:7" ht="13.5" customHeight="1">
      <c r="A835" s="11" t="s">
        <v>2311</v>
      </c>
      <c r="B835" s="11" t="s">
        <v>1828</v>
      </c>
      <c r="C835" s="420">
        <v>0</v>
      </c>
      <c r="D835" s="420">
        <v>435802838</v>
      </c>
      <c r="E835" s="421">
        <v>435802838</v>
      </c>
      <c r="F835" s="434"/>
      <c r="G835" s="67"/>
    </row>
    <row r="836" spans="1:7" ht="13.5" customHeight="1">
      <c r="A836" s="11" t="s">
        <v>2312</v>
      </c>
      <c r="B836" s="11" t="s">
        <v>1830</v>
      </c>
      <c r="C836" s="420">
        <v>0</v>
      </c>
      <c r="D836" s="420">
        <v>40123118538</v>
      </c>
      <c r="E836" s="421">
        <v>40123118538</v>
      </c>
      <c r="F836" s="434"/>
      <c r="G836" s="67"/>
    </row>
    <row r="837" spans="1:7" ht="13.5" customHeight="1">
      <c r="A837" s="11" t="s">
        <v>2313</v>
      </c>
      <c r="B837" s="11" t="s">
        <v>1832</v>
      </c>
      <c r="C837" s="420">
        <v>0</v>
      </c>
      <c r="D837" s="420">
        <v>97482737</v>
      </c>
      <c r="E837" s="421">
        <v>97482737</v>
      </c>
      <c r="F837" s="434"/>
      <c r="G837" s="67"/>
    </row>
    <row r="838" spans="1:7" ht="13.5" customHeight="1">
      <c r="A838" s="11" t="s">
        <v>2314</v>
      </c>
      <c r="B838" s="11" t="s">
        <v>1834</v>
      </c>
      <c r="C838" s="420">
        <v>0</v>
      </c>
      <c r="D838" s="420">
        <v>44138275</v>
      </c>
      <c r="E838" s="421">
        <v>44138275</v>
      </c>
      <c r="F838" s="434"/>
      <c r="G838" s="67"/>
    </row>
    <row r="839" spans="1:7" ht="13.5" customHeight="1">
      <c r="A839" s="419" t="s">
        <v>2315</v>
      </c>
      <c r="B839" s="419" t="s">
        <v>2316</v>
      </c>
      <c r="C839" s="420">
        <v>0</v>
      </c>
      <c r="D839" s="420">
        <v>2714242524</v>
      </c>
      <c r="E839" s="421">
        <v>2714242524</v>
      </c>
      <c r="F839" s="433"/>
      <c r="G839" s="67"/>
    </row>
    <row r="840" spans="1:7" ht="13.5" customHeight="1">
      <c r="A840" s="11" t="s">
        <v>2317</v>
      </c>
      <c r="B840" s="11" t="s">
        <v>2318</v>
      </c>
      <c r="C840" s="420">
        <v>0</v>
      </c>
      <c r="D840" s="420">
        <v>29054144</v>
      </c>
      <c r="E840" s="421">
        <v>29054144</v>
      </c>
      <c r="F840" s="434"/>
      <c r="G840" s="67"/>
    </row>
    <row r="841" spans="1:7" ht="13.5" customHeight="1">
      <c r="A841" s="11" t="s">
        <v>2319</v>
      </c>
      <c r="B841" s="11" t="s">
        <v>2320</v>
      </c>
      <c r="C841" s="420">
        <v>0</v>
      </c>
      <c r="D841" s="420">
        <v>2683013644</v>
      </c>
      <c r="E841" s="421">
        <v>2683013644</v>
      </c>
      <c r="F841" s="434"/>
      <c r="G841" s="67"/>
    </row>
    <row r="842" spans="1:7" ht="13.5" customHeight="1">
      <c r="A842" s="11" t="s">
        <v>2321</v>
      </c>
      <c r="B842" s="11" t="s">
        <v>2322</v>
      </c>
      <c r="C842" s="420">
        <v>0</v>
      </c>
      <c r="D842" s="420">
        <v>2174736</v>
      </c>
      <c r="E842" s="421">
        <v>2174736</v>
      </c>
      <c r="F842" s="434"/>
      <c r="G842" s="67"/>
    </row>
    <row r="843" spans="1:7" ht="13.5" customHeight="1">
      <c r="A843" s="419" t="s">
        <v>2323</v>
      </c>
      <c r="B843" s="419" t="s">
        <v>2324</v>
      </c>
      <c r="C843" s="420">
        <v>0</v>
      </c>
      <c r="D843" s="420">
        <v>23393711274</v>
      </c>
      <c r="E843" s="421">
        <v>23393711274</v>
      </c>
      <c r="F843" s="433"/>
      <c r="G843" s="67"/>
    </row>
    <row r="844" spans="1:7" ht="13.5" customHeight="1">
      <c r="A844" s="11" t="s">
        <v>2325</v>
      </c>
      <c r="B844" s="11" t="s">
        <v>2326</v>
      </c>
      <c r="C844" s="420">
        <v>0</v>
      </c>
      <c r="D844" s="420">
        <v>2110529668</v>
      </c>
      <c r="E844" s="421">
        <v>2110529668</v>
      </c>
      <c r="F844" s="434"/>
      <c r="G844" s="67"/>
    </row>
    <row r="845" spans="1:7" ht="13.5" customHeight="1">
      <c r="A845" s="11" t="s">
        <v>2327</v>
      </c>
      <c r="B845" s="11" t="s">
        <v>1814</v>
      </c>
      <c r="C845" s="420">
        <v>0</v>
      </c>
      <c r="D845" s="420">
        <v>20523822248</v>
      </c>
      <c r="E845" s="421">
        <v>20523822248</v>
      </c>
      <c r="F845" s="434"/>
      <c r="G845" s="67"/>
    </row>
    <row r="846" spans="1:7" ht="13.5" customHeight="1">
      <c r="A846" s="11" t="s">
        <v>2328</v>
      </c>
      <c r="B846" s="11" t="s">
        <v>2329</v>
      </c>
      <c r="C846" s="420">
        <v>0</v>
      </c>
      <c r="D846" s="420">
        <v>-67310830</v>
      </c>
      <c r="E846" s="421">
        <v>-67310830</v>
      </c>
      <c r="F846" s="422"/>
      <c r="G846" s="67"/>
    </row>
    <row r="847" spans="1:7" ht="13.5" customHeight="1">
      <c r="A847" s="11" t="s">
        <v>2330</v>
      </c>
      <c r="B847" s="11" t="s">
        <v>2331</v>
      </c>
      <c r="C847" s="420">
        <v>0</v>
      </c>
      <c r="D847" s="420">
        <v>16360756</v>
      </c>
      <c r="E847" s="421">
        <v>16360756</v>
      </c>
      <c r="F847" s="434"/>
      <c r="G847" s="67"/>
    </row>
    <row r="848" spans="1:7" ht="13.5" customHeight="1">
      <c r="A848" s="11" t="s">
        <v>2332</v>
      </c>
      <c r="B848" s="11" t="s">
        <v>2333</v>
      </c>
      <c r="C848" s="420">
        <v>0</v>
      </c>
      <c r="D848" s="420">
        <v>810309432</v>
      </c>
      <c r="E848" s="421">
        <v>810309432</v>
      </c>
      <c r="F848" s="434"/>
      <c r="G848" s="67"/>
    </row>
    <row r="849" spans="1:7" ht="13.5" customHeight="1">
      <c r="A849" s="419" t="s">
        <v>2334</v>
      </c>
      <c r="B849" s="419" t="s">
        <v>2335</v>
      </c>
      <c r="C849" s="420">
        <v>0</v>
      </c>
      <c r="D849" s="420">
        <v>-10931312356</v>
      </c>
      <c r="E849" s="421">
        <v>-10931312356</v>
      </c>
      <c r="F849" s="422"/>
      <c r="G849" s="67"/>
    </row>
    <row r="850" spans="1:7" ht="13.5" customHeight="1">
      <c r="A850" s="11" t="s">
        <v>2336</v>
      </c>
      <c r="B850" s="11" t="s">
        <v>2337</v>
      </c>
      <c r="C850" s="420">
        <v>0</v>
      </c>
      <c r="D850" s="420">
        <v>-154641117</v>
      </c>
      <c r="E850" s="421">
        <v>-154641117</v>
      </c>
      <c r="F850" s="422"/>
      <c r="G850" s="67"/>
    </row>
    <row r="851" spans="1:7" ht="13.5" customHeight="1">
      <c r="A851" s="11" t="s">
        <v>2338</v>
      </c>
      <c r="B851" s="11" t="s">
        <v>2339</v>
      </c>
      <c r="C851" s="420">
        <v>0</v>
      </c>
      <c r="D851" s="420">
        <v>-1447114</v>
      </c>
      <c r="E851" s="421">
        <v>-1447114</v>
      </c>
      <c r="F851" s="422"/>
      <c r="G851" s="67"/>
    </row>
    <row r="852" spans="1:7" ht="13.5" customHeight="1">
      <c r="A852" s="11" t="s">
        <v>2340</v>
      </c>
      <c r="B852" s="11" t="s">
        <v>2341</v>
      </c>
      <c r="C852" s="420">
        <v>0</v>
      </c>
      <c r="D852" s="420">
        <v>-9244967574</v>
      </c>
      <c r="E852" s="421">
        <v>-9244967574</v>
      </c>
      <c r="F852" s="422"/>
      <c r="G852" s="67"/>
    </row>
    <row r="853" spans="1:7" ht="13.5" customHeight="1">
      <c r="A853" s="11" t="s">
        <v>2342</v>
      </c>
      <c r="B853" s="11" t="s">
        <v>2343</v>
      </c>
      <c r="C853" s="420">
        <v>0</v>
      </c>
      <c r="D853" s="420">
        <v>-1428808656</v>
      </c>
      <c r="E853" s="421">
        <v>-1428808656</v>
      </c>
      <c r="F853" s="422"/>
      <c r="G853" s="67"/>
    </row>
    <row r="854" spans="1:7" ht="13.5" customHeight="1">
      <c r="A854" s="11" t="s">
        <v>2344</v>
      </c>
      <c r="B854" s="11" t="s">
        <v>2345</v>
      </c>
      <c r="C854" s="420">
        <v>0</v>
      </c>
      <c r="D854" s="420">
        <v>-10124992</v>
      </c>
      <c r="E854" s="421">
        <v>-10124992</v>
      </c>
      <c r="F854" s="422"/>
      <c r="G854" s="67"/>
    </row>
    <row r="855" spans="1:7" ht="13.5" customHeight="1">
      <c r="A855" s="11" t="s">
        <v>2346</v>
      </c>
      <c r="B855" s="11" t="s">
        <v>2347</v>
      </c>
      <c r="C855" s="420">
        <v>0</v>
      </c>
      <c r="D855" s="420">
        <v>-91322903</v>
      </c>
      <c r="E855" s="421">
        <v>-91322903</v>
      </c>
      <c r="F855" s="422"/>
      <c r="G855" s="67"/>
    </row>
    <row r="856" spans="1:7" ht="13.5" customHeight="1">
      <c r="A856" s="419" t="s">
        <v>2348</v>
      </c>
      <c r="B856" s="419" t="s">
        <v>2349</v>
      </c>
      <c r="C856" s="420">
        <v>0</v>
      </c>
      <c r="D856" s="420">
        <v>2775274</v>
      </c>
      <c r="E856" s="421">
        <v>2775274</v>
      </c>
      <c r="F856" s="433"/>
      <c r="G856" s="67"/>
    </row>
    <row r="857" spans="1:7" ht="13.5" customHeight="1">
      <c r="A857" s="11" t="s">
        <v>2350</v>
      </c>
      <c r="B857" s="11" t="s">
        <v>2351</v>
      </c>
      <c r="C857" s="420">
        <v>0</v>
      </c>
      <c r="D857" s="420">
        <v>2775274</v>
      </c>
      <c r="E857" s="421">
        <v>2775274</v>
      </c>
      <c r="F857" s="434"/>
      <c r="G857" s="67"/>
    </row>
    <row r="858" spans="1:7" ht="13.5" customHeight="1">
      <c r="A858" s="419" t="s">
        <v>2352</v>
      </c>
      <c r="B858" s="419" t="s">
        <v>2353</v>
      </c>
      <c r="C858" s="420">
        <v>0</v>
      </c>
      <c r="D858" s="420">
        <v>-37225156246</v>
      </c>
      <c r="E858" s="421">
        <v>-37225156246</v>
      </c>
      <c r="F858" s="433"/>
      <c r="G858" s="67"/>
    </row>
    <row r="859" spans="1:7" ht="13.5" customHeight="1">
      <c r="A859" s="419" t="s">
        <v>2354</v>
      </c>
      <c r="B859" s="419" t="s">
        <v>2353</v>
      </c>
      <c r="C859" s="420">
        <v>0</v>
      </c>
      <c r="D859" s="420">
        <v>-37225156246</v>
      </c>
      <c r="E859" s="421">
        <v>-37225156246</v>
      </c>
      <c r="F859" s="433"/>
      <c r="G859" s="67"/>
    </row>
    <row r="860" spans="1:7" ht="13.5" customHeight="1">
      <c r="A860" s="11" t="s">
        <v>2355</v>
      </c>
      <c r="B860" s="11" t="s">
        <v>2356</v>
      </c>
      <c r="C860" s="420">
        <v>0</v>
      </c>
      <c r="D860" s="420">
        <v>-37225156246</v>
      </c>
      <c r="E860" s="421">
        <v>-37225156246</v>
      </c>
      <c r="F860" s="422"/>
      <c r="G860" s="67"/>
    </row>
    <row r="861" spans="1:7" ht="13.5" customHeight="1">
      <c r="A861" s="419" t="s">
        <v>2357</v>
      </c>
      <c r="B861" s="419" t="s">
        <v>167</v>
      </c>
      <c r="C861" s="420">
        <v>0</v>
      </c>
      <c r="D861" s="420">
        <v>133742767054</v>
      </c>
      <c r="E861" s="421">
        <v>133742767054</v>
      </c>
      <c r="F861" s="433"/>
      <c r="G861" s="67"/>
    </row>
    <row r="862" spans="1:7" ht="13.5" customHeight="1">
      <c r="A862" s="419" t="s">
        <v>2358</v>
      </c>
      <c r="B862" s="419" t="s">
        <v>2359</v>
      </c>
      <c r="C862" s="420">
        <v>0</v>
      </c>
      <c r="D862" s="420">
        <v>111037729478</v>
      </c>
      <c r="E862" s="421">
        <v>111037729478</v>
      </c>
      <c r="F862" s="433"/>
      <c r="G862" s="67"/>
    </row>
    <row r="863" spans="1:7" ht="13.5" customHeight="1">
      <c r="A863" s="419" t="s">
        <v>2360</v>
      </c>
      <c r="B863" s="419" t="s">
        <v>2361</v>
      </c>
      <c r="C863" s="420">
        <v>0</v>
      </c>
      <c r="D863" s="420">
        <v>81443198411</v>
      </c>
      <c r="E863" s="421">
        <v>81443198411</v>
      </c>
      <c r="F863" s="433"/>
      <c r="G863" s="67"/>
    </row>
    <row r="864" spans="1:7" ht="13.5" customHeight="1">
      <c r="A864" s="11" t="s">
        <v>2362</v>
      </c>
      <c r="B864" s="11" t="s">
        <v>969</v>
      </c>
      <c r="C864" s="420">
        <v>0</v>
      </c>
      <c r="D864" s="420">
        <v>33981932704</v>
      </c>
      <c r="E864" s="421">
        <v>33981932704</v>
      </c>
      <c r="F864" s="434"/>
      <c r="G864" s="67"/>
    </row>
    <row r="865" spans="1:7" ht="13.5" customHeight="1">
      <c r="A865" s="11" t="s">
        <v>2363</v>
      </c>
      <c r="B865" s="11" t="s">
        <v>971</v>
      </c>
      <c r="C865" s="420">
        <v>0</v>
      </c>
      <c r="D865" s="420">
        <v>4286318379</v>
      </c>
      <c r="E865" s="421">
        <v>4286318379</v>
      </c>
      <c r="F865" s="434"/>
      <c r="G865" s="67"/>
    </row>
    <row r="866" spans="1:7" ht="13.5" customHeight="1">
      <c r="A866" s="11" t="s">
        <v>2364</v>
      </c>
      <c r="B866" s="11" t="s">
        <v>973</v>
      </c>
      <c r="C866" s="420">
        <v>0</v>
      </c>
      <c r="D866" s="420">
        <v>32933452167</v>
      </c>
      <c r="E866" s="421">
        <v>32933452167</v>
      </c>
      <c r="F866" s="434"/>
      <c r="G866" s="67"/>
    </row>
    <row r="867" spans="1:7" ht="13.5" customHeight="1">
      <c r="A867" s="11" t="s">
        <v>2365</v>
      </c>
      <c r="B867" s="11" t="s">
        <v>2366</v>
      </c>
      <c r="C867" s="420">
        <v>0</v>
      </c>
      <c r="D867" s="420">
        <v>146835687</v>
      </c>
      <c r="E867" s="421">
        <v>146835687</v>
      </c>
      <c r="F867" s="434"/>
      <c r="G867" s="67"/>
    </row>
    <row r="868" spans="1:7" ht="13.5" customHeight="1">
      <c r="A868" s="11" t="s">
        <v>2367</v>
      </c>
      <c r="B868" s="11" t="s">
        <v>2368</v>
      </c>
      <c r="C868" s="420">
        <v>0</v>
      </c>
      <c r="D868" s="420">
        <v>58682809</v>
      </c>
      <c r="E868" s="421">
        <v>58682809</v>
      </c>
      <c r="F868" s="434"/>
      <c r="G868" s="67"/>
    </row>
    <row r="869" spans="1:7" ht="13.5" customHeight="1">
      <c r="A869" s="11" t="s">
        <v>2369</v>
      </c>
      <c r="B869" s="11" t="s">
        <v>977</v>
      </c>
      <c r="C869" s="420">
        <v>0</v>
      </c>
      <c r="D869" s="420">
        <v>15312558</v>
      </c>
      <c r="E869" s="421">
        <v>15312558</v>
      </c>
      <c r="F869" s="434"/>
      <c r="G869" s="67"/>
    </row>
    <row r="870" spans="1:7" ht="13.5" customHeight="1">
      <c r="A870" s="11" t="s">
        <v>2370</v>
      </c>
      <c r="B870" s="11" t="s">
        <v>2371</v>
      </c>
      <c r="C870" s="420">
        <v>0</v>
      </c>
      <c r="D870" s="420">
        <v>16677996</v>
      </c>
      <c r="E870" s="421">
        <v>16677996</v>
      </c>
      <c r="F870" s="434"/>
      <c r="G870" s="67"/>
    </row>
    <row r="871" spans="1:7" ht="13.5" customHeight="1">
      <c r="A871" s="11" t="s">
        <v>2372</v>
      </c>
      <c r="B871" s="11" t="s">
        <v>979</v>
      </c>
      <c r="C871" s="420">
        <v>0</v>
      </c>
      <c r="D871" s="420">
        <v>5843085317</v>
      </c>
      <c r="E871" s="421">
        <v>5843085317</v>
      </c>
      <c r="F871" s="434"/>
      <c r="G871" s="67"/>
    </row>
    <row r="872" spans="1:7" ht="13.5" customHeight="1">
      <c r="A872" s="11" t="s">
        <v>2373</v>
      </c>
      <c r="B872" s="11" t="s">
        <v>981</v>
      </c>
      <c r="C872" s="420">
        <v>0</v>
      </c>
      <c r="D872" s="420">
        <v>24246</v>
      </c>
      <c r="E872" s="421">
        <v>24246</v>
      </c>
      <c r="F872" s="434"/>
      <c r="G872" s="67"/>
    </row>
    <row r="873" spans="1:7" ht="13.5" customHeight="1">
      <c r="A873" s="11" t="s">
        <v>2374</v>
      </c>
      <c r="B873" s="11" t="s">
        <v>984</v>
      </c>
      <c r="C873" s="420">
        <v>0</v>
      </c>
      <c r="D873" s="420">
        <v>7534299</v>
      </c>
      <c r="E873" s="421">
        <v>7534299</v>
      </c>
      <c r="F873" s="434"/>
      <c r="G873" s="67"/>
    </row>
    <row r="874" spans="1:7" ht="13.5" customHeight="1">
      <c r="A874" s="11" t="s">
        <v>2375</v>
      </c>
      <c r="B874" s="11" t="s">
        <v>2376</v>
      </c>
      <c r="C874" s="420">
        <v>0</v>
      </c>
      <c r="D874" s="420">
        <v>12194188</v>
      </c>
      <c r="E874" s="421">
        <v>12194188</v>
      </c>
      <c r="F874" s="434"/>
      <c r="G874" s="67"/>
    </row>
    <row r="875" spans="1:7" ht="13.5" customHeight="1">
      <c r="A875" s="11" t="s">
        <v>2377</v>
      </c>
      <c r="B875" s="11" t="s">
        <v>986</v>
      </c>
      <c r="C875" s="420">
        <v>0</v>
      </c>
      <c r="D875" s="420">
        <v>50978288</v>
      </c>
      <c r="E875" s="421">
        <v>50978288</v>
      </c>
      <c r="F875" s="434"/>
      <c r="G875" s="67"/>
    </row>
    <row r="876" spans="1:7" ht="13.5" customHeight="1">
      <c r="A876" s="11" t="s">
        <v>2378</v>
      </c>
      <c r="B876" s="11" t="s">
        <v>988</v>
      </c>
      <c r="C876" s="420">
        <v>0</v>
      </c>
      <c r="D876" s="420">
        <v>1353534701</v>
      </c>
      <c r="E876" s="421">
        <v>1353534701</v>
      </c>
      <c r="F876" s="434"/>
      <c r="G876" s="67"/>
    </row>
    <row r="877" spans="1:7" ht="13.5" customHeight="1">
      <c r="A877" s="11" t="s">
        <v>2379</v>
      </c>
      <c r="B877" s="11" t="s">
        <v>2380</v>
      </c>
      <c r="C877" s="420">
        <v>0</v>
      </c>
      <c r="D877" s="420">
        <v>2736635072</v>
      </c>
      <c r="E877" s="421">
        <v>2736635072</v>
      </c>
      <c r="F877" s="434"/>
      <c r="G877" s="67"/>
    </row>
    <row r="878" spans="1:7" ht="13.5" customHeight="1">
      <c r="A878" s="419" t="s">
        <v>2381</v>
      </c>
      <c r="B878" s="419" t="s">
        <v>2382</v>
      </c>
      <c r="C878" s="420">
        <v>0</v>
      </c>
      <c r="D878" s="420">
        <v>29921536284</v>
      </c>
      <c r="E878" s="421">
        <v>29921536284</v>
      </c>
      <c r="F878" s="433"/>
      <c r="G878" s="67"/>
    </row>
    <row r="879" spans="1:7" ht="13.5" customHeight="1">
      <c r="A879" s="11" t="s">
        <v>2383</v>
      </c>
      <c r="B879" s="11" t="s">
        <v>1009</v>
      </c>
      <c r="C879" s="420">
        <v>0</v>
      </c>
      <c r="D879" s="420">
        <v>87837944</v>
      </c>
      <c r="E879" s="421">
        <v>87837944</v>
      </c>
      <c r="F879" s="434"/>
      <c r="G879" s="67"/>
    </row>
    <row r="880" spans="1:7" ht="13.5" customHeight="1">
      <c r="A880" s="11" t="s">
        <v>2384</v>
      </c>
      <c r="B880" s="11" t="s">
        <v>1011</v>
      </c>
      <c r="C880" s="420">
        <v>0</v>
      </c>
      <c r="D880" s="420">
        <v>3121432634</v>
      </c>
      <c r="E880" s="421">
        <v>3121432634</v>
      </c>
      <c r="F880" s="434"/>
      <c r="G880" s="67"/>
    </row>
    <row r="881" spans="1:7" ht="13.5" customHeight="1">
      <c r="A881" s="11" t="s">
        <v>2385</v>
      </c>
      <c r="B881" s="11" t="s">
        <v>1013</v>
      </c>
      <c r="C881" s="420">
        <v>0</v>
      </c>
      <c r="D881" s="420">
        <v>3898847449</v>
      </c>
      <c r="E881" s="421">
        <v>3898847449</v>
      </c>
      <c r="F881" s="434"/>
      <c r="G881" s="67"/>
    </row>
    <row r="882" spans="1:7" ht="13.5" customHeight="1">
      <c r="A882" s="11" t="s">
        <v>2386</v>
      </c>
      <c r="B882" s="11" t="s">
        <v>1015</v>
      </c>
      <c r="C882" s="420">
        <v>0</v>
      </c>
      <c r="D882" s="420">
        <v>1268698508</v>
      </c>
      <c r="E882" s="421">
        <v>1268698508</v>
      </c>
      <c r="F882" s="434"/>
      <c r="G882" s="67"/>
    </row>
    <row r="883" spans="1:7" ht="13.5" customHeight="1">
      <c r="A883" s="11" t="s">
        <v>2387</v>
      </c>
      <c r="B883" s="11" t="s">
        <v>1017</v>
      </c>
      <c r="C883" s="420">
        <v>0</v>
      </c>
      <c r="D883" s="420">
        <v>2409997</v>
      </c>
      <c r="E883" s="421">
        <v>2409997</v>
      </c>
      <c r="F883" s="434"/>
      <c r="G883" s="67"/>
    </row>
    <row r="884" spans="1:7" ht="13.5" customHeight="1">
      <c r="A884" s="11" t="s">
        <v>2388</v>
      </c>
      <c r="B884" s="11" t="s">
        <v>2389</v>
      </c>
      <c r="C884" s="420">
        <v>0</v>
      </c>
      <c r="D884" s="420">
        <v>28</v>
      </c>
      <c r="E884" s="421">
        <v>28</v>
      </c>
      <c r="F884" s="434"/>
      <c r="G884" s="67"/>
    </row>
    <row r="885" spans="1:7" ht="13.5" customHeight="1">
      <c r="A885" s="11" t="s">
        <v>2390</v>
      </c>
      <c r="B885" s="11" t="s">
        <v>1019</v>
      </c>
      <c r="C885" s="420">
        <v>0</v>
      </c>
      <c r="D885" s="420">
        <v>105581366</v>
      </c>
      <c r="E885" s="421">
        <v>105581366</v>
      </c>
      <c r="F885" s="434"/>
      <c r="G885" s="67"/>
    </row>
    <row r="886" spans="1:7" ht="13.5" customHeight="1">
      <c r="A886" s="11" t="s">
        <v>2391</v>
      </c>
      <c r="B886" s="11" t="s">
        <v>1022</v>
      </c>
      <c r="C886" s="420">
        <v>0</v>
      </c>
      <c r="D886" s="420">
        <v>1082574</v>
      </c>
      <c r="E886" s="421">
        <v>1082574</v>
      </c>
      <c r="F886" s="434"/>
      <c r="G886" s="67"/>
    </row>
    <row r="887" spans="1:7" ht="13.5" customHeight="1">
      <c r="A887" s="11" t="s">
        <v>2392</v>
      </c>
      <c r="B887" s="11" t="s">
        <v>2393</v>
      </c>
      <c r="C887" s="420">
        <v>0</v>
      </c>
      <c r="D887" s="420">
        <v>2471309</v>
      </c>
      <c r="E887" s="421">
        <v>2471309</v>
      </c>
      <c r="F887" s="434"/>
      <c r="G887" s="67"/>
    </row>
    <row r="888" spans="1:7" ht="13.5" customHeight="1">
      <c r="A888" s="11" t="s">
        <v>2394</v>
      </c>
      <c r="B888" s="11" t="s">
        <v>1816</v>
      </c>
      <c r="C888" s="420">
        <v>0</v>
      </c>
      <c r="D888" s="420">
        <v>138238</v>
      </c>
      <c r="E888" s="421">
        <v>138238</v>
      </c>
      <c r="F888" s="434"/>
      <c r="G888" s="67"/>
    </row>
    <row r="889" spans="1:7" ht="13.5" customHeight="1">
      <c r="A889" s="11" t="s">
        <v>2395</v>
      </c>
      <c r="B889" s="11" t="s">
        <v>2396</v>
      </c>
      <c r="C889" s="420">
        <v>0</v>
      </c>
      <c r="D889" s="420">
        <v>14648828</v>
      </c>
      <c r="E889" s="421">
        <v>14648828</v>
      </c>
      <c r="F889" s="434"/>
      <c r="G889" s="67"/>
    </row>
    <row r="890" spans="1:7" ht="13.5" customHeight="1">
      <c r="A890" s="11" t="s">
        <v>2397</v>
      </c>
      <c r="B890" s="11" t="s">
        <v>2398</v>
      </c>
      <c r="C890" s="420">
        <v>0</v>
      </c>
      <c r="D890" s="420">
        <v>87904</v>
      </c>
      <c r="E890" s="421">
        <v>87904</v>
      </c>
      <c r="F890" s="434"/>
      <c r="G890" s="67"/>
    </row>
    <row r="891" spans="1:7" ht="13.5" customHeight="1">
      <c r="A891" s="11" t="s">
        <v>2399</v>
      </c>
      <c r="B891" s="11" t="s">
        <v>1026</v>
      </c>
      <c r="C891" s="420">
        <v>0</v>
      </c>
      <c r="D891" s="420">
        <v>786259209</v>
      </c>
      <c r="E891" s="421">
        <v>786259209</v>
      </c>
      <c r="F891" s="434"/>
      <c r="G891" s="67"/>
    </row>
    <row r="892" spans="1:7" ht="13.5" customHeight="1">
      <c r="A892" s="11" t="s">
        <v>2400</v>
      </c>
      <c r="B892" s="11" t="s">
        <v>1028</v>
      </c>
      <c r="C892" s="420">
        <v>0</v>
      </c>
      <c r="D892" s="420">
        <v>78945998</v>
      </c>
      <c r="E892" s="421">
        <v>78945998</v>
      </c>
      <c r="F892" s="434"/>
      <c r="G892" s="67"/>
    </row>
    <row r="893" spans="1:7" ht="13.5" customHeight="1">
      <c r="A893" s="11" t="s">
        <v>2401</v>
      </c>
      <c r="B893" s="11" t="s">
        <v>2402</v>
      </c>
      <c r="C893" s="420">
        <v>0</v>
      </c>
      <c r="D893" s="420">
        <v>53035517</v>
      </c>
      <c r="E893" s="421">
        <v>53035517</v>
      </c>
      <c r="F893" s="434"/>
      <c r="G893" s="67"/>
    </row>
    <row r="894" spans="1:7" ht="13.5" customHeight="1">
      <c r="A894" s="11" t="s">
        <v>2403</v>
      </c>
      <c r="B894" s="11" t="s">
        <v>1030</v>
      </c>
      <c r="C894" s="420">
        <v>0</v>
      </c>
      <c r="D894" s="420">
        <v>15257042716</v>
      </c>
      <c r="E894" s="421">
        <v>15257042716</v>
      </c>
      <c r="F894" s="434"/>
      <c r="G894" s="67"/>
    </row>
    <row r="895" spans="1:7" ht="13.5" customHeight="1">
      <c r="A895" s="11" t="s">
        <v>2404</v>
      </c>
      <c r="B895" s="11" t="s">
        <v>1033</v>
      </c>
      <c r="C895" s="420">
        <v>0</v>
      </c>
      <c r="D895" s="420">
        <v>2849813596</v>
      </c>
      <c r="E895" s="421">
        <v>2849813596</v>
      </c>
      <c r="F895" s="434"/>
      <c r="G895" s="67"/>
    </row>
    <row r="896" spans="1:7" ht="13.5" customHeight="1">
      <c r="A896" s="11" t="s">
        <v>2405</v>
      </c>
      <c r="B896" s="11" t="s">
        <v>1035</v>
      </c>
      <c r="C896" s="420">
        <v>0</v>
      </c>
      <c r="D896" s="420">
        <v>509911369</v>
      </c>
      <c r="E896" s="421">
        <v>509911369</v>
      </c>
      <c r="F896" s="434"/>
      <c r="G896" s="67"/>
    </row>
    <row r="897" spans="1:7" ht="13.5" customHeight="1">
      <c r="A897" s="11" t="s">
        <v>2406</v>
      </c>
      <c r="B897" s="11" t="s">
        <v>1038</v>
      </c>
      <c r="C897" s="420">
        <v>0</v>
      </c>
      <c r="D897" s="420">
        <v>948834632</v>
      </c>
      <c r="E897" s="421">
        <v>948834632</v>
      </c>
      <c r="F897" s="434"/>
      <c r="G897" s="67"/>
    </row>
    <row r="898" spans="1:7" ht="13.5" customHeight="1">
      <c r="A898" s="11" t="s">
        <v>2407</v>
      </c>
      <c r="B898" s="11" t="s">
        <v>1040</v>
      </c>
      <c r="C898" s="420">
        <v>0</v>
      </c>
      <c r="D898" s="420">
        <v>232572222</v>
      </c>
      <c r="E898" s="421">
        <v>232572222</v>
      </c>
      <c r="F898" s="434"/>
      <c r="G898" s="67"/>
    </row>
    <row r="899" spans="1:7" ht="13.5" customHeight="1">
      <c r="A899" s="11" t="s">
        <v>2408</v>
      </c>
      <c r="B899" s="11" t="s">
        <v>1042</v>
      </c>
      <c r="C899" s="420">
        <v>0</v>
      </c>
      <c r="D899" s="420">
        <v>485088911</v>
      </c>
      <c r="E899" s="421">
        <v>485088911</v>
      </c>
      <c r="F899" s="434"/>
      <c r="G899" s="67"/>
    </row>
    <row r="900" spans="1:7" ht="13.5" customHeight="1">
      <c r="A900" s="11" t="s">
        <v>2409</v>
      </c>
      <c r="B900" s="11" t="s">
        <v>1044</v>
      </c>
      <c r="C900" s="420">
        <v>0</v>
      </c>
      <c r="D900" s="420">
        <v>25886099</v>
      </c>
      <c r="E900" s="421">
        <v>25886099</v>
      </c>
      <c r="F900" s="434"/>
      <c r="G900" s="67"/>
    </row>
    <row r="901" spans="1:7" ht="13.5" customHeight="1">
      <c r="A901" s="11" t="s">
        <v>2410</v>
      </c>
      <c r="B901" s="11" t="s">
        <v>1046</v>
      </c>
      <c r="C901" s="420">
        <v>0</v>
      </c>
      <c r="D901" s="420">
        <v>13479326</v>
      </c>
      <c r="E901" s="421">
        <v>13479326</v>
      </c>
      <c r="F901" s="434"/>
      <c r="G901" s="67"/>
    </row>
    <row r="902" spans="1:7" ht="13.5" customHeight="1">
      <c r="A902" s="11" t="s">
        <v>2411</v>
      </c>
      <c r="B902" s="11" t="s">
        <v>1048</v>
      </c>
      <c r="C902" s="420">
        <v>0</v>
      </c>
      <c r="D902" s="420">
        <v>152000000</v>
      </c>
      <c r="E902" s="421">
        <v>152000000</v>
      </c>
      <c r="F902" s="434"/>
      <c r="G902" s="67"/>
    </row>
    <row r="903" spans="1:7" ht="13.5" customHeight="1">
      <c r="A903" s="11" t="s">
        <v>2412</v>
      </c>
      <c r="B903" s="11" t="s">
        <v>2413</v>
      </c>
      <c r="C903" s="420">
        <v>0</v>
      </c>
      <c r="D903" s="420">
        <v>25429910</v>
      </c>
      <c r="E903" s="421">
        <v>25429910</v>
      </c>
      <c r="F903" s="434"/>
      <c r="G903" s="67"/>
    </row>
    <row r="904" spans="1:7" ht="13.5" customHeight="1">
      <c r="A904" s="419" t="s">
        <v>2414</v>
      </c>
      <c r="B904" s="419" t="s">
        <v>1052</v>
      </c>
      <c r="C904" s="420">
        <v>0</v>
      </c>
      <c r="D904" s="420">
        <v>107830593</v>
      </c>
      <c r="E904" s="421">
        <v>107830593</v>
      </c>
      <c r="F904" s="433"/>
      <c r="G904" s="67"/>
    </row>
    <row r="905" spans="1:7" ht="13.5" customHeight="1">
      <c r="A905" s="11" t="s">
        <v>2415</v>
      </c>
      <c r="B905" s="11" t="s">
        <v>1054</v>
      </c>
      <c r="C905" s="420">
        <v>0</v>
      </c>
      <c r="D905" s="420">
        <v>107830593</v>
      </c>
      <c r="E905" s="421">
        <v>107830593</v>
      </c>
      <c r="F905" s="434"/>
      <c r="G905" s="67"/>
    </row>
    <row r="906" spans="1:7" ht="13.5" customHeight="1">
      <c r="A906" s="419" t="s">
        <v>2416</v>
      </c>
      <c r="B906" s="419" t="s">
        <v>2417</v>
      </c>
      <c r="C906" s="420">
        <v>0</v>
      </c>
      <c r="D906" s="420">
        <v>13981203</v>
      </c>
      <c r="E906" s="421">
        <v>13981203</v>
      </c>
      <c r="F906" s="433"/>
      <c r="G906" s="67"/>
    </row>
    <row r="907" spans="1:7" ht="13.5" customHeight="1">
      <c r="A907" s="11" t="s">
        <v>2418</v>
      </c>
      <c r="B907" s="11" t="s">
        <v>2419</v>
      </c>
      <c r="C907" s="420">
        <v>0</v>
      </c>
      <c r="D907" s="420">
        <v>13981203</v>
      </c>
      <c r="E907" s="421">
        <v>13981203</v>
      </c>
      <c r="F907" s="434"/>
      <c r="G907" s="67"/>
    </row>
    <row r="908" spans="1:7" ht="13.5" customHeight="1">
      <c r="A908" s="419" t="s">
        <v>2420</v>
      </c>
      <c r="B908" s="419" t="s">
        <v>2421</v>
      </c>
      <c r="C908" s="420">
        <v>0</v>
      </c>
      <c r="D908" s="420">
        <v>-448817013</v>
      </c>
      <c r="E908" s="421">
        <v>-448817013</v>
      </c>
      <c r="F908" s="422"/>
      <c r="G908" s="67"/>
    </row>
    <row r="909" spans="1:7" ht="13.5" customHeight="1">
      <c r="A909" s="11" t="s">
        <v>2422</v>
      </c>
      <c r="B909" s="11" t="s">
        <v>1007</v>
      </c>
      <c r="C909" s="420">
        <v>0</v>
      </c>
      <c r="D909" s="420">
        <v>-9776764</v>
      </c>
      <c r="E909" s="421">
        <v>-9776764</v>
      </c>
      <c r="F909" s="422"/>
      <c r="G909" s="67"/>
    </row>
    <row r="910" spans="1:7" ht="13.5" customHeight="1">
      <c r="A910" s="11" t="s">
        <v>2423</v>
      </c>
      <c r="B910" s="11" t="s">
        <v>2424</v>
      </c>
      <c r="C910" s="420">
        <v>0</v>
      </c>
      <c r="D910" s="420">
        <v>-26281</v>
      </c>
      <c r="E910" s="421">
        <v>-26281</v>
      </c>
      <c r="F910" s="422"/>
      <c r="G910" s="67"/>
    </row>
    <row r="911" spans="1:7" ht="13.5" customHeight="1">
      <c r="A911" s="11" t="s">
        <v>2425</v>
      </c>
      <c r="B911" s="11" t="s">
        <v>969</v>
      </c>
      <c r="C911" s="420">
        <v>0</v>
      </c>
      <c r="D911" s="420">
        <v>-3377145</v>
      </c>
      <c r="E911" s="421">
        <v>-3377145</v>
      </c>
      <c r="F911" s="422"/>
      <c r="G911" s="67"/>
    </row>
    <row r="912" spans="1:7" ht="13.5" customHeight="1">
      <c r="A912" s="11" t="s">
        <v>2426</v>
      </c>
      <c r="B912" s="11" t="s">
        <v>971</v>
      </c>
      <c r="C912" s="420">
        <v>0</v>
      </c>
      <c r="D912" s="420">
        <v>-728583</v>
      </c>
      <c r="E912" s="421">
        <v>-728583</v>
      </c>
      <c r="F912" s="422"/>
      <c r="G912" s="67"/>
    </row>
    <row r="913" spans="1:7" ht="13.5" customHeight="1">
      <c r="A913" s="11" t="s">
        <v>2427</v>
      </c>
      <c r="B913" s="11" t="s">
        <v>973</v>
      </c>
      <c r="C913" s="420">
        <v>0</v>
      </c>
      <c r="D913" s="420">
        <v>-369090028</v>
      </c>
      <c r="E913" s="421">
        <v>-369090028</v>
      </c>
      <c r="F913" s="422"/>
      <c r="G913" s="67"/>
    </row>
    <row r="914" spans="1:7" ht="13.5" customHeight="1">
      <c r="A914" s="11" t="s">
        <v>2428</v>
      </c>
      <c r="B914" s="11" t="s">
        <v>2366</v>
      </c>
      <c r="C914" s="420">
        <v>0</v>
      </c>
      <c r="D914" s="420">
        <v>-65433786</v>
      </c>
      <c r="E914" s="421">
        <v>-65433786</v>
      </c>
      <c r="F914" s="422"/>
      <c r="G914" s="67"/>
    </row>
    <row r="915" spans="1:7" ht="13.5" customHeight="1">
      <c r="A915" s="11" t="s">
        <v>2429</v>
      </c>
      <c r="B915" s="11" t="s">
        <v>2376</v>
      </c>
      <c r="C915" s="420">
        <v>0</v>
      </c>
      <c r="D915" s="420">
        <v>-384426</v>
      </c>
      <c r="E915" s="421">
        <v>-384426</v>
      </c>
      <c r="F915" s="422"/>
      <c r="G915" s="67"/>
    </row>
    <row r="916" spans="1:7" ht="13.5" customHeight="1">
      <c r="A916" s="419" t="s">
        <v>2430</v>
      </c>
      <c r="B916" s="419" t="s">
        <v>1056</v>
      </c>
      <c r="C916" s="420">
        <v>0</v>
      </c>
      <c r="D916" s="420">
        <v>23749679</v>
      </c>
      <c r="E916" s="421">
        <v>23749679</v>
      </c>
      <c r="F916" s="433"/>
      <c r="G916" s="67"/>
    </row>
    <row r="917" spans="1:7" ht="13.5" customHeight="1">
      <c r="A917" s="419" t="s">
        <v>2431</v>
      </c>
      <c r="B917" s="419" t="s">
        <v>1058</v>
      </c>
      <c r="C917" s="420">
        <v>0</v>
      </c>
      <c r="D917" s="420">
        <v>23749730</v>
      </c>
      <c r="E917" s="421">
        <v>23749730</v>
      </c>
      <c r="F917" s="433"/>
      <c r="G917" s="67"/>
    </row>
    <row r="918" spans="1:7" ht="13.5" customHeight="1">
      <c r="A918" s="11" t="s">
        <v>2432</v>
      </c>
      <c r="B918" s="11" t="s">
        <v>1200</v>
      </c>
      <c r="C918" s="420">
        <v>0</v>
      </c>
      <c r="D918" s="420">
        <v>300694</v>
      </c>
      <c r="E918" s="421">
        <v>300694</v>
      </c>
      <c r="F918" s="434"/>
      <c r="G918" s="67"/>
    </row>
    <row r="919" spans="1:7" ht="13.5" customHeight="1">
      <c r="A919" s="11" t="s">
        <v>2433</v>
      </c>
      <c r="B919" s="11" t="s">
        <v>1203</v>
      </c>
      <c r="C919" s="420">
        <v>0</v>
      </c>
      <c r="D919" s="420">
        <v>12382497</v>
      </c>
      <c r="E919" s="421">
        <v>12382497</v>
      </c>
      <c r="F919" s="434"/>
      <c r="G919" s="67"/>
    </row>
    <row r="920" spans="1:7" ht="13.5" customHeight="1">
      <c r="A920" s="11" t="s">
        <v>2434</v>
      </c>
      <c r="B920" s="11" t="s">
        <v>1219</v>
      </c>
      <c r="C920" s="420">
        <v>0</v>
      </c>
      <c r="D920" s="420">
        <v>11066539</v>
      </c>
      <c r="E920" s="421">
        <v>11066539</v>
      </c>
      <c r="F920" s="434"/>
      <c r="G920" s="67"/>
    </row>
    <row r="921" spans="1:7" ht="13.5" customHeight="1">
      <c r="A921" s="419" t="s">
        <v>2435</v>
      </c>
      <c r="B921" s="419" t="s">
        <v>2436</v>
      </c>
      <c r="C921" s="420">
        <v>0</v>
      </c>
      <c r="D921" s="420">
        <v>-51</v>
      </c>
      <c r="E921" s="421">
        <v>-51</v>
      </c>
      <c r="F921" s="422"/>
      <c r="G921" s="67"/>
    </row>
    <row r="922" spans="1:7" ht="13.5" customHeight="1">
      <c r="A922" s="11" t="s">
        <v>2437</v>
      </c>
      <c r="B922" s="11" t="s">
        <v>1058</v>
      </c>
      <c r="C922" s="420">
        <v>0</v>
      </c>
      <c r="D922" s="420">
        <v>-51</v>
      </c>
      <c r="E922" s="421">
        <v>-51</v>
      </c>
      <c r="F922" s="422"/>
      <c r="G922" s="67"/>
    </row>
    <row r="923" spans="1:7" ht="13.5" customHeight="1">
      <c r="A923" s="419" t="s">
        <v>2438</v>
      </c>
      <c r="B923" s="419" t="s">
        <v>2054</v>
      </c>
      <c r="C923" s="420">
        <v>0</v>
      </c>
      <c r="D923" s="420">
        <v>1282004476</v>
      </c>
      <c r="E923" s="421">
        <v>1282004476</v>
      </c>
      <c r="F923" s="433"/>
      <c r="G923" s="67"/>
    </row>
    <row r="924" spans="1:7" ht="13.5" customHeight="1">
      <c r="A924" s="419" t="s">
        <v>2439</v>
      </c>
      <c r="B924" s="419" t="s">
        <v>1062</v>
      </c>
      <c r="C924" s="420">
        <v>0</v>
      </c>
      <c r="D924" s="420">
        <v>98668116</v>
      </c>
      <c r="E924" s="421">
        <v>98668116</v>
      </c>
      <c r="F924" s="433"/>
      <c r="G924" s="67"/>
    </row>
    <row r="925" spans="1:7" ht="13.5" customHeight="1">
      <c r="A925" s="11" t="s">
        <v>2440</v>
      </c>
      <c r="B925" s="11" t="s">
        <v>2441</v>
      </c>
      <c r="C925" s="420">
        <v>0</v>
      </c>
      <c r="D925" s="420">
        <v>766188</v>
      </c>
      <c r="E925" s="421">
        <v>766188</v>
      </c>
      <c r="F925" s="434"/>
      <c r="G925" s="67"/>
    </row>
    <row r="926" spans="1:7" ht="13.5" customHeight="1">
      <c r="A926" s="11" t="s">
        <v>2442</v>
      </c>
      <c r="B926" s="11" t="s">
        <v>2443</v>
      </c>
      <c r="C926" s="420">
        <v>0</v>
      </c>
      <c r="D926" s="420">
        <v>97901928</v>
      </c>
      <c r="E926" s="421">
        <v>97901928</v>
      </c>
      <c r="F926" s="434"/>
      <c r="G926" s="67"/>
    </row>
    <row r="927" spans="1:7" ht="13.5" customHeight="1">
      <c r="A927" s="419" t="s">
        <v>2444</v>
      </c>
      <c r="B927" s="419" t="s">
        <v>1074</v>
      </c>
      <c r="C927" s="420">
        <v>0</v>
      </c>
      <c r="D927" s="420">
        <v>1138535994</v>
      </c>
      <c r="E927" s="421">
        <v>1138535994</v>
      </c>
      <c r="F927" s="433"/>
      <c r="G927" s="67"/>
    </row>
    <row r="928" spans="1:7" ht="13.5" customHeight="1">
      <c r="A928" s="11" t="s">
        <v>2445</v>
      </c>
      <c r="B928" s="11" t="s">
        <v>2446</v>
      </c>
      <c r="C928" s="420">
        <v>0</v>
      </c>
      <c r="D928" s="420">
        <v>502160690</v>
      </c>
      <c r="E928" s="421">
        <v>502160690</v>
      </c>
      <c r="F928" s="434"/>
      <c r="G928" s="67"/>
    </row>
    <row r="929" spans="1:7" ht="13.5" customHeight="1">
      <c r="A929" s="11" t="s">
        <v>2447</v>
      </c>
      <c r="B929" s="11" t="s">
        <v>1076</v>
      </c>
      <c r="C929" s="420">
        <v>0</v>
      </c>
      <c r="D929" s="420">
        <v>959783</v>
      </c>
      <c r="E929" s="421">
        <v>959783</v>
      </c>
      <c r="F929" s="434"/>
      <c r="G929" s="67"/>
    </row>
    <row r="930" spans="1:7" ht="13.5" customHeight="1">
      <c r="A930" s="11" t="s">
        <v>2448</v>
      </c>
      <c r="B930" s="11" t="s">
        <v>2449</v>
      </c>
      <c r="C930" s="420">
        <v>0</v>
      </c>
      <c r="D930" s="420">
        <v>532723787</v>
      </c>
      <c r="E930" s="421">
        <v>532723787</v>
      </c>
      <c r="F930" s="434"/>
      <c r="G930" s="67"/>
    </row>
    <row r="931" spans="1:7" ht="13.5" customHeight="1">
      <c r="A931" s="11" t="s">
        <v>2450</v>
      </c>
      <c r="B931" s="11" t="s">
        <v>2451</v>
      </c>
      <c r="C931" s="420">
        <v>0</v>
      </c>
      <c r="D931" s="420">
        <v>14233568</v>
      </c>
      <c r="E931" s="421">
        <v>14233568</v>
      </c>
      <c r="F931" s="434"/>
      <c r="G931" s="67"/>
    </row>
    <row r="932" spans="1:7" ht="13.5" customHeight="1">
      <c r="A932" s="11" t="s">
        <v>2452</v>
      </c>
      <c r="B932" s="11" t="s">
        <v>1082</v>
      </c>
      <c r="C932" s="420">
        <v>0</v>
      </c>
      <c r="D932" s="420">
        <v>1027269</v>
      </c>
      <c r="E932" s="421">
        <v>1027269</v>
      </c>
      <c r="F932" s="434"/>
      <c r="G932" s="67"/>
    </row>
    <row r="933" spans="1:7" ht="13.5" customHeight="1">
      <c r="A933" s="11" t="s">
        <v>2453</v>
      </c>
      <c r="B933" s="11" t="s">
        <v>1084</v>
      </c>
      <c r="C933" s="420">
        <v>0</v>
      </c>
      <c r="D933" s="420">
        <v>87430897</v>
      </c>
      <c r="E933" s="421">
        <v>87430897</v>
      </c>
      <c r="F933" s="434"/>
      <c r="G933" s="67"/>
    </row>
    <row r="934" spans="1:7" ht="13.5" customHeight="1">
      <c r="A934" s="419" t="s">
        <v>2454</v>
      </c>
      <c r="B934" s="419" t="s">
        <v>1070</v>
      </c>
      <c r="C934" s="420">
        <v>0</v>
      </c>
      <c r="D934" s="420">
        <v>2911102</v>
      </c>
      <c r="E934" s="421">
        <v>2911102</v>
      </c>
      <c r="F934" s="433"/>
      <c r="G934" s="67"/>
    </row>
    <row r="935" spans="1:7" ht="13.5" customHeight="1">
      <c r="A935" s="11" t="s">
        <v>2455</v>
      </c>
      <c r="B935" s="11" t="s">
        <v>2456</v>
      </c>
      <c r="C935" s="420">
        <v>0</v>
      </c>
      <c r="D935" s="420">
        <v>2911102</v>
      </c>
      <c r="E935" s="421">
        <v>2911102</v>
      </c>
      <c r="F935" s="434"/>
      <c r="G935" s="67"/>
    </row>
    <row r="936" spans="1:7" ht="13.5" customHeight="1">
      <c r="A936" s="419" t="s">
        <v>2457</v>
      </c>
      <c r="B936" s="419" t="s">
        <v>1064</v>
      </c>
      <c r="C936" s="420">
        <v>0</v>
      </c>
      <c r="D936" s="420">
        <v>3277648</v>
      </c>
      <c r="E936" s="421">
        <v>3277648</v>
      </c>
      <c r="F936" s="433"/>
      <c r="G936" s="67"/>
    </row>
    <row r="937" spans="1:7" ht="13.5" customHeight="1">
      <c r="A937" s="11" t="s">
        <v>2458</v>
      </c>
      <c r="B937" s="11" t="s">
        <v>2459</v>
      </c>
      <c r="C937" s="420">
        <v>0</v>
      </c>
      <c r="D937" s="420">
        <v>277774</v>
      </c>
      <c r="E937" s="421">
        <v>277774</v>
      </c>
      <c r="F937" s="434"/>
      <c r="G937" s="67"/>
    </row>
    <row r="938" spans="1:7" ht="13.5" customHeight="1">
      <c r="A938" s="11" t="s">
        <v>2460</v>
      </c>
      <c r="B938" s="11" t="s">
        <v>2461</v>
      </c>
      <c r="C938" s="420">
        <v>0</v>
      </c>
      <c r="D938" s="420">
        <v>2999874</v>
      </c>
      <c r="E938" s="421">
        <v>2999874</v>
      </c>
      <c r="F938" s="434"/>
      <c r="G938" s="67"/>
    </row>
    <row r="939" spans="1:7" ht="13.5" customHeight="1">
      <c r="A939" s="419" t="s">
        <v>2462</v>
      </c>
      <c r="B939" s="419" t="s">
        <v>2463</v>
      </c>
      <c r="C939" s="420">
        <v>0</v>
      </c>
      <c r="D939" s="420">
        <v>2565991</v>
      </c>
      <c r="E939" s="421">
        <v>2565991</v>
      </c>
      <c r="F939" s="433"/>
      <c r="G939" s="67"/>
    </row>
    <row r="940" spans="1:7" ht="13.5" customHeight="1">
      <c r="A940" s="11" t="s">
        <v>2464</v>
      </c>
      <c r="B940" s="11" t="s">
        <v>2465</v>
      </c>
      <c r="C940" s="420">
        <v>0</v>
      </c>
      <c r="D940" s="420">
        <v>355260</v>
      </c>
      <c r="E940" s="421">
        <v>355260</v>
      </c>
      <c r="F940" s="434"/>
      <c r="G940" s="67"/>
    </row>
    <row r="941" spans="1:7" ht="13.5" customHeight="1">
      <c r="A941" s="11" t="s">
        <v>2467</v>
      </c>
      <c r="B941" s="11" t="s">
        <v>2469</v>
      </c>
      <c r="C941" s="420">
        <v>0</v>
      </c>
      <c r="D941" s="420">
        <v>2210731</v>
      </c>
      <c r="E941" s="421">
        <v>2210731</v>
      </c>
      <c r="F941" s="434"/>
      <c r="G941" s="67"/>
    </row>
    <row r="942" spans="1:7" ht="13.5" customHeight="1">
      <c r="A942" s="419" t="s">
        <v>2470</v>
      </c>
      <c r="B942" s="419" t="s">
        <v>2471</v>
      </c>
      <c r="C942" s="420">
        <v>0</v>
      </c>
      <c r="D942" s="420">
        <v>22202804</v>
      </c>
      <c r="E942" s="421">
        <v>22202804</v>
      </c>
      <c r="F942" s="433"/>
      <c r="G942" s="67"/>
    </row>
    <row r="943" spans="1:7" ht="13.5" customHeight="1">
      <c r="A943" s="11" t="s">
        <v>2472</v>
      </c>
      <c r="B943" s="11" t="s">
        <v>2473</v>
      </c>
      <c r="C943" s="420">
        <v>0</v>
      </c>
      <c r="D943" s="420">
        <v>17359746</v>
      </c>
      <c r="E943" s="421">
        <v>17359746</v>
      </c>
      <c r="F943" s="434"/>
      <c r="G943" s="67"/>
    </row>
    <row r="944" spans="1:7" ht="13.5" customHeight="1">
      <c r="A944" s="11" t="s">
        <v>2474</v>
      </c>
      <c r="B944" s="11" t="s">
        <v>2475</v>
      </c>
      <c r="C944" s="420">
        <v>0</v>
      </c>
      <c r="D944" s="420">
        <v>32187</v>
      </c>
      <c r="E944" s="421">
        <v>32187</v>
      </c>
      <c r="F944" s="434"/>
      <c r="G944" s="67"/>
    </row>
    <row r="945" spans="1:7" ht="13.5" customHeight="1">
      <c r="A945" s="11" t="s">
        <v>2476</v>
      </c>
      <c r="B945" s="11" t="s">
        <v>2479</v>
      </c>
      <c r="C945" s="420">
        <v>0</v>
      </c>
      <c r="D945" s="420">
        <v>3575825</v>
      </c>
      <c r="E945" s="421">
        <v>3575825</v>
      </c>
      <c r="F945" s="434"/>
      <c r="G945" s="67"/>
    </row>
    <row r="946" spans="1:7" ht="13.5" customHeight="1">
      <c r="A946" s="11" t="s">
        <v>2480</v>
      </c>
      <c r="B946" s="11" t="s">
        <v>2481</v>
      </c>
      <c r="C946" s="420">
        <v>0</v>
      </c>
      <c r="D946" s="420">
        <v>251766</v>
      </c>
      <c r="E946" s="421">
        <v>251766</v>
      </c>
      <c r="F946" s="434"/>
      <c r="G946" s="67"/>
    </row>
    <row r="947" spans="1:7" ht="13.5" customHeight="1">
      <c r="A947" s="11" t="s">
        <v>2482</v>
      </c>
      <c r="B947" s="11" t="s">
        <v>2483</v>
      </c>
      <c r="C947" s="420">
        <v>0</v>
      </c>
      <c r="D947" s="420">
        <v>983280</v>
      </c>
      <c r="E947" s="421">
        <v>983280</v>
      </c>
      <c r="F947" s="434"/>
      <c r="G947" s="67"/>
    </row>
    <row r="948" spans="1:7" ht="13.5" customHeight="1">
      <c r="A948" s="419" t="s">
        <v>2484</v>
      </c>
      <c r="B948" s="419" t="s">
        <v>2485</v>
      </c>
      <c r="C948" s="420">
        <v>0</v>
      </c>
      <c r="D948" s="420">
        <v>14405782</v>
      </c>
      <c r="E948" s="421">
        <v>14405782</v>
      </c>
      <c r="F948" s="433"/>
      <c r="G948" s="67"/>
    </row>
    <row r="949" spans="1:7" ht="13.5" customHeight="1">
      <c r="A949" s="11" t="s">
        <v>2486</v>
      </c>
      <c r="B949" s="11" t="s">
        <v>2487</v>
      </c>
      <c r="C949" s="420">
        <v>0</v>
      </c>
      <c r="D949" s="420">
        <v>308864</v>
      </c>
      <c r="E949" s="421">
        <v>308864</v>
      </c>
      <c r="F949" s="434"/>
      <c r="G949" s="67"/>
    </row>
    <row r="950" spans="1:7" ht="13.5" customHeight="1">
      <c r="A950" s="11" t="s">
        <v>2488</v>
      </c>
      <c r="B950" s="11" t="s">
        <v>2489</v>
      </c>
      <c r="C950" s="420">
        <v>0</v>
      </c>
      <c r="D950" s="420">
        <v>108108</v>
      </c>
      <c r="E950" s="421">
        <v>108108</v>
      </c>
      <c r="F950" s="434"/>
      <c r="G950" s="67"/>
    </row>
    <row r="951" spans="1:7" ht="13.5" customHeight="1">
      <c r="A951" s="11" t="s">
        <v>2490</v>
      </c>
      <c r="B951" s="11" t="s">
        <v>1722</v>
      </c>
      <c r="C951" s="420">
        <v>0</v>
      </c>
      <c r="D951" s="420">
        <v>3130</v>
      </c>
      <c r="E951" s="421">
        <v>3130</v>
      </c>
      <c r="F951" s="434"/>
      <c r="G951" s="67"/>
    </row>
    <row r="952" spans="1:7" ht="13.5" customHeight="1">
      <c r="A952" s="11" t="s">
        <v>2493</v>
      </c>
      <c r="B952" s="11" t="s">
        <v>1068</v>
      </c>
      <c r="C952" s="420">
        <v>0</v>
      </c>
      <c r="D952" s="420">
        <v>10833</v>
      </c>
      <c r="E952" s="421">
        <v>10833</v>
      </c>
      <c r="F952" s="434"/>
      <c r="G952" s="67"/>
    </row>
    <row r="953" spans="1:7" ht="13.5" customHeight="1">
      <c r="A953" s="11" t="s">
        <v>2494</v>
      </c>
      <c r="B953" s="11" t="s">
        <v>2495</v>
      </c>
      <c r="C953" s="420">
        <v>0</v>
      </c>
      <c r="D953" s="420">
        <v>886788</v>
      </c>
      <c r="E953" s="421">
        <v>886788</v>
      </c>
      <c r="F953" s="434"/>
      <c r="G953" s="67"/>
    </row>
    <row r="954" spans="1:7" ht="13.5" customHeight="1">
      <c r="A954" s="11" t="s">
        <v>2496</v>
      </c>
      <c r="B954" s="11" t="s">
        <v>2497</v>
      </c>
      <c r="C954" s="420">
        <v>0</v>
      </c>
      <c r="D954" s="420">
        <v>59255</v>
      </c>
      <c r="E954" s="421">
        <v>59255</v>
      </c>
      <c r="F954" s="434"/>
      <c r="G954" s="67"/>
    </row>
    <row r="955" spans="1:7" ht="13.5" customHeight="1">
      <c r="A955" s="11" t="s">
        <v>2498</v>
      </c>
      <c r="B955" s="11" t="s">
        <v>2291</v>
      </c>
      <c r="C955" s="420">
        <v>0</v>
      </c>
      <c r="D955" s="420">
        <v>7782216</v>
      </c>
      <c r="E955" s="421">
        <v>7782216</v>
      </c>
      <c r="F955" s="434"/>
      <c r="G955" s="67"/>
    </row>
    <row r="956" spans="1:7" ht="13.5" customHeight="1">
      <c r="A956" s="11" t="s">
        <v>2499</v>
      </c>
      <c r="B956" s="11" t="s">
        <v>2500</v>
      </c>
      <c r="C956" s="420">
        <v>0</v>
      </c>
      <c r="D956" s="420">
        <v>42527</v>
      </c>
      <c r="E956" s="421">
        <v>42527</v>
      </c>
      <c r="F956" s="434"/>
      <c r="G956" s="67"/>
    </row>
    <row r="957" spans="1:7" ht="13.5" customHeight="1">
      <c r="A957" s="11" t="s">
        <v>2501</v>
      </c>
      <c r="B957" s="11" t="s">
        <v>2485</v>
      </c>
      <c r="C957" s="420">
        <v>0</v>
      </c>
      <c r="D957" s="420">
        <v>5204061</v>
      </c>
      <c r="E957" s="421">
        <v>5204061</v>
      </c>
      <c r="F957" s="434"/>
      <c r="G957" s="67"/>
    </row>
    <row r="958" spans="1:7" ht="13.5" customHeight="1">
      <c r="A958" s="419" t="s">
        <v>2502</v>
      </c>
      <c r="B958" s="419" t="s">
        <v>2503</v>
      </c>
      <c r="C958" s="420">
        <v>0</v>
      </c>
      <c r="D958" s="420">
        <v>-562961</v>
      </c>
      <c r="E958" s="421">
        <v>-562961</v>
      </c>
      <c r="F958" s="422"/>
      <c r="G958" s="67"/>
    </row>
    <row r="959" spans="1:7" ht="13.5" customHeight="1">
      <c r="A959" s="11" t="s">
        <v>2504</v>
      </c>
      <c r="B959" s="11" t="s">
        <v>1062</v>
      </c>
      <c r="C959" s="420">
        <v>0</v>
      </c>
      <c r="D959" s="420">
        <v>-476495</v>
      </c>
      <c r="E959" s="421">
        <v>-476495</v>
      </c>
      <c r="F959" s="422"/>
      <c r="G959" s="67"/>
    </row>
    <row r="960" spans="1:7" ht="13.5" customHeight="1">
      <c r="A960" s="11" t="s">
        <v>2505</v>
      </c>
      <c r="B960" s="11" t="s">
        <v>2463</v>
      </c>
      <c r="C960" s="420">
        <v>0</v>
      </c>
      <c r="D960" s="420">
        <v>-40836</v>
      </c>
      <c r="E960" s="421">
        <v>-40836</v>
      </c>
      <c r="F960" s="422"/>
      <c r="G960" s="67"/>
    </row>
    <row r="961" spans="1:7" ht="13.5" customHeight="1">
      <c r="A961" s="11" t="s">
        <v>2506</v>
      </c>
      <c r="B961" s="11" t="s">
        <v>1070</v>
      </c>
      <c r="C961" s="420">
        <v>0</v>
      </c>
      <c r="D961" s="420">
        <v>-7658</v>
      </c>
      <c r="E961" s="421">
        <v>-7658</v>
      </c>
      <c r="F961" s="422"/>
      <c r="G961" s="67"/>
    </row>
    <row r="962" spans="1:7" ht="13.5" customHeight="1">
      <c r="A962" s="11" t="s">
        <v>2507</v>
      </c>
      <c r="B962" s="11" t="s">
        <v>2471</v>
      </c>
      <c r="C962" s="420">
        <v>0</v>
      </c>
      <c r="D962" s="420">
        <v>-650</v>
      </c>
      <c r="E962" s="421">
        <v>-650</v>
      </c>
      <c r="F962" s="422"/>
      <c r="G962" s="67"/>
    </row>
    <row r="963" spans="1:7" ht="13.5" customHeight="1">
      <c r="A963" s="11" t="s">
        <v>2508</v>
      </c>
      <c r="B963" s="11" t="s">
        <v>2485</v>
      </c>
      <c r="C963" s="420">
        <v>0</v>
      </c>
      <c r="D963" s="420">
        <v>-37322</v>
      </c>
      <c r="E963" s="421">
        <v>-37322</v>
      </c>
      <c r="F963" s="422"/>
      <c r="G963" s="67"/>
    </row>
    <row r="964" spans="1:7" ht="13.5" customHeight="1">
      <c r="A964" s="419" t="s">
        <v>2509</v>
      </c>
      <c r="B964" s="419" t="s">
        <v>2510</v>
      </c>
      <c r="C964" s="420">
        <v>0</v>
      </c>
      <c r="D964" s="420">
        <v>527631311</v>
      </c>
      <c r="E964" s="421">
        <v>527631311</v>
      </c>
      <c r="F964" s="433"/>
      <c r="G964" s="67"/>
    </row>
    <row r="965" spans="1:7" ht="13.5" customHeight="1">
      <c r="A965" s="419" t="s">
        <v>2511</v>
      </c>
      <c r="B965" s="419" t="s">
        <v>1090</v>
      </c>
      <c r="C965" s="420">
        <v>0</v>
      </c>
      <c r="D965" s="420">
        <v>527631311</v>
      </c>
      <c r="E965" s="421">
        <v>527631311</v>
      </c>
      <c r="F965" s="433"/>
      <c r="G965" s="67"/>
    </row>
    <row r="966" spans="1:7" ht="13.5" customHeight="1">
      <c r="A966" s="11" t="s">
        <v>2512</v>
      </c>
      <c r="B966" s="11" t="s">
        <v>2513</v>
      </c>
      <c r="C966" s="420">
        <v>0</v>
      </c>
      <c r="D966" s="420">
        <v>284794500</v>
      </c>
      <c r="E966" s="421">
        <v>284794500</v>
      </c>
      <c r="F966" s="434"/>
      <c r="G966" s="67"/>
    </row>
    <row r="967" spans="1:7" ht="13.5" customHeight="1">
      <c r="A967" s="11" t="s">
        <v>2514</v>
      </c>
      <c r="B967" s="11" t="s">
        <v>2515</v>
      </c>
      <c r="C967" s="420">
        <v>0</v>
      </c>
      <c r="D967" s="420">
        <v>92595423</v>
      </c>
      <c r="E967" s="421">
        <v>92595423</v>
      </c>
      <c r="F967" s="434"/>
      <c r="G967" s="67"/>
    </row>
    <row r="968" spans="1:7" ht="13.5" customHeight="1">
      <c r="A968" s="11" t="s">
        <v>2516</v>
      </c>
      <c r="B968" s="11" t="s">
        <v>2517</v>
      </c>
      <c r="C968" s="420">
        <v>0</v>
      </c>
      <c r="D968" s="420">
        <v>33970308</v>
      </c>
      <c r="E968" s="421">
        <v>33970308</v>
      </c>
      <c r="F968" s="434"/>
      <c r="G968" s="67"/>
    </row>
    <row r="969" spans="1:7" ht="13.5" customHeight="1">
      <c r="A969" s="11" t="s">
        <v>2518</v>
      </c>
      <c r="B969" s="11" t="s">
        <v>1090</v>
      </c>
      <c r="C969" s="420">
        <v>0</v>
      </c>
      <c r="D969" s="420">
        <v>116271080</v>
      </c>
      <c r="E969" s="421">
        <v>116271080</v>
      </c>
      <c r="F969" s="434"/>
      <c r="G969" s="67"/>
    </row>
    <row r="970" spans="1:7" ht="13.5" customHeight="1">
      <c r="A970" s="419" t="s">
        <v>2519</v>
      </c>
      <c r="B970" s="419" t="s">
        <v>2520</v>
      </c>
      <c r="C970" s="420">
        <v>0</v>
      </c>
      <c r="D970" s="420">
        <v>-1609121351</v>
      </c>
      <c r="E970" s="421">
        <v>-1609121351</v>
      </c>
      <c r="F970" s="422"/>
      <c r="G970" s="67"/>
    </row>
    <row r="971" spans="1:7" ht="13.5" customHeight="1">
      <c r="A971" s="419" t="s">
        <v>2521</v>
      </c>
      <c r="B971" s="419" t="s">
        <v>2522</v>
      </c>
      <c r="C971" s="420">
        <v>0</v>
      </c>
      <c r="D971" s="420">
        <v>-107983</v>
      </c>
      <c r="E971" s="421">
        <v>-107983</v>
      </c>
      <c r="F971" s="422"/>
      <c r="G971" s="67"/>
    </row>
    <row r="972" spans="1:7" ht="13.5" customHeight="1">
      <c r="A972" s="11" t="s">
        <v>2523</v>
      </c>
      <c r="B972" s="11" t="s">
        <v>2524</v>
      </c>
      <c r="C972" s="420">
        <v>0</v>
      </c>
      <c r="D972" s="420">
        <v>-107270</v>
      </c>
      <c r="E972" s="421">
        <v>-107270</v>
      </c>
      <c r="F972" s="422"/>
      <c r="G972" s="67"/>
    </row>
    <row r="973" spans="1:7" ht="13.5" customHeight="1">
      <c r="A973" s="11" t="s">
        <v>2525</v>
      </c>
      <c r="B973" s="11" t="s">
        <v>2526</v>
      </c>
      <c r="C973" s="420">
        <v>0</v>
      </c>
      <c r="D973" s="420">
        <v>-713</v>
      </c>
      <c r="E973" s="421">
        <v>-713</v>
      </c>
      <c r="F973" s="422"/>
      <c r="G973" s="67"/>
    </row>
    <row r="974" spans="1:7" ht="13.5" customHeight="1">
      <c r="A974" s="419" t="s">
        <v>2527</v>
      </c>
      <c r="B974" s="419" t="s">
        <v>2528</v>
      </c>
      <c r="C974" s="420">
        <v>0</v>
      </c>
      <c r="D974" s="420">
        <v>-1833171</v>
      </c>
      <c r="E974" s="421">
        <v>-1833171</v>
      </c>
      <c r="F974" s="422"/>
      <c r="G974" s="67"/>
    </row>
    <row r="975" spans="1:7" ht="13.5" customHeight="1">
      <c r="A975" s="11" t="s">
        <v>2529</v>
      </c>
      <c r="B975" s="11" t="s">
        <v>1052</v>
      </c>
      <c r="C975" s="420">
        <v>0</v>
      </c>
      <c r="D975" s="420">
        <v>-1550504</v>
      </c>
      <c r="E975" s="421">
        <v>-1550504</v>
      </c>
      <c r="F975" s="422"/>
      <c r="G975" s="67"/>
    </row>
    <row r="976" spans="1:7" ht="13.5" customHeight="1">
      <c r="A976" s="11" t="s">
        <v>2530</v>
      </c>
      <c r="B976" s="11" t="s">
        <v>2531</v>
      </c>
      <c r="C976" s="420">
        <v>0</v>
      </c>
      <c r="D976" s="420">
        <v>-190439</v>
      </c>
      <c r="E976" s="421">
        <v>-190439</v>
      </c>
      <c r="F976" s="422"/>
      <c r="G976" s="67"/>
    </row>
    <row r="977" spans="1:7" ht="13.5" customHeight="1">
      <c r="A977" s="11" t="s">
        <v>2532</v>
      </c>
      <c r="B977" s="11" t="s">
        <v>2533</v>
      </c>
      <c r="C977" s="420">
        <v>0</v>
      </c>
      <c r="D977" s="420">
        <v>-377</v>
      </c>
      <c r="E977" s="421">
        <v>-377</v>
      </c>
      <c r="F977" s="422"/>
      <c r="G977" s="67"/>
    </row>
    <row r="978" spans="1:7" ht="13.5" customHeight="1">
      <c r="A978" s="11" t="s">
        <v>2534</v>
      </c>
      <c r="B978" s="11" t="s">
        <v>1028</v>
      </c>
      <c r="C978" s="420">
        <v>0</v>
      </c>
      <c r="D978" s="420">
        <v>-91851</v>
      </c>
      <c r="E978" s="421">
        <v>-91851</v>
      </c>
      <c r="F978" s="422"/>
      <c r="G978" s="67"/>
    </row>
    <row r="979" spans="1:7" ht="13.5" customHeight="1">
      <c r="A979" s="419" t="s">
        <v>2535</v>
      </c>
      <c r="B979" s="419" t="s">
        <v>2054</v>
      </c>
      <c r="C979" s="420">
        <v>0</v>
      </c>
      <c r="D979" s="420">
        <v>-1568890</v>
      </c>
      <c r="E979" s="421">
        <v>-1568890</v>
      </c>
      <c r="F979" s="422"/>
      <c r="G979" s="67"/>
    </row>
    <row r="980" spans="1:7" ht="13.5" customHeight="1">
      <c r="A980" s="11" t="s">
        <v>2536</v>
      </c>
      <c r="B980" s="11" t="s">
        <v>2537</v>
      </c>
      <c r="C980" s="420">
        <v>0</v>
      </c>
      <c r="D980" s="420">
        <v>-14396</v>
      </c>
      <c r="E980" s="421">
        <v>-14396</v>
      </c>
      <c r="F980" s="422"/>
      <c r="G980" s="67"/>
    </row>
    <row r="981" spans="1:7" ht="13.5" customHeight="1">
      <c r="A981" s="11" t="s">
        <v>2538</v>
      </c>
      <c r="B981" s="11" t="s">
        <v>2539</v>
      </c>
      <c r="C981" s="420">
        <v>0</v>
      </c>
      <c r="D981" s="420">
        <v>-17105</v>
      </c>
      <c r="E981" s="421">
        <v>-17105</v>
      </c>
      <c r="F981" s="422"/>
      <c r="G981" s="67"/>
    </row>
    <row r="982" spans="1:7" ht="13.5" customHeight="1">
      <c r="A982" s="11" t="s">
        <v>2540</v>
      </c>
      <c r="B982" s="11" t="s">
        <v>1062</v>
      </c>
      <c r="C982" s="420">
        <v>0</v>
      </c>
      <c r="D982" s="420">
        <v>-65864</v>
      </c>
      <c r="E982" s="421">
        <v>-65864</v>
      </c>
      <c r="F982" s="422"/>
      <c r="G982" s="67"/>
    </row>
    <row r="983" spans="1:7" ht="13.5" customHeight="1">
      <c r="A983" s="11" t="s">
        <v>2541</v>
      </c>
      <c r="B983" s="11" t="s">
        <v>2542</v>
      </c>
      <c r="C983" s="420">
        <v>0</v>
      </c>
      <c r="D983" s="420">
        <v>-1471468</v>
      </c>
      <c r="E983" s="421">
        <v>-1471468</v>
      </c>
      <c r="F983" s="422"/>
      <c r="G983" s="67"/>
    </row>
    <row r="984" spans="1:7" ht="13.5" customHeight="1">
      <c r="A984" s="11" t="s">
        <v>2543</v>
      </c>
      <c r="B984" s="11" t="s">
        <v>2485</v>
      </c>
      <c r="C984" s="420">
        <v>0</v>
      </c>
      <c r="D984" s="420">
        <v>-57</v>
      </c>
      <c r="E984" s="421">
        <v>-57</v>
      </c>
      <c r="F984" s="422"/>
      <c r="G984" s="67"/>
    </row>
    <row r="985" spans="1:7" ht="13.5" customHeight="1">
      <c r="A985" s="419" t="s">
        <v>2544</v>
      </c>
      <c r="B985" s="419" t="s">
        <v>2510</v>
      </c>
      <c r="C985" s="420">
        <v>0</v>
      </c>
      <c r="D985" s="420">
        <v>-121565809</v>
      </c>
      <c r="E985" s="421">
        <v>-121565809</v>
      </c>
      <c r="F985" s="422"/>
      <c r="G985" s="67"/>
    </row>
    <row r="986" spans="1:7" ht="13.5" customHeight="1">
      <c r="A986" s="11" t="s">
        <v>2545</v>
      </c>
      <c r="B986" s="11" t="s">
        <v>2546</v>
      </c>
      <c r="C986" s="420">
        <v>0</v>
      </c>
      <c r="D986" s="420">
        <v>-121468057</v>
      </c>
      <c r="E986" s="421">
        <v>-121468057</v>
      </c>
      <c r="F986" s="422"/>
      <c r="G986" s="67"/>
    </row>
    <row r="987" spans="1:7" ht="13.5" customHeight="1">
      <c r="A987" s="11" t="s">
        <v>2547</v>
      </c>
      <c r="B987" s="11" t="s">
        <v>2548</v>
      </c>
      <c r="C987" s="420">
        <v>0</v>
      </c>
      <c r="D987" s="420">
        <v>-97752</v>
      </c>
      <c r="E987" s="421">
        <v>-97752</v>
      </c>
      <c r="F987" s="422"/>
      <c r="G987" s="67"/>
    </row>
    <row r="988" spans="1:7" ht="13.5" customHeight="1">
      <c r="A988" s="419" t="s">
        <v>2549</v>
      </c>
      <c r="B988" s="419" t="s">
        <v>2550</v>
      </c>
      <c r="C988" s="420">
        <v>0</v>
      </c>
      <c r="D988" s="420">
        <v>-711034</v>
      </c>
      <c r="E988" s="421">
        <v>-711034</v>
      </c>
      <c r="F988" s="422"/>
      <c r="G988" s="67"/>
    </row>
    <row r="989" spans="1:7" ht="13.5" customHeight="1">
      <c r="A989" s="11" t="s">
        <v>2551</v>
      </c>
      <c r="B989" s="11" t="s">
        <v>1013</v>
      </c>
      <c r="C989" s="420">
        <v>0</v>
      </c>
      <c r="D989" s="420">
        <v>-979</v>
      </c>
      <c r="E989" s="421">
        <v>-979</v>
      </c>
      <c r="F989" s="422"/>
      <c r="G989" s="67"/>
    </row>
    <row r="990" spans="1:7" ht="13.5" customHeight="1">
      <c r="A990" s="11" t="s">
        <v>2552</v>
      </c>
      <c r="B990" s="11" t="s">
        <v>2553</v>
      </c>
      <c r="C990" s="420">
        <v>0</v>
      </c>
      <c r="D990" s="420">
        <v>-267137</v>
      </c>
      <c r="E990" s="421">
        <v>-267137</v>
      </c>
      <c r="F990" s="422"/>
      <c r="G990" s="67"/>
    </row>
    <row r="991" spans="1:7" ht="13.5" customHeight="1">
      <c r="A991" s="11" t="s">
        <v>2554</v>
      </c>
      <c r="B991" s="11" t="s">
        <v>2550</v>
      </c>
      <c r="C991" s="420">
        <v>0</v>
      </c>
      <c r="D991" s="420">
        <v>-442918</v>
      </c>
      <c r="E991" s="421">
        <v>-442918</v>
      </c>
      <c r="F991" s="422"/>
      <c r="G991" s="67"/>
    </row>
    <row r="992" spans="1:7" ht="13.5" customHeight="1">
      <c r="A992" s="419" t="s">
        <v>2555</v>
      </c>
      <c r="B992" s="419" t="s">
        <v>2556</v>
      </c>
      <c r="C992" s="420">
        <v>0</v>
      </c>
      <c r="D992" s="420">
        <v>-1483334464</v>
      </c>
      <c r="E992" s="421">
        <v>-1483334464</v>
      </c>
      <c r="F992" s="422"/>
      <c r="G992" s="67"/>
    </row>
    <row r="993" spans="1:7" ht="13.5" customHeight="1">
      <c r="A993" s="11" t="s">
        <v>2557</v>
      </c>
      <c r="B993" s="11" t="s">
        <v>2558</v>
      </c>
      <c r="C993" s="420">
        <v>0</v>
      </c>
      <c r="D993" s="420">
        <v>-1087447436</v>
      </c>
      <c r="E993" s="421">
        <v>-1087447436</v>
      </c>
      <c r="F993" s="422"/>
      <c r="G993" s="67"/>
    </row>
    <row r="994" spans="1:7" ht="13.5" customHeight="1">
      <c r="A994" s="11" t="s">
        <v>2559</v>
      </c>
      <c r="B994" s="11" t="s">
        <v>2560</v>
      </c>
      <c r="C994" s="420">
        <v>0</v>
      </c>
      <c r="D994" s="420">
        <v>-212969683</v>
      </c>
      <c r="E994" s="421">
        <v>-212969683</v>
      </c>
      <c r="F994" s="422"/>
      <c r="G994" s="67"/>
    </row>
    <row r="995" spans="1:7" ht="13.5" customHeight="1">
      <c r="A995" s="11" t="s">
        <v>2561</v>
      </c>
      <c r="B995" s="11" t="s">
        <v>2562</v>
      </c>
      <c r="C995" s="420">
        <v>0</v>
      </c>
      <c r="D995" s="420">
        <v>-164387821</v>
      </c>
      <c r="E995" s="421">
        <v>-164387821</v>
      </c>
      <c r="F995" s="422"/>
      <c r="G995" s="67"/>
    </row>
    <row r="996" spans="1:7" ht="13.5" customHeight="1">
      <c r="A996" s="11" t="s">
        <v>2563</v>
      </c>
      <c r="B996" s="11" t="s">
        <v>2564</v>
      </c>
      <c r="C996" s="420">
        <v>0</v>
      </c>
      <c r="D996" s="420">
        <v>-16454201</v>
      </c>
      <c r="E996" s="421">
        <v>-16454201</v>
      </c>
      <c r="F996" s="422"/>
      <c r="G996" s="67"/>
    </row>
    <row r="997" spans="1:7" ht="13.5" customHeight="1">
      <c r="A997" s="11" t="s">
        <v>2565</v>
      </c>
      <c r="B997" s="11" t="s">
        <v>2566</v>
      </c>
      <c r="C997" s="420">
        <v>0</v>
      </c>
      <c r="D997" s="420">
        <v>-2075323</v>
      </c>
      <c r="E997" s="421">
        <v>-2075323</v>
      </c>
      <c r="F997" s="422"/>
      <c r="G997" s="67"/>
    </row>
    <row r="998" spans="1:7" ht="13.5" customHeight="1">
      <c r="A998" s="419" t="s">
        <v>2567</v>
      </c>
      <c r="B998" s="419" t="s">
        <v>2556</v>
      </c>
      <c r="C998" s="420">
        <v>0</v>
      </c>
      <c r="D998" s="420">
        <v>2192722607</v>
      </c>
      <c r="E998" s="421">
        <v>2192722607</v>
      </c>
      <c r="F998" s="433"/>
      <c r="G998" s="67"/>
    </row>
    <row r="999" spans="1:7" ht="13.5" customHeight="1">
      <c r="A999" s="419" t="s">
        <v>2568</v>
      </c>
      <c r="B999" s="419" t="s">
        <v>2569</v>
      </c>
      <c r="C999" s="420">
        <v>0</v>
      </c>
      <c r="D999" s="420">
        <v>0</v>
      </c>
      <c r="E999" s="421">
        <v>0</v>
      </c>
      <c r="F999" s="422"/>
      <c r="G999" s="67"/>
    </row>
    <row r="1000" spans="1:7" ht="13.5" customHeight="1">
      <c r="A1000" s="11" t="s">
        <v>2570</v>
      </c>
      <c r="B1000" s="11" t="s">
        <v>2571</v>
      </c>
      <c r="C1000" s="420">
        <v>0</v>
      </c>
      <c r="D1000" s="420">
        <v>0</v>
      </c>
      <c r="E1000" s="421">
        <v>0</v>
      </c>
      <c r="F1000" s="422"/>
      <c r="G1000" s="67"/>
    </row>
    <row r="1001" spans="1:7" ht="13.5" customHeight="1">
      <c r="A1001" s="11" t="s">
        <v>949</v>
      </c>
      <c r="B1001" s="11" t="s">
        <v>950</v>
      </c>
      <c r="C1001" s="420">
        <v>0</v>
      </c>
      <c r="D1001" s="420">
        <v>0</v>
      </c>
      <c r="E1001" s="421">
        <v>0</v>
      </c>
      <c r="F1001" s="422"/>
      <c r="G1001" s="67"/>
    </row>
    <row r="1002" spans="1:7" ht="13.5" customHeight="1">
      <c r="A1002" s="11" t="s">
        <v>2573</v>
      </c>
      <c r="B1002" s="11" t="s">
        <v>2574</v>
      </c>
      <c r="C1002" s="420">
        <v>0</v>
      </c>
      <c r="D1002" s="420">
        <v>0</v>
      </c>
      <c r="E1002" s="421">
        <v>0</v>
      </c>
      <c r="F1002" s="422"/>
      <c r="G1002" s="67"/>
    </row>
    <row r="1003" spans="1:7" ht="13.5" customHeight="1">
      <c r="A1003" s="419" t="s">
        <v>2575</v>
      </c>
      <c r="B1003" s="419" t="s">
        <v>2562</v>
      </c>
      <c r="C1003" s="420">
        <v>0</v>
      </c>
      <c r="D1003" s="420">
        <v>671088162</v>
      </c>
      <c r="E1003" s="421">
        <v>671088162</v>
      </c>
      <c r="F1003" s="433"/>
      <c r="G1003" s="67"/>
    </row>
    <row r="1004" spans="1:7" ht="13.5" customHeight="1">
      <c r="A1004" s="11" t="s">
        <v>2576</v>
      </c>
      <c r="B1004" s="11" t="s">
        <v>1232</v>
      </c>
      <c r="C1004" s="420">
        <v>0</v>
      </c>
      <c r="D1004" s="420">
        <v>671088162</v>
      </c>
      <c r="E1004" s="421">
        <v>671088162</v>
      </c>
      <c r="F1004" s="434"/>
      <c r="G1004" s="67"/>
    </row>
    <row r="1005" spans="1:7" ht="13.5" customHeight="1">
      <c r="A1005" s="11" t="s">
        <v>951</v>
      </c>
      <c r="B1005" s="11" t="s">
        <v>953</v>
      </c>
      <c r="C1005" s="420">
        <v>0</v>
      </c>
      <c r="D1005" s="420">
        <v>0</v>
      </c>
      <c r="E1005" s="421">
        <v>0</v>
      </c>
      <c r="F1005" s="422"/>
      <c r="G1005" s="67"/>
    </row>
    <row r="1006" spans="1:7" ht="13.5" customHeight="1">
      <c r="A1006" s="419" t="s">
        <v>2577</v>
      </c>
      <c r="B1006" s="419" t="s">
        <v>2578</v>
      </c>
      <c r="C1006" s="420">
        <v>0</v>
      </c>
      <c r="D1006" s="420">
        <v>1521634445</v>
      </c>
      <c r="E1006" s="421">
        <v>1521634445</v>
      </c>
      <c r="F1006" s="433"/>
      <c r="G1006" s="67"/>
    </row>
    <row r="1007" spans="1:7" ht="13.5" customHeight="1">
      <c r="A1007" s="11" t="s">
        <v>2579</v>
      </c>
      <c r="B1007" s="11" t="s">
        <v>2580</v>
      </c>
      <c r="C1007" s="420">
        <v>0</v>
      </c>
      <c r="D1007" s="420">
        <v>21623268</v>
      </c>
      <c r="E1007" s="421">
        <v>21623268</v>
      </c>
      <c r="F1007" s="434"/>
      <c r="G1007" s="67"/>
    </row>
    <row r="1008" spans="1:7" ht="13.5" customHeight="1">
      <c r="A1008" s="11" t="s">
        <v>2581</v>
      </c>
      <c r="B1008" s="11" t="s">
        <v>1028</v>
      </c>
      <c r="C1008" s="420">
        <v>0</v>
      </c>
      <c r="D1008" s="420">
        <v>0</v>
      </c>
      <c r="E1008" s="421">
        <v>0</v>
      </c>
      <c r="F1008" s="422"/>
      <c r="G1008" s="67"/>
    </row>
    <row r="1009" spans="1:7" ht="13.5" customHeight="1">
      <c r="A1009" s="11" t="s">
        <v>2582</v>
      </c>
      <c r="B1009" s="11" t="s">
        <v>1240</v>
      </c>
      <c r="C1009" s="420">
        <v>0</v>
      </c>
      <c r="D1009" s="420">
        <v>0</v>
      </c>
      <c r="E1009" s="421">
        <v>0</v>
      </c>
      <c r="F1009" s="422"/>
      <c r="G1009" s="67"/>
    </row>
    <row r="1010" spans="1:7" ht="13.5" customHeight="1">
      <c r="A1010" s="11" t="s">
        <v>2583</v>
      </c>
      <c r="B1010" s="11" t="s">
        <v>2584</v>
      </c>
      <c r="C1010" s="420">
        <v>0</v>
      </c>
      <c r="D1010" s="420">
        <v>5143356</v>
      </c>
      <c r="E1010" s="421">
        <v>5143356</v>
      </c>
      <c r="F1010" s="434"/>
      <c r="G1010" s="67"/>
    </row>
    <row r="1011" spans="1:7" ht="13.5" customHeight="1">
      <c r="A1011" s="11" t="s">
        <v>2585</v>
      </c>
      <c r="B1011" s="11" t="s">
        <v>2586</v>
      </c>
      <c r="C1011" s="420">
        <v>0</v>
      </c>
      <c r="D1011" s="420">
        <v>686335</v>
      </c>
      <c r="E1011" s="421">
        <v>686335</v>
      </c>
      <c r="F1011" s="434"/>
      <c r="G1011" s="67"/>
    </row>
    <row r="1012" spans="1:7" ht="13.5" customHeight="1">
      <c r="A1012" s="11" t="s">
        <v>955</v>
      </c>
      <c r="B1012" s="11" t="s">
        <v>956</v>
      </c>
      <c r="C1012" s="420">
        <v>0</v>
      </c>
      <c r="D1012" s="420">
        <v>165704525</v>
      </c>
      <c r="E1012" s="421">
        <v>165704525</v>
      </c>
      <c r="F1012" s="434"/>
      <c r="G1012" s="67"/>
    </row>
    <row r="1013" spans="1:7" ht="13.5" customHeight="1">
      <c r="A1013" s="11" t="s">
        <v>957</v>
      </c>
      <c r="B1013" s="11" t="s">
        <v>958</v>
      </c>
      <c r="C1013" s="420">
        <v>0</v>
      </c>
      <c r="D1013" s="420">
        <v>1328476961</v>
      </c>
      <c r="E1013" s="421">
        <v>1328476961</v>
      </c>
      <c r="F1013" s="434"/>
      <c r="G1013" s="67"/>
    </row>
    <row r="1014" spans="1:7" ht="13.5" customHeight="1">
      <c r="A1014" s="419" t="s">
        <v>2587</v>
      </c>
      <c r="B1014" s="419" t="s">
        <v>2550</v>
      </c>
      <c r="C1014" s="420">
        <v>0</v>
      </c>
      <c r="D1014" s="420">
        <v>20288050854</v>
      </c>
      <c r="E1014" s="421">
        <v>20288050854</v>
      </c>
      <c r="F1014" s="433"/>
      <c r="G1014" s="67"/>
    </row>
    <row r="1015" spans="1:7" ht="13.5" customHeight="1">
      <c r="A1015" s="419" t="s">
        <v>2588</v>
      </c>
      <c r="B1015" s="419" t="s">
        <v>2589</v>
      </c>
      <c r="C1015" s="420">
        <v>0</v>
      </c>
      <c r="D1015" s="420">
        <v>4251004916</v>
      </c>
      <c r="E1015" s="421">
        <v>4251004916</v>
      </c>
      <c r="F1015" s="433"/>
      <c r="G1015" s="67"/>
    </row>
    <row r="1016" spans="1:7" ht="13.5" customHeight="1">
      <c r="A1016" s="11" t="s">
        <v>2590</v>
      </c>
      <c r="B1016" s="11" t="s">
        <v>2591</v>
      </c>
      <c r="C1016" s="420">
        <v>0</v>
      </c>
      <c r="D1016" s="420">
        <v>194600562</v>
      </c>
      <c r="E1016" s="421">
        <v>194600562</v>
      </c>
      <c r="F1016" s="434"/>
      <c r="G1016" s="67"/>
    </row>
    <row r="1017" spans="1:7" ht="13.5" customHeight="1">
      <c r="A1017" s="11" t="s">
        <v>2593</v>
      </c>
      <c r="B1017" s="11" t="s">
        <v>2041</v>
      </c>
      <c r="C1017" s="420">
        <v>0</v>
      </c>
      <c r="D1017" s="420">
        <v>4778107</v>
      </c>
      <c r="E1017" s="421">
        <v>4778107</v>
      </c>
      <c r="F1017" s="434"/>
      <c r="G1017" s="67"/>
    </row>
    <row r="1018" spans="1:7" ht="13.5" customHeight="1">
      <c r="A1018" s="11" t="s">
        <v>2595</v>
      </c>
      <c r="B1018" s="11" t="s">
        <v>2596</v>
      </c>
      <c r="C1018" s="420">
        <v>0</v>
      </c>
      <c r="D1018" s="420">
        <v>38386951</v>
      </c>
      <c r="E1018" s="421">
        <v>38386951</v>
      </c>
      <c r="F1018" s="434"/>
      <c r="G1018" s="67"/>
    </row>
    <row r="1019" spans="1:7" ht="13.5" customHeight="1">
      <c r="A1019" s="11" t="s">
        <v>2598</v>
      </c>
      <c r="B1019" s="11" t="s">
        <v>2599</v>
      </c>
      <c r="C1019" s="420">
        <v>0</v>
      </c>
      <c r="D1019" s="420">
        <v>86697151</v>
      </c>
      <c r="E1019" s="421">
        <v>86697151</v>
      </c>
      <c r="F1019" s="434"/>
      <c r="G1019" s="67"/>
    </row>
    <row r="1020" spans="1:7" ht="13.5" customHeight="1">
      <c r="A1020" s="11" t="s">
        <v>2601</v>
      </c>
      <c r="B1020" s="11" t="s">
        <v>2602</v>
      </c>
      <c r="C1020" s="420">
        <v>0</v>
      </c>
      <c r="D1020" s="420">
        <v>38210769</v>
      </c>
      <c r="E1020" s="421">
        <v>38210769</v>
      </c>
      <c r="F1020" s="434"/>
      <c r="G1020" s="67"/>
    </row>
    <row r="1021" spans="1:7" ht="13.5" customHeight="1">
      <c r="A1021" s="11" t="s">
        <v>2603</v>
      </c>
      <c r="B1021" s="11" t="s">
        <v>2604</v>
      </c>
      <c r="C1021" s="420">
        <v>0</v>
      </c>
      <c r="D1021" s="420">
        <v>1420101430</v>
      </c>
      <c r="E1021" s="421">
        <v>1420101430</v>
      </c>
      <c r="F1021" s="434"/>
      <c r="G1021" s="67"/>
    </row>
    <row r="1022" spans="1:7" ht="13.5" customHeight="1">
      <c r="A1022" s="11" t="s">
        <v>2606</v>
      </c>
      <c r="B1022" s="11" t="s">
        <v>2607</v>
      </c>
      <c r="C1022" s="420">
        <v>0</v>
      </c>
      <c r="D1022" s="420">
        <v>87330775</v>
      </c>
      <c r="E1022" s="421">
        <v>87330775</v>
      </c>
      <c r="F1022" s="434"/>
      <c r="G1022" s="67"/>
    </row>
    <row r="1023" spans="1:7" ht="13.5" customHeight="1">
      <c r="A1023" s="11" t="s">
        <v>2608</v>
      </c>
      <c r="B1023" s="11" t="s">
        <v>2609</v>
      </c>
      <c r="C1023" s="420">
        <v>0</v>
      </c>
      <c r="D1023" s="420">
        <v>244405723</v>
      </c>
      <c r="E1023" s="421">
        <v>244405723</v>
      </c>
      <c r="F1023" s="434"/>
      <c r="G1023" s="67"/>
    </row>
    <row r="1024" spans="1:7" ht="13.5" customHeight="1">
      <c r="A1024" s="11" t="s">
        <v>2610</v>
      </c>
      <c r="B1024" s="11" t="s">
        <v>1148</v>
      </c>
      <c r="C1024" s="420">
        <v>0</v>
      </c>
      <c r="D1024" s="420">
        <v>19888</v>
      </c>
      <c r="E1024" s="421">
        <v>19888</v>
      </c>
      <c r="F1024" s="434"/>
      <c r="G1024" s="67"/>
    </row>
    <row r="1025" spans="1:7" ht="13.5" customHeight="1">
      <c r="A1025" s="11" t="s">
        <v>2611</v>
      </c>
      <c r="B1025" s="11" t="s">
        <v>2612</v>
      </c>
      <c r="C1025" s="420">
        <v>0</v>
      </c>
      <c r="D1025" s="420">
        <v>137262864</v>
      </c>
      <c r="E1025" s="421">
        <v>137262864</v>
      </c>
      <c r="F1025" s="434"/>
      <c r="G1025" s="67"/>
    </row>
    <row r="1026" spans="1:7" ht="13.5" customHeight="1">
      <c r="A1026" s="11" t="s">
        <v>2613</v>
      </c>
      <c r="B1026" s="11" t="s">
        <v>2614</v>
      </c>
      <c r="C1026" s="420">
        <v>0</v>
      </c>
      <c r="D1026" s="420">
        <v>1958863</v>
      </c>
      <c r="E1026" s="421">
        <v>1958863</v>
      </c>
      <c r="F1026" s="434"/>
      <c r="G1026" s="67"/>
    </row>
    <row r="1027" spans="1:7" ht="13.5" customHeight="1">
      <c r="A1027" s="11" t="s">
        <v>960</v>
      </c>
      <c r="B1027" s="11" t="s">
        <v>676</v>
      </c>
      <c r="C1027" s="420">
        <v>0</v>
      </c>
      <c r="D1027" s="420">
        <v>284554159</v>
      </c>
      <c r="E1027" s="421">
        <v>284554159</v>
      </c>
      <c r="F1027" s="434"/>
      <c r="G1027" s="67"/>
    </row>
    <row r="1028" spans="1:7" ht="13.5" customHeight="1">
      <c r="A1028" s="11" t="s">
        <v>2617</v>
      </c>
      <c r="B1028" s="11" t="s">
        <v>2618</v>
      </c>
      <c r="C1028" s="420">
        <v>0</v>
      </c>
      <c r="D1028" s="420">
        <v>171007840</v>
      </c>
      <c r="E1028" s="421">
        <v>171007840</v>
      </c>
      <c r="F1028" s="434"/>
      <c r="G1028" s="67"/>
    </row>
    <row r="1029" spans="1:7" ht="13.5" customHeight="1">
      <c r="A1029" s="11" t="s">
        <v>2620</v>
      </c>
      <c r="B1029" s="11" t="s">
        <v>2621</v>
      </c>
      <c r="C1029" s="420">
        <v>0</v>
      </c>
      <c r="D1029" s="420">
        <v>1478270656</v>
      </c>
      <c r="E1029" s="421">
        <v>1478270656</v>
      </c>
      <c r="F1029" s="434"/>
      <c r="G1029" s="67"/>
    </row>
    <row r="1030" spans="1:7" ht="13.5" customHeight="1">
      <c r="A1030" s="11" t="s">
        <v>2622</v>
      </c>
      <c r="B1030" s="11" t="s">
        <v>2623</v>
      </c>
      <c r="C1030" s="420">
        <v>0</v>
      </c>
      <c r="D1030" s="420">
        <v>100745</v>
      </c>
      <c r="E1030" s="421">
        <v>100745</v>
      </c>
      <c r="F1030" s="434"/>
      <c r="G1030" s="67"/>
    </row>
    <row r="1031" spans="1:7" ht="13.5" customHeight="1">
      <c r="A1031" s="11" t="s">
        <v>2624</v>
      </c>
      <c r="B1031" s="11" t="s">
        <v>2625</v>
      </c>
      <c r="C1031" s="420">
        <v>0</v>
      </c>
      <c r="D1031" s="420">
        <v>27705132</v>
      </c>
      <c r="E1031" s="421">
        <v>27705132</v>
      </c>
      <c r="F1031" s="434"/>
      <c r="G1031" s="67"/>
    </row>
    <row r="1032" spans="1:7" ht="13.5" customHeight="1">
      <c r="A1032" s="11" t="s">
        <v>2628</v>
      </c>
      <c r="B1032" s="11" t="s">
        <v>2629</v>
      </c>
      <c r="C1032" s="420">
        <v>0</v>
      </c>
      <c r="D1032" s="420">
        <v>33375891</v>
      </c>
      <c r="E1032" s="421">
        <v>33375891</v>
      </c>
      <c r="F1032" s="434"/>
      <c r="G1032" s="67"/>
    </row>
    <row r="1033" spans="1:7" ht="13.5" customHeight="1">
      <c r="A1033" s="11" t="s">
        <v>2630</v>
      </c>
      <c r="B1033" s="11" t="s">
        <v>2632</v>
      </c>
      <c r="C1033" s="420">
        <v>0</v>
      </c>
      <c r="D1033" s="420">
        <v>109128</v>
      </c>
      <c r="E1033" s="421">
        <v>109128</v>
      </c>
      <c r="F1033" s="434"/>
      <c r="G1033" s="67"/>
    </row>
    <row r="1034" spans="1:7" ht="13.5" customHeight="1">
      <c r="A1034" s="11" t="s">
        <v>2634</v>
      </c>
      <c r="B1034" s="11" t="s">
        <v>2635</v>
      </c>
      <c r="C1034" s="420">
        <v>0</v>
      </c>
      <c r="D1034" s="420">
        <v>2128282</v>
      </c>
      <c r="E1034" s="421">
        <v>2128282</v>
      </c>
      <c r="F1034" s="434"/>
      <c r="G1034" s="67"/>
    </row>
    <row r="1035" spans="1:7" ht="13.5" customHeight="1">
      <c r="A1035" s="419" t="s">
        <v>2637</v>
      </c>
      <c r="B1035" s="419" t="s">
        <v>2639</v>
      </c>
      <c r="C1035" s="420">
        <v>0</v>
      </c>
      <c r="D1035" s="420">
        <v>3601088551</v>
      </c>
      <c r="E1035" s="421">
        <v>3601088551</v>
      </c>
      <c r="F1035" s="433"/>
      <c r="G1035" s="67"/>
    </row>
    <row r="1036" spans="1:7" ht="13.5" customHeight="1">
      <c r="A1036" s="11" t="s">
        <v>2641</v>
      </c>
      <c r="B1036" s="11" t="s">
        <v>832</v>
      </c>
      <c r="C1036" s="420">
        <v>0</v>
      </c>
      <c r="D1036" s="420">
        <v>31110332</v>
      </c>
      <c r="E1036" s="421">
        <v>31110332</v>
      </c>
      <c r="F1036" s="434"/>
      <c r="G1036" s="67"/>
    </row>
    <row r="1037" spans="1:7" ht="13.5" customHeight="1">
      <c r="A1037" s="11" t="s">
        <v>2643</v>
      </c>
      <c r="B1037" s="11" t="s">
        <v>1005</v>
      </c>
      <c r="C1037" s="420">
        <v>0</v>
      </c>
      <c r="D1037" s="420">
        <v>3548711</v>
      </c>
      <c r="E1037" s="421">
        <v>3548711</v>
      </c>
      <c r="F1037" s="434"/>
      <c r="G1037" s="67"/>
    </row>
    <row r="1038" spans="1:7" ht="13.5" customHeight="1">
      <c r="A1038" s="11" t="s">
        <v>2644</v>
      </c>
      <c r="B1038" s="11" t="s">
        <v>1897</v>
      </c>
      <c r="C1038" s="420">
        <v>0</v>
      </c>
      <c r="D1038" s="420">
        <v>10476433</v>
      </c>
      <c r="E1038" s="421">
        <v>10476433</v>
      </c>
      <c r="F1038" s="434"/>
      <c r="G1038" s="67"/>
    </row>
    <row r="1039" spans="1:7" ht="13.5" customHeight="1">
      <c r="A1039" s="11" t="s">
        <v>2645</v>
      </c>
      <c r="B1039" s="11" t="s">
        <v>2646</v>
      </c>
      <c r="C1039" s="420">
        <v>0</v>
      </c>
      <c r="D1039" s="420">
        <v>142111368</v>
      </c>
      <c r="E1039" s="421">
        <v>142111368</v>
      </c>
      <c r="F1039" s="434"/>
      <c r="G1039" s="67"/>
    </row>
    <row r="1040" spans="1:7" ht="13.5" customHeight="1">
      <c r="A1040" s="11" t="s">
        <v>2648</v>
      </c>
      <c r="B1040" s="11" t="s">
        <v>38</v>
      </c>
      <c r="C1040" s="420">
        <v>0</v>
      </c>
      <c r="D1040" s="420">
        <v>155587782</v>
      </c>
      <c r="E1040" s="421">
        <v>155587782</v>
      </c>
      <c r="F1040" s="434"/>
      <c r="G1040" s="67"/>
    </row>
    <row r="1041" spans="1:7" ht="13.5" customHeight="1">
      <c r="A1041" s="11" t="s">
        <v>2649</v>
      </c>
      <c r="B1041" s="11" t="s">
        <v>934</v>
      </c>
      <c r="C1041" s="420">
        <v>0</v>
      </c>
      <c r="D1041" s="420">
        <v>103806780</v>
      </c>
      <c r="E1041" s="421">
        <v>103806780</v>
      </c>
      <c r="F1041" s="434"/>
      <c r="G1041" s="67"/>
    </row>
    <row r="1042" spans="1:7" ht="13.5" customHeight="1">
      <c r="A1042" s="11" t="s">
        <v>2651</v>
      </c>
      <c r="B1042" s="11" t="s">
        <v>1862</v>
      </c>
      <c r="C1042" s="420">
        <v>0</v>
      </c>
      <c r="D1042" s="420">
        <v>3153139800</v>
      </c>
      <c r="E1042" s="421">
        <v>3153139800</v>
      </c>
      <c r="F1042" s="434"/>
      <c r="G1042" s="67"/>
    </row>
    <row r="1043" spans="1:7" ht="13.5" customHeight="1">
      <c r="A1043" s="11" t="s">
        <v>2653</v>
      </c>
      <c r="B1043" s="11" t="s">
        <v>2654</v>
      </c>
      <c r="C1043" s="420">
        <v>0</v>
      </c>
      <c r="D1043" s="420">
        <v>1307345</v>
      </c>
      <c r="E1043" s="421">
        <v>1307345</v>
      </c>
      <c r="F1043" s="434"/>
      <c r="G1043" s="67"/>
    </row>
    <row r="1044" spans="1:7" ht="13.5" customHeight="1">
      <c r="A1044" s="419" t="s">
        <v>2655</v>
      </c>
      <c r="B1044" s="419" t="s">
        <v>2656</v>
      </c>
      <c r="C1044" s="420">
        <v>0</v>
      </c>
      <c r="D1044" s="420">
        <v>1003404</v>
      </c>
      <c r="E1044" s="421">
        <v>1003404</v>
      </c>
      <c r="F1044" s="433"/>
      <c r="G1044" s="67"/>
    </row>
    <row r="1045" spans="1:7" ht="13.5" customHeight="1">
      <c r="A1045" s="11" t="s">
        <v>2658</v>
      </c>
      <c r="B1045" s="11" t="s">
        <v>1828</v>
      </c>
      <c r="C1045" s="420">
        <v>0</v>
      </c>
      <c r="D1045" s="420">
        <v>0</v>
      </c>
      <c r="E1045" s="421">
        <v>0</v>
      </c>
      <c r="F1045" s="422"/>
      <c r="G1045" s="67"/>
    </row>
    <row r="1046" spans="1:7" ht="13.5" customHeight="1">
      <c r="A1046" s="11" t="s">
        <v>2659</v>
      </c>
      <c r="B1046" s="11" t="s">
        <v>1830</v>
      </c>
      <c r="C1046" s="420">
        <v>0</v>
      </c>
      <c r="D1046" s="420">
        <v>0</v>
      </c>
      <c r="E1046" s="421">
        <v>0</v>
      </c>
      <c r="F1046" s="422"/>
      <c r="G1046" s="67"/>
    </row>
    <row r="1047" spans="1:7" ht="13.5" customHeight="1">
      <c r="A1047" s="11" t="s">
        <v>2660</v>
      </c>
      <c r="B1047" s="11" t="s">
        <v>1832</v>
      </c>
      <c r="C1047" s="420">
        <v>0</v>
      </c>
      <c r="D1047" s="420">
        <v>0</v>
      </c>
      <c r="E1047" s="421">
        <v>0</v>
      </c>
      <c r="F1047" s="422"/>
      <c r="G1047" s="67"/>
    </row>
    <row r="1048" spans="1:7" ht="13.5" customHeight="1">
      <c r="A1048" s="11" t="s">
        <v>2663</v>
      </c>
      <c r="B1048" s="11" t="s">
        <v>1834</v>
      </c>
      <c r="C1048" s="420">
        <v>0</v>
      </c>
      <c r="D1048" s="420">
        <v>1003404</v>
      </c>
      <c r="E1048" s="421">
        <v>1003404</v>
      </c>
      <c r="F1048" s="434"/>
      <c r="G1048" s="67"/>
    </row>
    <row r="1049" spans="1:7" ht="13.5" customHeight="1">
      <c r="A1049" s="419" t="s">
        <v>2664</v>
      </c>
      <c r="B1049" s="419" t="s">
        <v>2665</v>
      </c>
      <c r="C1049" s="420">
        <v>0</v>
      </c>
      <c r="D1049" s="420">
        <v>619855280</v>
      </c>
      <c r="E1049" s="421">
        <v>619855280</v>
      </c>
      <c r="F1049" s="433"/>
      <c r="G1049" s="67"/>
    </row>
    <row r="1050" spans="1:7" ht="13.5" customHeight="1">
      <c r="A1050" s="11" t="s">
        <v>2666</v>
      </c>
      <c r="B1050" s="11" t="s">
        <v>1132</v>
      </c>
      <c r="C1050" s="420">
        <v>0</v>
      </c>
      <c r="D1050" s="420">
        <v>7772896</v>
      </c>
      <c r="E1050" s="421">
        <v>7772896</v>
      </c>
      <c r="F1050" s="434"/>
      <c r="G1050" s="67"/>
    </row>
    <row r="1051" spans="1:7" ht="13.5" customHeight="1">
      <c r="A1051" s="11" t="s">
        <v>2667</v>
      </c>
      <c r="B1051" s="11" t="s">
        <v>2668</v>
      </c>
      <c r="C1051" s="420">
        <v>0</v>
      </c>
      <c r="D1051" s="420">
        <v>944683</v>
      </c>
      <c r="E1051" s="421">
        <v>944683</v>
      </c>
      <c r="F1051" s="434"/>
      <c r="G1051" s="67"/>
    </row>
    <row r="1052" spans="1:7" ht="13.5" customHeight="1">
      <c r="A1052" s="11" t="s">
        <v>2669</v>
      </c>
      <c r="B1052" s="11" t="s">
        <v>2670</v>
      </c>
      <c r="C1052" s="420">
        <v>0</v>
      </c>
      <c r="D1052" s="420">
        <v>23959581</v>
      </c>
      <c r="E1052" s="421">
        <v>23959581</v>
      </c>
      <c r="F1052" s="434"/>
      <c r="G1052" s="67"/>
    </row>
    <row r="1053" spans="1:7" ht="13.5" customHeight="1">
      <c r="A1053" s="11" t="s">
        <v>2671</v>
      </c>
      <c r="B1053" s="11" t="s">
        <v>1022</v>
      </c>
      <c r="C1053" s="420">
        <v>0</v>
      </c>
      <c r="D1053" s="420">
        <v>1917402</v>
      </c>
      <c r="E1053" s="421">
        <v>1917402</v>
      </c>
      <c r="F1053" s="434"/>
      <c r="G1053" s="67"/>
    </row>
    <row r="1054" spans="1:7" ht="13.5" customHeight="1">
      <c r="A1054" s="11" t="s">
        <v>2672</v>
      </c>
      <c r="B1054" s="11" t="s">
        <v>2674</v>
      </c>
      <c r="C1054" s="420">
        <v>0</v>
      </c>
      <c r="D1054" s="420">
        <v>60000000</v>
      </c>
      <c r="E1054" s="421">
        <v>60000000</v>
      </c>
      <c r="F1054" s="434"/>
      <c r="G1054" s="67"/>
    </row>
    <row r="1055" spans="1:7" ht="13.5" customHeight="1">
      <c r="A1055" s="11" t="s">
        <v>2676</v>
      </c>
      <c r="B1055" s="11" t="s">
        <v>1162</v>
      </c>
      <c r="C1055" s="420">
        <v>0</v>
      </c>
      <c r="D1055" s="420">
        <v>142972852</v>
      </c>
      <c r="E1055" s="421">
        <v>142972852</v>
      </c>
      <c r="F1055" s="434"/>
      <c r="G1055" s="67"/>
    </row>
    <row r="1056" spans="1:7" ht="13.5" customHeight="1">
      <c r="A1056" s="11" t="s">
        <v>2678</v>
      </c>
      <c r="B1056" s="11" t="s">
        <v>2679</v>
      </c>
      <c r="C1056" s="420">
        <v>0</v>
      </c>
      <c r="D1056" s="420">
        <v>6222287</v>
      </c>
      <c r="E1056" s="421">
        <v>6222287</v>
      </c>
      <c r="F1056" s="434"/>
      <c r="G1056" s="67"/>
    </row>
    <row r="1057" spans="1:7" ht="13.5" customHeight="1">
      <c r="A1057" s="11" t="s">
        <v>2681</v>
      </c>
      <c r="B1057" s="11" t="s">
        <v>1158</v>
      </c>
      <c r="C1057" s="420">
        <v>0</v>
      </c>
      <c r="D1057" s="420">
        <v>23567191</v>
      </c>
      <c r="E1057" s="421">
        <v>23567191</v>
      </c>
      <c r="F1057" s="434"/>
      <c r="G1057" s="67"/>
    </row>
    <row r="1058" spans="1:7" ht="13.5" customHeight="1">
      <c r="A1058" s="11" t="s">
        <v>2682</v>
      </c>
      <c r="B1058" s="11" t="s">
        <v>2684</v>
      </c>
      <c r="C1058" s="420">
        <v>0</v>
      </c>
      <c r="D1058" s="420">
        <v>257635</v>
      </c>
      <c r="E1058" s="421">
        <v>257635</v>
      </c>
      <c r="F1058" s="434"/>
      <c r="G1058" s="67"/>
    </row>
    <row r="1059" spans="1:7" ht="13.5" customHeight="1">
      <c r="A1059" s="11" t="s">
        <v>2685</v>
      </c>
      <c r="B1059" s="11" t="s">
        <v>2687</v>
      </c>
      <c r="C1059" s="420">
        <v>0</v>
      </c>
      <c r="D1059" s="420">
        <v>105767430</v>
      </c>
      <c r="E1059" s="421">
        <v>105767430</v>
      </c>
      <c r="F1059" s="434"/>
      <c r="G1059" s="67"/>
    </row>
    <row r="1060" spans="1:7" ht="13.5" customHeight="1">
      <c r="A1060" s="11" t="s">
        <v>2689</v>
      </c>
      <c r="B1060" s="11" t="s">
        <v>1130</v>
      </c>
      <c r="C1060" s="420">
        <v>0</v>
      </c>
      <c r="D1060" s="420">
        <v>39161572</v>
      </c>
      <c r="E1060" s="421">
        <v>39161572</v>
      </c>
      <c r="F1060" s="434"/>
      <c r="G1060" s="67"/>
    </row>
    <row r="1061" spans="1:7" ht="13.5" customHeight="1">
      <c r="A1061" s="11" t="s">
        <v>2690</v>
      </c>
      <c r="B1061" s="11" t="s">
        <v>2691</v>
      </c>
      <c r="C1061" s="420">
        <v>0</v>
      </c>
      <c r="D1061" s="420">
        <v>200192260</v>
      </c>
      <c r="E1061" s="421">
        <v>200192260</v>
      </c>
      <c r="F1061" s="434"/>
      <c r="G1061" s="67"/>
    </row>
    <row r="1062" spans="1:7" ht="13.5" customHeight="1">
      <c r="A1062" s="11" t="s">
        <v>2693</v>
      </c>
      <c r="B1062" s="11" t="s">
        <v>2665</v>
      </c>
      <c r="C1062" s="420">
        <v>0</v>
      </c>
      <c r="D1062" s="420">
        <v>7119491</v>
      </c>
      <c r="E1062" s="421">
        <v>7119491</v>
      </c>
      <c r="F1062" s="434"/>
      <c r="G1062" s="67"/>
    </row>
    <row r="1063" spans="1:7" ht="13.5" customHeight="1">
      <c r="A1063" s="419" t="s">
        <v>2694</v>
      </c>
      <c r="B1063" s="419" t="s">
        <v>2695</v>
      </c>
      <c r="C1063" s="420">
        <v>0</v>
      </c>
      <c r="D1063" s="420">
        <v>2511119047</v>
      </c>
      <c r="E1063" s="421">
        <v>2511119047</v>
      </c>
      <c r="F1063" s="433"/>
      <c r="G1063" s="67"/>
    </row>
    <row r="1064" spans="1:7" ht="13.5" customHeight="1">
      <c r="A1064" s="11" t="s">
        <v>2697</v>
      </c>
      <c r="B1064" s="11" t="s">
        <v>2698</v>
      </c>
      <c r="C1064" s="420">
        <v>0</v>
      </c>
      <c r="D1064" s="420">
        <v>13733787</v>
      </c>
      <c r="E1064" s="421">
        <v>13733787</v>
      </c>
      <c r="F1064" s="434"/>
      <c r="G1064" s="67"/>
    </row>
    <row r="1065" spans="1:7" ht="13.5" customHeight="1">
      <c r="A1065" s="11" t="s">
        <v>2699</v>
      </c>
      <c r="B1065" s="11" t="s">
        <v>2700</v>
      </c>
      <c r="C1065" s="420">
        <v>0</v>
      </c>
      <c r="D1065" s="420">
        <v>2106698751</v>
      </c>
      <c r="E1065" s="421">
        <v>2106698751</v>
      </c>
      <c r="F1065" s="434"/>
      <c r="G1065" s="67"/>
    </row>
    <row r="1066" spans="1:7" ht="13.5" customHeight="1">
      <c r="A1066" s="11" t="s">
        <v>2701</v>
      </c>
      <c r="B1066" s="11" t="s">
        <v>2702</v>
      </c>
      <c r="C1066" s="420">
        <v>0</v>
      </c>
      <c r="D1066" s="420">
        <v>24649036</v>
      </c>
      <c r="E1066" s="421">
        <v>24649036</v>
      </c>
      <c r="F1066" s="434"/>
      <c r="G1066" s="67"/>
    </row>
    <row r="1067" spans="1:7" ht="13.5" customHeight="1">
      <c r="A1067" s="11" t="s">
        <v>2703</v>
      </c>
      <c r="B1067" s="11" t="s">
        <v>1166</v>
      </c>
      <c r="C1067" s="420">
        <v>0</v>
      </c>
      <c r="D1067" s="420">
        <v>201974624</v>
      </c>
      <c r="E1067" s="421">
        <v>201974624</v>
      </c>
      <c r="F1067" s="434"/>
      <c r="G1067" s="67"/>
    </row>
    <row r="1068" spans="1:7" ht="13.5" customHeight="1">
      <c r="A1068" s="11" t="s">
        <v>2704</v>
      </c>
      <c r="B1068" s="11" t="s">
        <v>1171</v>
      </c>
      <c r="C1068" s="420">
        <v>0</v>
      </c>
      <c r="D1068" s="420">
        <v>5442911</v>
      </c>
      <c r="E1068" s="421">
        <v>5442911</v>
      </c>
      <c r="F1068" s="434"/>
      <c r="G1068" s="67"/>
    </row>
    <row r="1069" spans="1:7" ht="13.5" customHeight="1">
      <c r="A1069" s="11" t="s">
        <v>2705</v>
      </c>
      <c r="B1069" s="11" t="s">
        <v>2706</v>
      </c>
      <c r="C1069" s="420">
        <v>0</v>
      </c>
      <c r="D1069" s="420">
        <v>158619938</v>
      </c>
      <c r="E1069" s="421">
        <v>158619938</v>
      </c>
      <c r="F1069" s="434"/>
      <c r="G1069" s="67"/>
    </row>
    <row r="1070" spans="1:7" ht="13.5" customHeight="1">
      <c r="A1070" s="419" t="s">
        <v>2707</v>
      </c>
      <c r="B1070" s="419" t="s">
        <v>2708</v>
      </c>
      <c r="C1070" s="420">
        <v>0</v>
      </c>
      <c r="D1070" s="420">
        <v>9303979656</v>
      </c>
      <c r="E1070" s="421">
        <v>9303979656</v>
      </c>
      <c r="F1070" s="433"/>
      <c r="G1070" s="67"/>
    </row>
    <row r="1071" spans="1:7" ht="13.5" customHeight="1">
      <c r="A1071" s="11" t="s">
        <v>2709</v>
      </c>
      <c r="B1071" s="11" t="s">
        <v>2359</v>
      </c>
      <c r="C1071" s="420">
        <v>0</v>
      </c>
      <c r="D1071" s="420">
        <v>6323041312</v>
      </c>
      <c r="E1071" s="421">
        <v>6323041312</v>
      </c>
      <c r="F1071" s="434"/>
      <c r="G1071" s="67"/>
    </row>
    <row r="1072" spans="1:7" ht="13.5" customHeight="1">
      <c r="A1072" s="11" t="s">
        <v>2710</v>
      </c>
      <c r="B1072" s="11" t="s">
        <v>1056</v>
      </c>
      <c r="C1072" s="420">
        <v>0</v>
      </c>
      <c r="D1072" s="420">
        <v>2996707</v>
      </c>
      <c r="E1072" s="421">
        <v>2996707</v>
      </c>
      <c r="F1072" s="434"/>
      <c r="G1072" s="67"/>
    </row>
    <row r="1073" spans="1:7" ht="13.5" customHeight="1">
      <c r="A1073" s="11" t="s">
        <v>2711</v>
      </c>
      <c r="B1073" s="11" t="s">
        <v>2054</v>
      </c>
      <c r="C1073" s="420">
        <v>0</v>
      </c>
      <c r="D1073" s="420">
        <v>293413</v>
      </c>
      <c r="E1073" s="421">
        <v>293413</v>
      </c>
      <c r="F1073" s="434"/>
      <c r="G1073" s="67"/>
    </row>
    <row r="1074" spans="1:7" ht="13.5" customHeight="1">
      <c r="A1074" s="11" t="s">
        <v>2714</v>
      </c>
      <c r="B1074" s="11" t="s">
        <v>2510</v>
      </c>
      <c r="C1074" s="420">
        <v>0</v>
      </c>
      <c r="D1074" s="420">
        <v>25954875</v>
      </c>
      <c r="E1074" s="421">
        <v>25954875</v>
      </c>
      <c r="F1074" s="434"/>
      <c r="G1074" s="67"/>
    </row>
    <row r="1075" spans="1:7" ht="13.5" customHeight="1">
      <c r="A1075" s="11" t="s">
        <v>2715</v>
      </c>
      <c r="B1075" s="11" t="s">
        <v>2550</v>
      </c>
      <c r="C1075" s="420">
        <v>0</v>
      </c>
      <c r="D1075" s="420">
        <v>2951693349</v>
      </c>
      <c r="E1075" s="421">
        <v>2951693349</v>
      </c>
      <c r="F1075" s="434"/>
      <c r="G1075" s="67"/>
    </row>
    <row r="1076" spans="1:7" ht="13.5" customHeight="1">
      <c r="A1076" s="419" t="s">
        <v>2716</v>
      </c>
      <c r="B1076" s="419" t="s">
        <v>2717</v>
      </c>
      <c r="C1076" s="420">
        <v>0</v>
      </c>
      <c r="D1076" s="420">
        <v>132543208307</v>
      </c>
      <c r="E1076" s="421">
        <v>132543208307</v>
      </c>
      <c r="F1076" s="422"/>
      <c r="G1076" s="423"/>
    </row>
    <row r="1077" spans="1:7" ht="13.5" customHeight="1">
      <c r="A1077" s="419" t="s">
        <v>2718</v>
      </c>
      <c r="B1077" s="419" t="s">
        <v>2719</v>
      </c>
      <c r="C1077" s="420">
        <v>0</v>
      </c>
      <c r="D1077" s="420">
        <v>12792922438</v>
      </c>
      <c r="E1077" s="421">
        <v>12792922438</v>
      </c>
      <c r="F1077" s="422"/>
      <c r="G1077" s="67"/>
    </row>
    <row r="1078" spans="1:7" ht="13.5" customHeight="1">
      <c r="A1078" s="419" t="s">
        <v>2720</v>
      </c>
      <c r="B1078" s="419" t="s">
        <v>2721</v>
      </c>
      <c r="C1078" s="420">
        <v>0</v>
      </c>
      <c r="D1078" s="420">
        <v>5259838236</v>
      </c>
      <c r="E1078" s="421">
        <v>5259838236</v>
      </c>
      <c r="F1078" s="422"/>
      <c r="G1078" s="67"/>
    </row>
    <row r="1079" spans="1:7" ht="13.5" customHeight="1">
      <c r="A1079" s="11" t="s">
        <v>2722</v>
      </c>
      <c r="B1079" s="11" t="s">
        <v>2723</v>
      </c>
      <c r="C1079" s="420">
        <v>0</v>
      </c>
      <c r="D1079" s="420">
        <v>1945045743</v>
      </c>
      <c r="E1079" s="421">
        <v>1945045743</v>
      </c>
      <c r="F1079" s="422"/>
      <c r="G1079" s="67"/>
    </row>
    <row r="1080" spans="1:7" ht="13.5" customHeight="1">
      <c r="A1080" s="11" t="s">
        <v>2724</v>
      </c>
      <c r="B1080" s="11" t="s">
        <v>2725</v>
      </c>
      <c r="C1080" s="420">
        <v>0</v>
      </c>
      <c r="D1080" s="420">
        <v>12516302</v>
      </c>
      <c r="E1080" s="421">
        <v>12516302</v>
      </c>
      <c r="F1080" s="422"/>
      <c r="G1080" s="67"/>
    </row>
    <row r="1081" spans="1:7" ht="13.5" customHeight="1">
      <c r="A1081" s="11" t="s">
        <v>2726</v>
      </c>
      <c r="B1081" s="11" t="s">
        <v>2727</v>
      </c>
      <c r="C1081" s="420">
        <v>0</v>
      </c>
      <c r="D1081" s="420">
        <v>78090394</v>
      </c>
      <c r="E1081" s="421">
        <v>78090394</v>
      </c>
      <c r="F1081" s="422"/>
      <c r="G1081" s="67"/>
    </row>
    <row r="1082" spans="1:7" ht="13.5" customHeight="1">
      <c r="A1082" s="11" t="s">
        <v>2728</v>
      </c>
      <c r="B1082" s="11" t="s">
        <v>2729</v>
      </c>
      <c r="C1082" s="420">
        <v>0</v>
      </c>
      <c r="D1082" s="420">
        <v>122954993</v>
      </c>
      <c r="E1082" s="421">
        <v>122954993</v>
      </c>
      <c r="F1082" s="422"/>
      <c r="G1082" s="67"/>
    </row>
    <row r="1083" spans="1:7" ht="13.5" customHeight="1">
      <c r="A1083" s="11" t="s">
        <v>2730</v>
      </c>
      <c r="B1083" s="11" t="s">
        <v>2731</v>
      </c>
      <c r="C1083" s="420">
        <v>0</v>
      </c>
      <c r="D1083" s="420">
        <v>8535592</v>
      </c>
      <c r="E1083" s="421">
        <v>8535592</v>
      </c>
      <c r="F1083" s="422"/>
      <c r="G1083" s="67"/>
    </row>
    <row r="1084" spans="1:7" ht="13.5" customHeight="1">
      <c r="A1084" s="11" t="s">
        <v>2732</v>
      </c>
      <c r="B1084" s="11" t="s">
        <v>2733</v>
      </c>
      <c r="C1084" s="420">
        <v>0</v>
      </c>
      <c r="D1084" s="420">
        <v>21041464</v>
      </c>
      <c r="E1084" s="421">
        <v>21041464</v>
      </c>
      <c r="F1084" s="422"/>
      <c r="G1084" s="67"/>
    </row>
    <row r="1085" spans="1:7" ht="13.5" customHeight="1">
      <c r="A1085" s="11" t="s">
        <v>2734</v>
      </c>
      <c r="B1085" s="11" t="s">
        <v>1697</v>
      </c>
      <c r="C1085" s="420">
        <v>0</v>
      </c>
      <c r="D1085" s="420">
        <v>215875446</v>
      </c>
      <c r="E1085" s="421">
        <v>215875446</v>
      </c>
      <c r="F1085" s="422"/>
      <c r="G1085" s="67"/>
    </row>
    <row r="1086" spans="1:7" ht="13.5" customHeight="1">
      <c r="A1086" s="11" t="s">
        <v>2735</v>
      </c>
      <c r="B1086" s="11" t="s">
        <v>2111</v>
      </c>
      <c r="C1086" s="420">
        <v>0</v>
      </c>
      <c r="D1086" s="420">
        <v>80827329</v>
      </c>
      <c r="E1086" s="421">
        <v>80827329</v>
      </c>
      <c r="F1086" s="422"/>
      <c r="G1086" s="67"/>
    </row>
    <row r="1087" spans="1:7" ht="13.5" customHeight="1">
      <c r="A1087" s="11" t="s">
        <v>2736</v>
      </c>
      <c r="B1087" s="11" t="s">
        <v>2115</v>
      </c>
      <c r="C1087" s="420">
        <v>0</v>
      </c>
      <c r="D1087" s="420">
        <v>163047610</v>
      </c>
      <c r="E1087" s="421">
        <v>163047610</v>
      </c>
      <c r="F1087" s="422"/>
      <c r="G1087" s="67"/>
    </row>
    <row r="1088" spans="1:7" ht="13.5" customHeight="1">
      <c r="A1088" s="11" t="s">
        <v>2738</v>
      </c>
      <c r="B1088" s="11" t="s">
        <v>2109</v>
      </c>
      <c r="C1088" s="420">
        <v>0</v>
      </c>
      <c r="D1088" s="420">
        <v>83063110</v>
      </c>
      <c r="E1088" s="421">
        <v>83063110</v>
      </c>
      <c r="F1088" s="422"/>
      <c r="G1088" s="67"/>
    </row>
    <row r="1089" spans="1:7" ht="13.5" customHeight="1">
      <c r="A1089" s="11" t="s">
        <v>2739</v>
      </c>
      <c r="B1089" s="11" t="s">
        <v>2740</v>
      </c>
      <c r="C1089" s="420">
        <v>0</v>
      </c>
      <c r="D1089" s="420">
        <v>7489626</v>
      </c>
      <c r="E1089" s="421">
        <v>7489626</v>
      </c>
      <c r="F1089" s="422"/>
      <c r="G1089" s="67"/>
    </row>
    <row r="1090" spans="1:7" ht="13.5" customHeight="1">
      <c r="A1090" s="11" t="s">
        <v>2741</v>
      </c>
      <c r="B1090" s="11" t="s">
        <v>2118</v>
      </c>
      <c r="C1090" s="420">
        <v>0</v>
      </c>
      <c r="D1090" s="420">
        <v>668204159</v>
      </c>
      <c r="E1090" s="421">
        <v>668204159</v>
      </c>
      <c r="F1090" s="422"/>
      <c r="G1090" s="67"/>
    </row>
    <row r="1091" spans="1:7" ht="13.5" customHeight="1">
      <c r="A1091" s="11" t="s">
        <v>2742</v>
      </c>
      <c r="B1091" s="11" t="s">
        <v>2743</v>
      </c>
      <c r="C1091" s="420">
        <v>0</v>
      </c>
      <c r="D1091" s="420">
        <v>6284015</v>
      </c>
      <c r="E1091" s="421">
        <v>6284015</v>
      </c>
      <c r="F1091" s="422"/>
      <c r="G1091" s="67"/>
    </row>
    <row r="1092" spans="1:7" ht="13.5" customHeight="1">
      <c r="A1092" s="11" t="s">
        <v>2744</v>
      </c>
      <c r="B1092" s="11" t="s">
        <v>2105</v>
      </c>
      <c r="C1092" s="420">
        <v>0</v>
      </c>
      <c r="D1092" s="420">
        <v>538100845</v>
      </c>
      <c r="E1092" s="421">
        <v>538100845</v>
      </c>
      <c r="F1092" s="422"/>
      <c r="G1092" s="67"/>
    </row>
    <row r="1093" spans="1:7" ht="13.5" customHeight="1">
      <c r="A1093" s="11" t="s">
        <v>2745</v>
      </c>
      <c r="B1093" s="11" t="s">
        <v>2746</v>
      </c>
      <c r="C1093" s="420">
        <v>0</v>
      </c>
      <c r="D1093" s="420">
        <v>1818941</v>
      </c>
      <c r="E1093" s="421">
        <v>1818941</v>
      </c>
      <c r="F1093" s="422"/>
      <c r="G1093" s="67"/>
    </row>
    <row r="1094" spans="1:7" ht="13.5" customHeight="1">
      <c r="A1094" s="11" t="s">
        <v>2747</v>
      </c>
      <c r="B1094" s="11" t="s">
        <v>1730</v>
      </c>
      <c r="C1094" s="420">
        <v>0</v>
      </c>
      <c r="D1094" s="420">
        <v>99987774</v>
      </c>
      <c r="E1094" s="421">
        <v>99987774</v>
      </c>
      <c r="F1094" s="422"/>
      <c r="G1094" s="67"/>
    </row>
    <row r="1095" spans="1:7" ht="13.5" customHeight="1">
      <c r="A1095" s="11" t="s">
        <v>2748</v>
      </c>
      <c r="B1095" s="11" t="s">
        <v>2749</v>
      </c>
      <c r="C1095" s="420">
        <v>0</v>
      </c>
      <c r="D1095" s="420">
        <v>6917112</v>
      </c>
      <c r="E1095" s="421">
        <v>6917112</v>
      </c>
      <c r="F1095" s="422"/>
      <c r="G1095" s="67"/>
    </row>
    <row r="1096" spans="1:7" ht="13.5" customHeight="1">
      <c r="A1096" s="11" t="s">
        <v>2750</v>
      </c>
      <c r="B1096" s="11" t="s">
        <v>2751</v>
      </c>
      <c r="C1096" s="420">
        <v>0</v>
      </c>
      <c r="D1096" s="420">
        <v>6842</v>
      </c>
      <c r="E1096" s="421">
        <v>6842</v>
      </c>
      <c r="F1096" s="422"/>
      <c r="G1096" s="67"/>
    </row>
    <row r="1097" spans="1:7" ht="13.5" customHeight="1">
      <c r="A1097" s="11" t="s">
        <v>2752</v>
      </c>
      <c r="B1097" s="11" t="s">
        <v>2753</v>
      </c>
      <c r="C1097" s="420">
        <v>0</v>
      </c>
      <c r="D1097" s="420">
        <v>1549637</v>
      </c>
      <c r="E1097" s="421">
        <v>1549637</v>
      </c>
      <c r="F1097" s="422"/>
      <c r="G1097" s="67"/>
    </row>
    <row r="1098" spans="1:7" ht="13.5" customHeight="1">
      <c r="A1098" s="11" t="s">
        <v>2754</v>
      </c>
      <c r="B1098" s="11" t="s">
        <v>2755</v>
      </c>
      <c r="C1098" s="420">
        <v>0</v>
      </c>
      <c r="D1098" s="420">
        <v>169926</v>
      </c>
      <c r="E1098" s="421">
        <v>169926</v>
      </c>
      <c r="F1098" s="422"/>
      <c r="G1098" s="67"/>
    </row>
    <row r="1099" spans="1:7" ht="13.5" customHeight="1">
      <c r="A1099" s="11" t="s">
        <v>2756</v>
      </c>
      <c r="B1099" s="11" t="s">
        <v>2757</v>
      </c>
      <c r="C1099" s="420">
        <v>0</v>
      </c>
      <c r="D1099" s="420">
        <v>432</v>
      </c>
      <c r="E1099" s="421">
        <v>432</v>
      </c>
      <c r="F1099" s="422"/>
      <c r="G1099" s="67"/>
    </row>
    <row r="1100" spans="1:7" ht="13.5" customHeight="1">
      <c r="A1100" s="11" t="s">
        <v>2758</v>
      </c>
      <c r="B1100" s="11" t="s">
        <v>2759</v>
      </c>
      <c r="C1100" s="420">
        <v>0</v>
      </c>
      <c r="D1100" s="420">
        <v>31606731</v>
      </c>
      <c r="E1100" s="421">
        <v>31606731</v>
      </c>
      <c r="F1100" s="422"/>
      <c r="G1100" s="67"/>
    </row>
    <row r="1101" spans="1:7" ht="13.5" customHeight="1">
      <c r="A1101" s="11" t="s">
        <v>2760</v>
      </c>
      <c r="B1101" s="11" t="s">
        <v>2113</v>
      </c>
      <c r="C1101" s="420">
        <v>0</v>
      </c>
      <c r="D1101" s="420">
        <v>86766737</v>
      </c>
      <c r="E1101" s="421">
        <v>86766737</v>
      </c>
      <c r="F1101" s="422"/>
      <c r="G1101" s="67"/>
    </row>
    <row r="1102" spans="1:7" ht="13.5" customHeight="1">
      <c r="A1102" s="11" t="s">
        <v>2761</v>
      </c>
      <c r="B1102" s="11" t="s">
        <v>2762</v>
      </c>
      <c r="C1102" s="420">
        <v>0</v>
      </c>
      <c r="D1102" s="420">
        <v>473375045</v>
      </c>
      <c r="E1102" s="421">
        <v>473375045</v>
      </c>
      <c r="F1102" s="422"/>
      <c r="G1102" s="67"/>
    </row>
    <row r="1103" spans="1:7" ht="13.5" customHeight="1">
      <c r="A1103" s="11" t="s">
        <v>2763</v>
      </c>
      <c r="B1103" s="11" t="s">
        <v>1976</v>
      </c>
      <c r="C1103" s="420">
        <v>0</v>
      </c>
      <c r="D1103" s="420">
        <v>91076069</v>
      </c>
      <c r="E1103" s="421">
        <v>91076069</v>
      </c>
      <c r="F1103" s="422"/>
      <c r="G1103" s="67"/>
    </row>
    <row r="1104" spans="1:7" ht="13.5" customHeight="1">
      <c r="A1104" s="11" t="s">
        <v>2764</v>
      </c>
      <c r="B1104" s="11" t="s">
        <v>2765</v>
      </c>
      <c r="C1104" s="420">
        <v>0</v>
      </c>
      <c r="D1104" s="420">
        <v>12111092</v>
      </c>
      <c r="E1104" s="421">
        <v>12111092</v>
      </c>
      <c r="F1104" s="422"/>
      <c r="G1104" s="67"/>
    </row>
    <row r="1105" spans="1:7" ht="13.5" customHeight="1">
      <c r="A1105" s="11" t="s">
        <v>2766</v>
      </c>
      <c r="B1105" s="11" t="s">
        <v>2120</v>
      </c>
      <c r="C1105" s="420">
        <v>0</v>
      </c>
      <c r="D1105" s="420">
        <v>435751160</v>
      </c>
      <c r="E1105" s="421">
        <v>435751160</v>
      </c>
      <c r="F1105" s="422"/>
      <c r="G1105" s="67"/>
    </row>
    <row r="1106" spans="1:7" ht="13.5" customHeight="1">
      <c r="A1106" s="11" t="s">
        <v>2767</v>
      </c>
      <c r="B1106" s="11" t="s">
        <v>2768</v>
      </c>
      <c r="C1106" s="420">
        <v>0</v>
      </c>
      <c r="D1106" s="420">
        <v>67624110</v>
      </c>
      <c r="E1106" s="421">
        <v>67624110</v>
      </c>
      <c r="F1106" s="422"/>
      <c r="G1106" s="67"/>
    </row>
    <row r="1107" spans="1:7" ht="13.5" customHeight="1">
      <c r="A1107" s="419" t="s">
        <v>2770</v>
      </c>
      <c r="B1107" s="419" t="s">
        <v>2771</v>
      </c>
      <c r="C1107" s="420">
        <v>0</v>
      </c>
      <c r="D1107" s="420">
        <v>4917251237</v>
      </c>
      <c r="E1107" s="421">
        <v>4917251237</v>
      </c>
      <c r="F1107" s="422"/>
      <c r="G1107" s="67"/>
    </row>
    <row r="1108" spans="1:7" ht="13.5" customHeight="1">
      <c r="A1108" s="11" t="s">
        <v>2772</v>
      </c>
      <c r="B1108" s="11" t="s">
        <v>2773</v>
      </c>
      <c r="C1108" s="420">
        <v>0</v>
      </c>
      <c r="D1108" s="420">
        <v>1328100</v>
      </c>
      <c r="E1108" s="421">
        <v>1328100</v>
      </c>
      <c r="F1108" s="422"/>
      <c r="G1108" s="67"/>
    </row>
    <row r="1109" spans="1:7" ht="13.5" customHeight="1">
      <c r="A1109" s="11" t="s">
        <v>2774</v>
      </c>
      <c r="B1109" s="11" t="s">
        <v>2775</v>
      </c>
      <c r="C1109" s="420">
        <v>0</v>
      </c>
      <c r="D1109" s="420">
        <v>43047297</v>
      </c>
      <c r="E1109" s="421">
        <v>43047297</v>
      </c>
      <c r="F1109" s="422"/>
      <c r="G1109" s="67"/>
    </row>
    <row r="1110" spans="1:7" ht="13.5" customHeight="1">
      <c r="A1110" s="11" t="s">
        <v>2776</v>
      </c>
      <c r="B1110" s="11" t="s">
        <v>1166</v>
      </c>
      <c r="C1110" s="420">
        <v>0</v>
      </c>
      <c r="D1110" s="420">
        <v>185981753</v>
      </c>
      <c r="E1110" s="421">
        <v>185981753</v>
      </c>
      <c r="F1110" s="422"/>
      <c r="G1110" s="67"/>
    </row>
    <row r="1111" spans="1:7" ht="13.5" customHeight="1">
      <c r="A1111" s="11" t="s">
        <v>2777</v>
      </c>
      <c r="B1111" s="11" t="s">
        <v>2778</v>
      </c>
      <c r="C1111" s="420">
        <v>0</v>
      </c>
      <c r="D1111" s="420">
        <v>2334</v>
      </c>
      <c r="E1111" s="421">
        <v>2334</v>
      </c>
      <c r="F1111" s="422"/>
      <c r="G1111" s="67"/>
    </row>
    <row r="1112" spans="1:7" ht="13.5" customHeight="1">
      <c r="A1112" s="11" t="s">
        <v>2779</v>
      </c>
      <c r="B1112" s="11" t="s">
        <v>2780</v>
      </c>
      <c r="C1112" s="420">
        <v>0</v>
      </c>
      <c r="D1112" s="420">
        <v>1078575810</v>
      </c>
      <c r="E1112" s="421">
        <v>1078575810</v>
      </c>
      <c r="F1112" s="422"/>
      <c r="G1112" s="67"/>
    </row>
    <row r="1113" spans="1:7" ht="13.5" customHeight="1">
      <c r="A1113" s="11" t="s">
        <v>2781</v>
      </c>
      <c r="B1113" s="11" t="s">
        <v>2782</v>
      </c>
      <c r="C1113" s="420">
        <v>0</v>
      </c>
      <c r="D1113" s="420">
        <v>427666582</v>
      </c>
      <c r="E1113" s="421">
        <v>427666582</v>
      </c>
      <c r="F1113" s="422"/>
      <c r="G1113" s="67"/>
    </row>
    <row r="1114" spans="1:7" ht="13.5" customHeight="1">
      <c r="A1114" s="11" t="s">
        <v>2783</v>
      </c>
      <c r="B1114" s="11" t="s">
        <v>2784</v>
      </c>
      <c r="C1114" s="420">
        <v>0</v>
      </c>
      <c r="D1114" s="420">
        <v>113167896</v>
      </c>
      <c r="E1114" s="421">
        <v>113167896</v>
      </c>
      <c r="F1114" s="422"/>
      <c r="G1114" s="67"/>
    </row>
    <row r="1115" spans="1:7" ht="13.5" customHeight="1">
      <c r="A1115" s="11" t="s">
        <v>2785</v>
      </c>
      <c r="B1115" s="11" t="s">
        <v>2786</v>
      </c>
      <c r="C1115" s="420">
        <v>0</v>
      </c>
      <c r="D1115" s="420">
        <v>1426895214</v>
      </c>
      <c r="E1115" s="421">
        <v>1426895214</v>
      </c>
      <c r="F1115" s="422"/>
      <c r="G1115" s="67"/>
    </row>
    <row r="1116" spans="1:7" ht="13.5" customHeight="1">
      <c r="A1116" s="11" t="s">
        <v>2787</v>
      </c>
      <c r="B1116" s="11" t="s">
        <v>2788</v>
      </c>
      <c r="C1116" s="420">
        <v>0</v>
      </c>
      <c r="D1116" s="420">
        <v>1635500612</v>
      </c>
      <c r="E1116" s="421">
        <v>1635500612</v>
      </c>
      <c r="F1116" s="422"/>
      <c r="G1116" s="67"/>
    </row>
    <row r="1117" spans="1:7" ht="13.5" customHeight="1">
      <c r="A1117" s="11" t="s">
        <v>2789</v>
      </c>
      <c r="B1117" s="11" t="s">
        <v>2790</v>
      </c>
      <c r="C1117" s="420">
        <v>0</v>
      </c>
      <c r="D1117" s="420">
        <v>5085639</v>
      </c>
      <c r="E1117" s="421">
        <v>5085639</v>
      </c>
      <c r="F1117" s="422"/>
      <c r="G1117" s="67"/>
    </row>
    <row r="1118" spans="1:7" ht="13.5" customHeight="1">
      <c r="A1118" s="419" t="s">
        <v>2791</v>
      </c>
      <c r="B1118" s="419" t="s">
        <v>1701</v>
      </c>
      <c r="C1118" s="420">
        <v>0</v>
      </c>
      <c r="D1118" s="420">
        <v>728983590</v>
      </c>
      <c r="E1118" s="421">
        <v>728983590</v>
      </c>
      <c r="F1118" s="422"/>
      <c r="G1118" s="67"/>
    </row>
    <row r="1119" spans="1:7" ht="13.5" customHeight="1">
      <c r="A1119" s="11" t="s">
        <v>2792</v>
      </c>
      <c r="B1119" s="11" t="s">
        <v>2793</v>
      </c>
      <c r="C1119" s="420">
        <v>0</v>
      </c>
      <c r="D1119" s="420">
        <v>1221015</v>
      </c>
      <c r="E1119" s="421">
        <v>1221015</v>
      </c>
      <c r="F1119" s="422"/>
      <c r="G1119" s="67"/>
    </row>
    <row r="1120" spans="1:7" ht="13.5" customHeight="1">
      <c r="A1120" s="11" t="s">
        <v>2794</v>
      </c>
      <c r="B1120" s="11" t="s">
        <v>2795</v>
      </c>
      <c r="C1120" s="420">
        <v>0</v>
      </c>
      <c r="D1120" s="420">
        <v>68548322</v>
      </c>
      <c r="E1120" s="421">
        <v>68548322</v>
      </c>
      <c r="F1120" s="422"/>
      <c r="G1120" s="67"/>
    </row>
    <row r="1121" spans="1:7" ht="13.5" customHeight="1">
      <c r="A1121" s="11" t="s">
        <v>2796</v>
      </c>
      <c r="B1121" s="11" t="s">
        <v>2797</v>
      </c>
      <c r="C1121" s="420">
        <v>0</v>
      </c>
      <c r="D1121" s="420">
        <v>363187370</v>
      </c>
      <c r="E1121" s="421">
        <v>363187370</v>
      </c>
      <c r="F1121" s="422"/>
      <c r="G1121" s="67"/>
    </row>
    <row r="1122" spans="1:7" ht="13.5" customHeight="1">
      <c r="A1122" s="11" t="s">
        <v>2798</v>
      </c>
      <c r="B1122" s="11" t="s">
        <v>2799</v>
      </c>
      <c r="C1122" s="420">
        <v>0</v>
      </c>
      <c r="D1122" s="420">
        <v>69058190</v>
      </c>
      <c r="E1122" s="421">
        <v>69058190</v>
      </c>
      <c r="F1122" s="422"/>
      <c r="G1122" s="67"/>
    </row>
    <row r="1123" spans="1:7" ht="13.5" customHeight="1">
      <c r="A1123" s="11" t="s">
        <v>2800</v>
      </c>
      <c r="B1123" s="11" t="s">
        <v>2801</v>
      </c>
      <c r="C1123" s="420">
        <v>0</v>
      </c>
      <c r="D1123" s="420">
        <v>118484926</v>
      </c>
      <c r="E1123" s="421">
        <v>118484926</v>
      </c>
      <c r="F1123" s="422"/>
      <c r="G1123" s="67"/>
    </row>
    <row r="1124" spans="1:7" ht="13.5" customHeight="1">
      <c r="A1124" s="11" t="s">
        <v>2802</v>
      </c>
      <c r="B1124" s="11" t="s">
        <v>2803</v>
      </c>
      <c r="C1124" s="420">
        <v>0</v>
      </c>
      <c r="D1124" s="420">
        <v>93235297</v>
      </c>
      <c r="E1124" s="421">
        <v>93235297</v>
      </c>
      <c r="F1124" s="422"/>
      <c r="G1124" s="67"/>
    </row>
    <row r="1125" spans="1:7" ht="13.5" customHeight="1">
      <c r="A1125" s="11" t="s">
        <v>2804</v>
      </c>
      <c r="B1125" s="11" t="s">
        <v>2805</v>
      </c>
      <c r="C1125" s="420">
        <v>0</v>
      </c>
      <c r="D1125" s="420">
        <v>15248470</v>
      </c>
      <c r="E1125" s="421">
        <v>15248470</v>
      </c>
      <c r="F1125" s="422"/>
      <c r="G1125" s="67"/>
    </row>
    <row r="1126" spans="1:7" ht="13.5" customHeight="1">
      <c r="A1126" s="419" t="s">
        <v>2806</v>
      </c>
      <c r="B1126" s="419" t="s">
        <v>1052</v>
      </c>
      <c r="C1126" s="420">
        <v>0</v>
      </c>
      <c r="D1126" s="420">
        <v>159339710</v>
      </c>
      <c r="E1126" s="421">
        <v>159339710</v>
      </c>
      <c r="F1126" s="422"/>
      <c r="G1126" s="67"/>
    </row>
    <row r="1127" spans="1:7" ht="13.5" customHeight="1">
      <c r="A1127" s="11" t="s">
        <v>2807</v>
      </c>
      <c r="B1127" s="11" t="s">
        <v>2808</v>
      </c>
      <c r="C1127" s="420">
        <v>0</v>
      </c>
      <c r="D1127" s="420">
        <v>119011507</v>
      </c>
      <c r="E1127" s="421">
        <v>119011507</v>
      </c>
      <c r="F1127" s="422"/>
      <c r="G1127" s="67"/>
    </row>
    <row r="1128" spans="1:7" ht="13.5" customHeight="1">
      <c r="A1128" s="11" t="s">
        <v>2809</v>
      </c>
      <c r="B1128" s="11" t="s">
        <v>2810</v>
      </c>
      <c r="C1128" s="420">
        <v>0</v>
      </c>
      <c r="D1128" s="420">
        <v>20572951</v>
      </c>
      <c r="E1128" s="421">
        <v>20572951</v>
      </c>
      <c r="F1128" s="422"/>
      <c r="G1128" s="67"/>
    </row>
    <row r="1129" spans="1:7" ht="13.5" customHeight="1">
      <c r="A1129" s="11" t="s">
        <v>2811</v>
      </c>
      <c r="B1129" s="11" t="s">
        <v>2812</v>
      </c>
      <c r="C1129" s="420">
        <v>0</v>
      </c>
      <c r="D1129" s="420">
        <v>19563344</v>
      </c>
      <c r="E1129" s="421">
        <v>19563344</v>
      </c>
      <c r="F1129" s="422"/>
      <c r="G1129" s="67"/>
    </row>
    <row r="1130" spans="1:7" ht="13.5" customHeight="1">
      <c r="A1130" s="11" t="s">
        <v>2813</v>
      </c>
      <c r="B1130" s="11" t="s">
        <v>2814</v>
      </c>
      <c r="C1130" s="420">
        <v>0</v>
      </c>
      <c r="D1130" s="420">
        <v>191908</v>
      </c>
      <c r="E1130" s="421">
        <v>191908</v>
      </c>
      <c r="F1130" s="422"/>
      <c r="G1130" s="67"/>
    </row>
    <row r="1131" spans="1:7" ht="13.5" customHeight="1">
      <c r="A1131" s="419" t="s">
        <v>2815</v>
      </c>
      <c r="B1131" s="419" t="s">
        <v>2816</v>
      </c>
      <c r="C1131" s="420">
        <v>0</v>
      </c>
      <c r="D1131" s="420">
        <v>1691146274</v>
      </c>
      <c r="E1131" s="421">
        <v>1691146274</v>
      </c>
      <c r="F1131" s="422"/>
      <c r="G1131" s="67"/>
    </row>
    <row r="1132" spans="1:7" ht="13.5" customHeight="1">
      <c r="A1132" s="11" t="s">
        <v>2817</v>
      </c>
      <c r="B1132" s="11" t="s">
        <v>1719</v>
      </c>
      <c r="C1132" s="420">
        <v>0</v>
      </c>
      <c r="D1132" s="420">
        <v>229416</v>
      </c>
      <c r="E1132" s="421">
        <v>229416</v>
      </c>
      <c r="F1132" s="422"/>
      <c r="G1132" s="67"/>
    </row>
    <row r="1133" spans="1:7" ht="13.5" customHeight="1">
      <c r="A1133" s="11" t="s">
        <v>2818</v>
      </c>
      <c r="B1133" s="11" t="s">
        <v>1703</v>
      </c>
      <c r="C1133" s="420">
        <v>0</v>
      </c>
      <c r="D1133" s="420">
        <v>11426382</v>
      </c>
      <c r="E1133" s="421">
        <v>11426382</v>
      </c>
      <c r="F1133" s="422"/>
      <c r="G1133" s="67"/>
    </row>
    <row r="1134" spans="1:7" ht="13.5" customHeight="1">
      <c r="A1134" s="11" t="s">
        <v>2819</v>
      </c>
      <c r="B1134" s="11" t="s">
        <v>2820</v>
      </c>
      <c r="C1134" s="420">
        <v>0</v>
      </c>
      <c r="D1134" s="420">
        <v>236088042</v>
      </c>
      <c r="E1134" s="421">
        <v>236088042</v>
      </c>
      <c r="F1134" s="422"/>
      <c r="G1134" s="67"/>
    </row>
    <row r="1135" spans="1:7" ht="13.5" customHeight="1">
      <c r="A1135" s="11" t="s">
        <v>2821</v>
      </c>
      <c r="B1135" s="11" t="s">
        <v>1743</v>
      </c>
      <c r="C1135" s="420">
        <v>0</v>
      </c>
      <c r="D1135" s="420">
        <v>1004832</v>
      </c>
      <c r="E1135" s="421">
        <v>1004832</v>
      </c>
      <c r="F1135" s="422"/>
      <c r="G1135" s="67"/>
    </row>
    <row r="1136" spans="1:7" ht="13.5" customHeight="1">
      <c r="A1136" s="11" t="s">
        <v>2822</v>
      </c>
      <c r="B1136" s="11" t="s">
        <v>2823</v>
      </c>
      <c r="C1136" s="420">
        <v>0</v>
      </c>
      <c r="D1136" s="420">
        <v>44349899</v>
      </c>
      <c r="E1136" s="421">
        <v>44349899</v>
      </c>
      <c r="F1136" s="422"/>
      <c r="G1136" s="67"/>
    </row>
    <row r="1137" spans="1:7" ht="13.5" customHeight="1">
      <c r="A1137" s="11" t="s">
        <v>2824</v>
      </c>
      <c r="B1137" s="11" t="s">
        <v>1711</v>
      </c>
      <c r="C1137" s="420">
        <v>0</v>
      </c>
      <c r="D1137" s="420">
        <v>167728608</v>
      </c>
      <c r="E1137" s="421">
        <v>167728608</v>
      </c>
      <c r="F1137" s="422"/>
      <c r="G1137" s="67"/>
    </row>
    <row r="1138" spans="1:7" ht="13.5" customHeight="1">
      <c r="A1138" s="11" t="s">
        <v>2825</v>
      </c>
      <c r="B1138" s="11" t="s">
        <v>1699</v>
      </c>
      <c r="C1138" s="420">
        <v>0</v>
      </c>
      <c r="D1138" s="420">
        <v>285384285</v>
      </c>
      <c r="E1138" s="421">
        <v>285384285</v>
      </c>
      <c r="F1138" s="422"/>
      <c r="G1138" s="67"/>
    </row>
    <row r="1139" spans="1:7" ht="13.5" customHeight="1">
      <c r="A1139" s="11" t="s">
        <v>2826</v>
      </c>
      <c r="B1139" s="11" t="s">
        <v>2827</v>
      </c>
      <c r="C1139" s="420">
        <v>0</v>
      </c>
      <c r="D1139" s="420">
        <v>10259855</v>
      </c>
      <c r="E1139" s="421">
        <v>10259855</v>
      </c>
      <c r="F1139" s="422"/>
      <c r="G1139" s="67"/>
    </row>
    <row r="1140" spans="1:7" ht="13.5" customHeight="1">
      <c r="A1140" s="11" t="s">
        <v>2828</v>
      </c>
      <c r="B1140" s="11" t="s">
        <v>1941</v>
      </c>
      <c r="C1140" s="420">
        <v>0</v>
      </c>
      <c r="D1140" s="420">
        <v>192335599</v>
      </c>
      <c r="E1140" s="421">
        <v>192335599</v>
      </c>
      <c r="F1140" s="422"/>
      <c r="G1140" s="67"/>
    </row>
    <row r="1141" spans="1:7" ht="13.5" customHeight="1">
      <c r="A1141" s="11" t="s">
        <v>2829</v>
      </c>
      <c r="B1141" s="11" t="s">
        <v>2830</v>
      </c>
      <c r="C1141" s="420">
        <v>0</v>
      </c>
      <c r="D1141" s="420">
        <v>149337567</v>
      </c>
      <c r="E1141" s="421">
        <v>149337567</v>
      </c>
      <c r="F1141" s="422"/>
      <c r="G1141" s="67"/>
    </row>
    <row r="1142" spans="1:7" ht="13.5" customHeight="1">
      <c r="A1142" s="11" t="s">
        <v>2831</v>
      </c>
      <c r="B1142" s="11" t="s">
        <v>1946</v>
      </c>
      <c r="C1142" s="420">
        <v>0</v>
      </c>
      <c r="D1142" s="420">
        <v>134801760</v>
      </c>
      <c r="E1142" s="421">
        <v>134801760</v>
      </c>
      <c r="F1142" s="422"/>
      <c r="G1142" s="67"/>
    </row>
    <row r="1143" spans="1:7" ht="13.5" customHeight="1">
      <c r="A1143" s="11" t="s">
        <v>2832</v>
      </c>
      <c r="B1143" s="11" t="s">
        <v>1722</v>
      </c>
      <c r="C1143" s="420">
        <v>0</v>
      </c>
      <c r="D1143" s="420">
        <v>7062017</v>
      </c>
      <c r="E1143" s="421">
        <v>7062017</v>
      </c>
      <c r="F1143" s="422"/>
      <c r="G1143" s="67"/>
    </row>
    <row r="1144" spans="1:7" ht="13.5" customHeight="1">
      <c r="A1144" s="11" t="s">
        <v>2833</v>
      </c>
      <c r="B1144" s="11" t="s">
        <v>1695</v>
      </c>
      <c r="C1144" s="420">
        <v>0</v>
      </c>
      <c r="D1144" s="420">
        <v>36847551</v>
      </c>
      <c r="E1144" s="421">
        <v>36847551</v>
      </c>
      <c r="F1144" s="422"/>
      <c r="G1144" s="67"/>
    </row>
    <row r="1145" spans="1:7" ht="13.5" customHeight="1">
      <c r="A1145" s="11" t="s">
        <v>2834</v>
      </c>
      <c r="B1145" s="11" t="s">
        <v>2684</v>
      </c>
      <c r="C1145" s="420">
        <v>0</v>
      </c>
      <c r="D1145" s="420">
        <v>1945770</v>
      </c>
      <c r="E1145" s="421">
        <v>1945770</v>
      </c>
      <c r="F1145" s="422"/>
      <c r="G1145" s="67"/>
    </row>
    <row r="1146" spans="1:7" ht="13.5" customHeight="1">
      <c r="A1146" s="11" t="s">
        <v>2835</v>
      </c>
      <c r="B1146" s="11" t="s">
        <v>2836</v>
      </c>
      <c r="C1146" s="420">
        <v>0</v>
      </c>
      <c r="D1146" s="420">
        <v>133105448</v>
      </c>
      <c r="E1146" s="421">
        <v>133105448</v>
      </c>
      <c r="F1146" s="422"/>
      <c r="G1146" s="67"/>
    </row>
    <row r="1147" spans="1:7" ht="13.5" customHeight="1">
      <c r="A1147" s="11" t="s">
        <v>2837</v>
      </c>
      <c r="B1147" s="11" t="s">
        <v>2838</v>
      </c>
      <c r="C1147" s="420">
        <v>0</v>
      </c>
      <c r="D1147" s="420">
        <v>99628271</v>
      </c>
      <c r="E1147" s="421">
        <v>99628271</v>
      </c>
      <c r="F1147" s="422"/>
      <c r="G1147" s="67"/>
    </row>
    <row r="1148" spans="1:7" ht="13.5" customHeight="1">
      <c r="A1148" s="11" t="s">
        <v>2839</v>
      </c>
      <c r="B1148" s="11" t="s">
        <v>2840</v>
      </c>
      <c r="C1148" s="420">
        <v>0</v>
      </c>
      <c r="D1148" s="420">
        <v>1297446</v>
      </c>
      <c r="E1148" s="421">
        <v>1297446</v>
      </c>
      <c r="F1148" s="422"/>
      <c r="G1148" s="67"/>
    </row>
    <row r="1149" spans="1:7" ht="13.5" customHeight="1">
      <c r="A1149" s="11" t="s">
        <v>2841</v>
      </c>
      <c r="B1149" s="11" t="s">
        <v>2842</v>
      </c>
      <c r="C1149" s="420">
        <v>0</v>
      </c>
      <c r="D1149" s="420">
        <v>12896435</v>
      </c>
      <c r="E1149" s="421">
        <v>12896435</v>
      </c>
      <c r="F1149" s="422"/>
      <c r="G1149" s="67"/>
    </row>
    <row r="1150" spans="1:7" ht="13.5" customHeight="1">
      <c r="A1150" s="11" t="s">
        <v>2843</v>
      </c>
      <c r="B1150" s="11" t="s">
        <v>2844</v>
      </c>
      <c r="C1150" s="420">
        <v>0</v>
      </c>
      <c r="D1150" s="420">
        <v>216942</v>
      </c>
      <c r="E1150" s="421">
        <v>216942</v>
      </c>
      <c r="F1150" s="422"/>
      <c r="G1150" s="67"/>
    </row>
    <row r="1151" spans="1:7" ht="13.5" customHeight="1">
      <c r="A1151" s="11" t="s">
        <v>2845</v>
      </c>
      <c r="B1151" s="11" t="s">
        <v>2846</v>
      </c>
      <c r="C1151" s="420">
        <v>0</v>
      </c>
      <c r="D1151" s="420">
        <v>13</v>
      </c>
      <c r="E1151" s="421">
        <v>13</v>
      </c>
      <c r="F1151" s="422"/>
      <c r="G1151" s="67"/>
    </row>
    <row r="1152" spans="1:7" ht="13.5" customHeight="1">
      <c r="A1152" s="11" t="s">
        <v>2847</v>
      </c>
      <c r="B1152" s="11" t="s">
        <v>2848</v>
      </c>
      <c r="C1152" s="420">
        <v>0</v>
      </c>
      <c r="D1152" s="420">
        <v>961388</v>
      </c>
      <c r="E1152" s="421">
        <v>961388</v>
      </c>
      <c r="F1152" s="422"/>
      <c r="G1152" s="67"/>
    </row>
    <row r="1153" spans="1:7" ht="13.5" customHeight="1">
      <c r="A1153" s="11" t="s">
        <v>2849</v>
      </c>
      <c r="B1153" s="11" t="s">
        <v>2850</v>
      </c>
      <c r="C1153" s="420">
        <v>0</v>
      </c>
      <c r="D1153" s="420">
        <v>1741765</v>
      </c>
      <c r="E1153" s="421">
        <v>1741765</v>
      </c>
      <c r="F1153" s="422"/>
      <c r="G1153" s="67"/>
    </row>
    <row r="1154" spans="1:7" ht="13.5" customHeight="1">
      <c r="A1154" s="11" t="s">
        <v>2851</v>
      </c>
      <c r="B1154" s="11" t="s">
        <v>2852</v>
      </c>
      <c r="C1154" s="420">
        <v>0</v>
      </c>
      <c r="D1154" s="420">
        <v>3853918</v>
      </c>
      <c r="E1154" s="421">
        <v>3853918</v>
      </c>
      <c r="F1154" s="422"/>
      <c r="G1154" s="67"/>
    </row>
    <row r="1155" spans="1:7" ht="13.5" customHeight="1">
      <c r="A1155" s="11" t="s">
        <v>2853</v>
      </c>
      <c r="B1155" s="11" t="s">
        <v>1728</v>
      </c>
      <c r="C1155" s="420">
        <v>0</v>
      </c>
      <c r="D1155" s="420">
        <v>66484516</v>
      </c>
      <c r="E1155" s="421">
        <v>66484516</v>
      </c>
      <c r="F1155" s="422"/>
      <c r="G1155" s="67"/>
    </row>
    <row r="1156" spans="1:7" ht="13.5" customHeight="1">
      <c r="A1156" s="11" t="s">
        <v>2854</v>
      </c>
      <c r="B1156" s="11" t="s">
        <v>2855</v>
      </c>
      <c r="C1156" s="420">
        <v>0</v>
      </c>
      <c r="D1156" s="420">
        <v>1284361</v>
      </c>
      <c r="E1156" s="421">
        <v>1284361</v>
      </c>
      <c r="F1156" s="422"/>
      <c r="G1156" s="67"/>
    </row>
    <row r="1157" spans="1:7" ht="13.5" customHeight="1">
      <c r="A1157" s="11" t="s">
        <v>2856</v>
      </c>
      <c r="B1157" s="11" t="s">
        <v>2857</v>
      </c>
      <c r="C1157" s="420">
        <v>0</v>
      </c>
      <c r="D1157" s="420">
        <v>53025253</v>
      </c>
      <c r="E1157" s="421">
        <v>53025253</v>
      </c>
      <c r="F1157" s="422"/>
      <c r="G1157" s="67"/>
    </row>
    <row r="1158" spans="1:7" ht="13.5" customHeight="1">
      <c r="A1158" s="11" t="s">
        <v>2858</v>
      </c>
      <c r="B1158" s="11" t="s">
        <v>2859</v>
      </c>
      <c r="C1158" s="420">
        <v>0</v>
      </c>
      <c r="D1158" s="420">
        <v>1907664</v>
      </c>
      <c r="E1158" s="421">
        <v>1907664</v>
      </c>
      <c r="F1158" s="422"/>
      <c r="G1158" s="67"/>
    </row>
    <row r="1159" spans="1:7" ht="13.5" customHeight="1">
      <c r="A1159" s="11" t="s">
        <v>2860</v>
      </c>
      <c r="B1159" s="11" t="s">
        <v>2861</v>
      </c>
      <c r="C1159" s="420">
        <v>0</v>
      </c>
      <c r="D1159" s="420">
        <v>10412</v>
      </c>
      <c r="E1159" s="421">
        <v>10412</v>
      </c>
      <c r="F1159" s="422"/>
      <c r="G1159" s="67"/>
    </row>
    <row r="1160" spans="1:7" ht="13.5" customHeight="1">
      <c r="A1160" s="11" t="s">
        <v>2862</v>
      </c>
      <c r="B1160" s="11" t="s">
        <v>2863</v>
      </c>
      <c r="C1160" s="420">
        <v>0</v>
      </c>
      <c r="D1160" s="420">
        <v>2096424</v>
      </c>
      <c r="E1160" s="421">
        <v>2096424</v>
      </c>
      <c r="F1160" s="422"/>
      <c r="G1160" s="67"/>
    </row>
    <row r="1161" spans="1:7" ht="13.5" customHeight="1">
      <c r="A1161" s="11" t="s">
        <v>2864</v>
      </c>
      <c r="B1161" s="11" t="s">
        <v>1726</v>
      </c>
      <c r="C1161" s="420">
        <v>0</v>
      </c>
      <c r="D1161" s="420">
        <v>5924444</v>
      </c>
      <c r="E1161" s="421">
        <v>5924444</v>
      </c>
      <c r="F1161" s="422"/>
      <c r="G1161" s="67"/>
    </row>
    <row r="1162" spans="1:7" ht="13.5" customHeight="1">
      <c r="A1162" s="11" t="s">
        <v>2865</v>
      </c>
      <c r="B1162" s="11" t="s">
        <v>2866</v>
      </c>
      <c r="C1162" s="420">
        <v>0</v>
      </c>
      <c r="D1162" s="420">
        <v>752456</v>
      </c>
      <c r="E1162" s="421">
        <v>752456</v>
      </c>
      <c r="F1162" s="422"/>
      <c r="G1162" s="67"/>
    </row>
    <row r="1163" spans="1:7" ht="13.5" customHeight="1">
      <c r="A1163" s="11" t="s">
        <v>2867</v>
      </c>
      <c r="B1163" s="11" t="s">
        <v>2868</v>
      </c>
      <c r="C1163" s="420">
        <v>0</v>
      </c>
      <c r="D1163" s="420">
        <v>900617</v>
      </c>
      <c r="E1163" s="421">
        <v>900617</v>
      </c>
      <c r="F1163" s="422"/>
      <c r="G1163" s="67"/>
    </row>
    <row r="1164" spans="1:7" ht="13.5" customHeight="1">
      <c r="A1164" s="11" t="s">
        <v>2869</v>
      </c>
      <c r="B1164" s="11" t="s">
        <v>1732</v>
      </c>
      <c r="C1164" s="420">
        <v>0</v>
      </c>
      <c r="D1164" s="420">
        <v>59252</v>
      </c>
      <c r="E1164" s="421">
        <v>59252</v>
      </c>
      <c r="F1164" s="422"/>
      <c r="G1164" s="67"/>
    </row>
    <row r="1165" spans="1:7" ht="13.5" customHeight="1">
      <c r="A1165" s="11" t="s">
        <v>2870</v>
      </c>
      <c r="B1165" s="11" t="s">
        <v>2871</v>
      </c>
      <c r="C1165" s="420">
        <v>0</v>
      </c>
      <c r="D1165" s="420">
        <v>126736</v>
      </c>
      <c r="E1165" s="421">
        <v>126736</v>
      </c>
      <c r="F1165" s="422"/>
      <c r="G1165" s="67"/>
    </row>
    <row r="1166" spans="1:7" ht="13.5" customHeight="1">
      <c r="A1166" s="11" t="s">
        <v>2873</v>
      </c>
      <c r="B1166" s="11" t="s">
        <v>2874</v>
      </c>
      <c r="C1166" s="420">
        <v>0</v>
      </c>
      <c r="D1166" s="420">
        <v>376683</v>
      </c>
      <c r="E1166" s="421">
        <v>376683</v>
      </c>
      <c r="F1166" s="422"/>
      <c r="G1166" s="67"/>
    </row>
    <row r="1167" spans="1:7" ht="13.5" customHeight="1">
      <c r="A1167" s="11" t="s">
        <v>2875</v>
      </c>
      <c r="B1167" s="11" t="s">
        <v>2876</v>
      </c>
      <c r="C1167" s="420">
        <v>0</v>
      </c>
      <c r="D1167" s="420">
        <v>1583324</v>
      </c>
      <c r="E1167" s="421">
        <v>1583324</v>
      </c>
      <c r="F1167" s="422"/>
      <c r="G1167" s="67"/>
    </row>
    <row r="1168" spans="1:7" ht="13.5" customHeight="1">
      <c r="A1168" s="11" t="s">
        <v>2877</v>
      </c>
      <c r="B1168" s="11" t="s">
        <v>1810</v>
      </c>
      <c r="C1168" s="420">
        <v>0</v>
      </c>
      <c r="D1168" s="420">
        <v>8057058</v>
      </c>
      <c r="E1168" s="421">
        <v>8057058</v>
      </c>
      <c r="F1168" s="422"/>
      <c r="G1168" s="67"/>
    </row>
    <row r="1169" spans="1:7" ht="13.5" customHeight="1">
      <c r="A1169" s="11" t="s">
        <v>2878</v>
      </c>
      <c r="B1169" s="11" t="s">
        <v>2879</v>
      </c>
      <c r="C1169" s="420">
        <v>0</v>
      </c>
      <c r="D1169" s="420">
        <v>346096</v>
      </c>
      <c r="E1169" s="421">
        <v>346096</v>
      </c>
      <c r="F1169" s="422"/>
      <c r="G1169" s="67"/>
    </row>
    <row r="1170" spans="1:7" ht="13.5" customHeight="1">
      <c r="A1170" s="11" t="s">
        <v>2880</v>
      </c>
      <c r="B1170" s="11" t="s">
        <v>2881</v>
      </c>
      <c r="C1170" s="420">
        <v>0</v>
      </c>
      <c r="D1170" s="420">
        <v>15707769</v>
      </c>
      <c r="E1170" s="421">
        <v>15707769</v>
      </c>
      <c r="F1170" s="422"/>
      <c r="G1170" s="67"/>
    </row>
    <row r="1171" spans="1:7" ht="13.5" customHeight="1">
      <c r="A1171" s="419" t="s">
        <v>2882</v>
      </c>
      <c r="B1171" s="419" t="s">
        <v>2883</v>
      </c>
      <c r="C1171" s="420">
        <v>0</v>
      </c>
      <c r="D1171" s="420">
        <v>36363391</v>
      </c>
      <c r="E1171" s="421">
        <v>36363391</v>
      </c>
      <c r="F1171" s="422"/>
      <c r="G1171" s="67"/>
    </row>
    <row r="1172" spans="1:7" ht="13.5" customHeight="1">
      <c r="A1172" s="11" t="s">
        <v>2884</v>
      </c>
      <c r="B1172" s="11" t="s">
        <v>2033</v>
      </c>
      <c r="C1172" s="420">
        <v>0</v>
      </c>
      <c r="D1172" s="420">
        <v>23564635</v>
      </c>
      <c r="E1172" s="421">
        <v>23564635</v>
      </c>
      <c r="F1172" s="422"/>
      <c r="G1172" s="67"/>
    </row>
    <row r="1173" spans="1:7" ht="13.5" customHeight="1">
      <c r="A1173" s="11" t="s">
        <v>2885</v>
      </c>
      <c r="B1173" s="11" t="s">
        <v>1028</v>
      </c>
      <c r="C1173" s="420">
        <v>0</v>
      </c>
      <c r="D1173" s="420">
        <v>17822</v>
      </c>
      <c r="E1173" s="421">
        <v>17822</v>
      </c>
      <c r="F1173" s="422"/>
      <c r="G1173" s="67"/>
    </row>
    <row r="1174" spans="1:7" ht="13.5" customHeight="1">
      <c r="A1174" s="11" t="s">
        <v>2886</v>
      </c>
      <c r="B1174" s="11" t="s">
        <v>2887</v>
      </c>
      <c r="C1174" s="420">
        <v>0</v>
      </c>
      <c r="D1174" s="420">
        <v>1070890</v>
      </c>
      <c r="E1174" s="421">
        <v>1070890</v>
      </c>
      <c r="F1174" s="422"/>
      <c r="G1174" s="67"/>
    </row>
    <row r="1175" spans="1:7" ht="13.5" customHeight="1">
      <c r="A1175" s="11" t="s">
        <v>2888</v>
      </c>
      <c r="B1175" s="11" t="s">
        <v>1011</v>
      </c>
      <c r="C1175" s="420">
        <v>0</v>
      </c>
      <c r="D1175" s="420">
        <v>40012</v>
      </c>
      <c r="E1175" s="421">
        <v>40012</v>
      </c>
      <c r="F1175" s="422"/>
      <c r="G1175" s="67"/>
    </row>
    <row r="1176" spans="1:7" ht="13.5" customHeight="1">
      <c r="A1176" s="11" t="s">
        <v>2889</v>
      </c>
      <c r="B1176" s="11" t="s">
        <v>1015</v>
      </c>
      <c r="C1176" s="420">
        <v>0</v>
      </c>
      <c r="D1176" s="420">
        <v>4087</v>
      </c>
      <c r="E1176" s="421">
        <v>4087</v>
      </c>
      <c r="F1176" s="422"/>
      <c r="G1176" s="67"/>
    </row>
    <row r="1177" spans="1:7" ht="13.5" customHeight="1">
      <c r="A1177" s="11" t="s">
        <v>2890</v>
      </c>
      <c r="B1177" s="11" t="s">
        <v>2035</v>
      </c>
      <c r="C1177" s="420">
        <v>0</v>
      </c>
      <c r="D1177" s="420">
        <v>3751</v>
      </c>
      <c r="E1177" s="421">
        <v>3751</v>
      </c>
      <c r="F1177" s="422"/>
      <c r="G1177" s="67"/>
    </row>
    <row r="1178" spans="1:7" ht="13.5" customHeight="1">
      <c r="A1178" s="11" t="s">
        <v>2891</v>
      </c>
      <c r="B1178" s="11" t="s">
        <v>1009</v>
      </c>
      <c r="C1178" s="420">
        <v>0</v>
      </c>
      <c r="D1178" s="420">
        <v>1185412</v>
      </c>
      <c r="E1178" s="421">
        <v>1185412</v>
      </c>
      <c r="F1178" s="422"/>
      <c r="G1178" s="67"/>
    </row>
    <row r="1179" spans="1:7" ht="13.5" customHeight="1">
      <c r="A1179" s="11" t="s">
        <v>2892</v>
      </c>
      <c r="B1179" s="11" t="s">
        <v>2039</v>
      </c>
      <c r="C1179" s="420">
        <v>0</v>
      </c>
      <c r="D1179" s="420">
        <v>963736</v>
      </c>
      <c r="E1179" s="421">
        <v>963736</v>
      </c>
      <c r="F1179" s="422"/>
      <c r="G1179" s="67"/>
    </row>
    <row r="1180" spans="1:7" ht="13.5" customHeight="1">
      <c r="A1180" s="11" t="s">
        <v>2893</v>
      </c>
      <c r="B1180" s="11" t="s">
        <v>2894</v>
      </c>
      <c r="C1180" s="420">
        <v>0</v>
      </c>
      <c r="D1180" s="420">
        <v>4229</v>
      </c>
      <c r="E1180" s="421">
        <v>4229</v>
      </c>
      <c r="F1180" s="422"/>
      <c r="G1180" s="67"/>
    </row>
    <row r="1181" spans="1:7" ht="13.5" customHeight="1">
      <c r="A1181" s="11" t="s">
        <v>2895</v>
      </c>
      <c r="B1181" s="11" t="s">
        <v>2396</v>
      </c>
      <c r="C1181" s="420">
        <v>0</v>
      </c>
      <c r="D1181" s="420">
        <v>87</v>
      </c>
      <c r="E1181" s="421">
        <v>87</v>
      </c>
      <c r="F1181" s="422"/>
      <c r="G1181" s="67"/>
    </row>
    <row r="1182" spans="1:7" ht="13.5" customHeight="1">
      <c r="A1182" s="11" t="s">
        <v>2896</v>
      </c>
      <c r="B1182" s="11" t="s">
        <v>979</v>
      </c>
      <c r="C1182" s="420">
        <v>0</v>
      </c>
      <c r="D1182" s="420">
        <v>105189</v>
      </c>
      <c r="E1182" s="421">
        <v>105189</v>
      </c>
      <c r="F1182" s="422"/>
      <c r="G1182" s="67"/>
    </row>
    <row r="1183" spans="1:7" ht="13.5" customHeight="1">
      <c r="A1183" s="11" t="s">
        <v>2897</v>
      </c>
      <c r="B1183" s="11" t="s">
        <v>2028</v>
      </c>
      <c r="C1183" s="420">
        <v>0</v>
      </c>
      <c r="D1183" s="420">
        <v>89822</v>
      </c>
      <c r="E1183" s="421">
        <v>89822</v>
      </c>
      <c r="F1183" s="422"/>
      <c r="G1183" s="67"/>
    </row>
    <row r="1184" spans="1:7" ht="13.5" customHeight="1">
      <c r="A1184" s="11" t="s">
        <v>2898</v>
      </c>
      <c r="B1184" s="11" t="s">
        <v>1026</v>
      </c>
      <c r="C1184" s="420">
        <v>0</v>
      </c>
      <c r="D1184" s="420">
        <v>271992</v>
      </c>
      <c r="E1184" s="421">
        <v>271992</v>
      </c>
      <c r="F1184" s="422"/>
      <c r="G1184" s="67"/>
    </row>
    <row r="1185" spans="1:7" ht="13.5" customHeight="1">
      <c r="A1185" s="11" t="s">
        <v>2899</v>
      </c>
      <c r="B1185" s="11" t="s">
        <v>1816</v>
      </c>
      <c r="C1185" s="420">
        <v>0</v>
      </c>
      <c r="D1185" s="420">
        <v>117527</v>
      </c>
      <c r="E1185" s="421">
        <v>117527</v>
      </c>
      <c r="F1185" s="422"/>
      <c r="G1185" s="67"/>
    </row>
    <row r="1186" spans="1:7" ht="13.5" customHeight="1">
      <c r="A1186" s="11" t="s">
        <v>2900</v>
      </c>
      <c r="B1186" s="11" t="s">
        <v>2901</v>
      </c>
      <c r="C1186" s="420">
        <v>0</v>
      </c>
      <c r="D1186" s="420">
        <v>8429086</v>
      </c>
      <c r="E1186" s="421">
        <v>8429086</v>
      </c>
      <c r="F1186" s="422"/>
      <c r="G1186" s="67"/>
    </row>
    <row r="1187" spans="1:7" ht="13.5" customHeight="1">
      <c r="A1187" s="11" t="s">
        <v>2902</v>
      </c>
      <c r="B1187" s="11" t="s">
        <v>2903</v>
      </c>
      <c r="C1187" s="420">
        <v>0</v>
      </c>
      <c r="D1187" s="420">
        <v>495114</v>
      </c>
      <c r="E1187" s="421">
        <v>495114</v>
      </c>
      <c r="F1187" s="422"/>
      <c r="G1187" s="67"/>
    </row>
    <row r="1188" spans="1:7" ht="13.5" customHeight="1">
      <c r="A1188" s="419" t="s">
        <v>2904</v>
      </c>
      <c r="B1188" s="419" t="s">
        <v>2905</v>
      </c>
      <c r="C1188" s="420">
        <v>0</v>
      </c>
      <c r="D1188" s="420">
        <v>30757895401</v>
      </c>
      <c r="E1188" s="421">
        <v>30757895401</v>
      </c>
      <c r="F1188" s="422"/>
      <c r="G1188" s="67"/>
    </row>
    <row r="1189" spans="1:7" ht="13.5" customHeight="1">
      <c r="A1189" s="419" t="s">
        <v>2906</v>
      </c>
      <c r="B1189" s="419" t="s">
        <v>2721</v>
      </c>
      <c r="C1189" s="420">
        <v>0</v>
      </c>
      <c r="D1189" s="420">
        <v>9831783397</v>
      </c>
      <c r="E1189" s="421">
        <v>9831783397</v>
      </c>
      <c r="F1189" s="422"/>
      <c r="G1189" s="67"/>
    </row>
    <row r="1190" spans="1:7" ht="13.5" customHeight="1">
      <c r="A1190" s="11" t="s">
        <v>2907</v>
      </c>
      <c r="B1190" s="11" t="s">
        <v>2723</v>
      </c>
      <c r="C1190" s="420">
        <v>0</v>
      </c>
      <c r="D1190" s="420">
        <v>3974082446</v>
      </c>
      <c r="E1190" s="421">
        <v>3974082446</v>
      </c>
      <c r="F1190" s="422"/>
      <c r="G1190" s="67"/>
    </row>
    <row r="1191" spans="1:7" ht="13.5" customHeight="1">
      <c r="A1191" s="11" t="s">
        <v>2908</v>
      </c>
      <c r="B1191" s="11" t="s">
        <v>2725</v>
      </c>
      <c r="C1191" s="420">
        <v>0</v>
      </c>
      <c r="D1191" s="420">
        <v>513460</v>
      </c>
      <c r="E1191" s="421">
        <v>513460</v>
      </c>
      <c r="F1191" s="422"/>
      <c r="G1191" s="67"/>
    </row>
    <row r="1192" spans="1:7" ht="13.5" customHeight="1">
      <c r="A1192" s="11" t="s">
        <v>2909</v>
      </c>
      <c r="B1192" s="11" t="s">
        <v>2727</v>
      </c>
      <c r="C1192" s="420">
        <v>0</v>
      </c>
      <c r="D1192" s="420">
        <v>92725153</v>
      </c>
      <c r="E1192" s="421">
        <v>92725153</v>
      </c>
      <c r="F1192" s="422"/>
      <c r="G1192" s="67"/>
    </row>
    <row r="1193" spans="1:7" ht="13.5" customHeight="1">
      <c r="A1193" s="11" t="s">
        <v>2910</v>
      </c>
      <c r="B1193" s="11" t="s">
        <v>2729</v>
      </c>
      <c r="C1193" s="420">
        <v>0</v>
      </c>
      <c r="D1193" s="420">
        <v>46064635</v>
      </c>
      <c r="E1193" s="421">
        <v>46064635</v>
      </c>
      <c r="F1193" s="422"/>
      <c r="G1193" s="67"/>
    </row>
    <row r="1194" spans="1:7" ht="13.5" customHeight="1">
      <c r="A1194" s="11" t="s">
        <v>2911</v>
      </c>
      <c r="B1194" s="11" t="s">
        <v>2733</v>
      </c>
      <c r="C1194" s="420">
        <v>0</v>
      </c>
      <c r="D1194" s="420">
        <v>5827235</v>
      </c>
      <c r="E1194" s="421">
        <v>5827235</v>
      </c>
      <c r="F1194" s="422"/>
      <c r="G1194" s="67"/>
    </row>
    <row r="1195" spans="1:7" ht="13.5" customHeight="1">
      <c r="A1195" s="11" t="s">
        <v>2912</v>
      </c>
      <c r="B1195" s="11" t="s">
        <v>1697</v>
      </c>
      <c r="C1195" s="420">
        <v>0</v>
      </c>
      <c r="D1195" s="420">
        <v>105523830</v>
      </c>
      <c r="E1195" s="421">
        <v>105523830</v>
      </c>
      <c r="F1195" s="422"/>
      <c r="G1195" s="67"/>
    </row>
    <row r="1196" spans="1:7" ht="13.5" customHeight="1">
      <c r="A1196" s="11" t="s">
        <v>2913</v>
      </c>
      <c r="B1196" s="11" t="s">
        <v>2111</v>
      </c>
      <c r="C1196" s="420">
        <v>0</v>
      </c>
      <c r="D1196" s="420">
        <v>304497637</v>
      </c>
      <c r="E1196" s="421">
        <v>304497637</v>
      </c>
      <c r="F1196" s="422"/>
      <c r="G1196" s="67"/>
    </row>
    <row r="1197" spans="1:7" ht="13.5" customHeight="1">
      <c r="A1197" s="11" t="s">
        <v>2914</v>
      </c>
      <c r="B1197" s="11" t="s">
        <v>2115</v>
      </c>
      <c r="C1197" s="420">
        <v>0</v>
      </c>
      <c r="D1197" s="420">
        <v>622408462</v>
      </c>
      <c r="E1197" s="421">
        <v>622408462</v>
      </c>
      <c r="F1197" s="422"/>
      <c r="G1197" s="67"/>
    </row>
    <row r="1198" spans="1:7" ht="13.5" customHeight="1">
      <c r="A1198" s="11" t="s">
        <v>2915</v>
      </c>
      <c r="B1198" s="11" t="s">
        <v>2109</v>
      </c>
      <c r="C1198" s="420">
        <v>0</v>
      </c>
      <c r="D1198" s="420">
        <v>120206411</v>
      </c>
      <c r="E1198" s="421">
        <v>120206411</v>
      </c>
      <c r="F1198" s="422"/>
      <c r="G1198" s="67"/>
    </row>
    <row r="1199" spans="1:7" ht="13.5" customHeight="1">
      <c r="A1199" s="11" t="s">
        <v>2916</v>
      </c>
      <c r="B1199" s="11" t="s">
        <v>2740</v>
      </c>
      <c r="C1199" s="420">
        <v>0</v>
      </c>
      <c r="D1199" s="420">
        <v>817502</v>
      </c>
      <c r="E1199" s="421">
        <v>817502</v>
      </c>
      <c r="F1199" s="422"/>
      <c r="G1199" s="67"/>
    </row>
    <row r="1200" spans="1:7" ht="13.5" customHeight="1">
      <c r="A1200" s="11" t="s">
        <v>2917</v>
      </c>
      <c r="B1200" s="11" t="s">
        <v>2118</v>
      </c>
      <c r="C1200" s="420">
        <v>0</v>
      </c>
      <c r="D1200" s="420">
        <v>1264654544</v>
      </c>
      <c r="E1200" s="421">
        <v>1264654544</v>
      </c>
      <c r="F1200" s="422"/>
      <c r="G1200" s="67"/>
    </row>
    <row r="1201" spans="1:7" ht="13.5" customHeight="1">
      <c r="A1201" s="11" t="s">
        <v>2918</v>
      </c>
      <c r="B1201" s="11" t="s">
        <v>2743</v>
      </c>
      <c r="C1201" s="420">
        <v>0</v>
      </c>
      <c r="D1201" s="420">
        <v>57663165</v>
      </c>
      <c r="E1201" s="421">
        <v>57663165</v>
      </c>
      <c r="F1201" s="422"/>
      <c r="G1201" s="67"/>
    </row>
    <row r="1202" spans="1:7" ht="13.5" customHeight="1">
      <c r="A1202" s="11" t="s">
        <v>2919</v>
      </c>
      <c r="B1202" s="11" t="s">
        <v>2105</v>
      </c>
      <c r="C1202" s="420">
        <v>0</v>
      </c>
      <c r="D1202" s="420">
        <v>492681446</v>
      </c>
      <c r="E1202" s="421">
        <v>492681446</v>
      </c>
      <c r="F1202" s="422"/>
      <c r="G1202" s="67"/>
    </row>
    <row r="1203" spans="1:7" ht="13.5" customHeight="1">
      <c r="A1203" s="11" t="s">
        <v>2920</v>
      </c>
      <c r="B1203" s="11" t="s">
        <v>2746</v>
      </c>
      <c r="C1203" s="420">
        <v>0</v>
      </c>
      <c r="D1203" s="420">
        <v>4679335</v>
      </c>
      <c r="E1203" s="421">
        <v>4679335</v>
      </c>
      <c r="F1203" s="422"/>
      <c r="G1203" s="67"/>
    </row>
    <row r="1204" spans="1:7" ht="13.5" customHeight="1">
      <c r="A1204" s="11" t="s">
        <v>2921</v>
      </c>
      <c r="B1204" s="11" t="s">
        <v>1730</v>
      </c>
      <c r="C1204" s="420">
        <v>0</v>
      </c>
      <c r="D1204" s="420">
        <v>161375031</v>
      </c>
      <c r="E1204" s="421">
        <v>161375031</v>
      </c>
      <c r="F1204" s="422"/>
      <c r="G1204" s="67"/>
    </row>
    <row r="1205" spans="1:7" ht="13.5" customHeight="1">
      <c r="A1205" s="11" t="s">
        <v>2922</v>
      </c>
      <c r="B1205" s="11" t="s">
        <v>2749</v>
      </c>
      <c r="C1205" s="420">
        <v>0</v>
      </c>
      <c r="D1205" s="420">
        <v>33364072</v>
      </c>
      <c r="E1205" s="421">
        <v>33364072</v>
      </c>
      <c r="F1205" s="422"/>
      <c r="G1205" s="67"/>
    </row>
    <row r="1206" spans="1:7" ht="13.5" customHeight="1">
      <c r="A1206" s="11" t="s">
        <v>2923</v>
      </c>
      <c r="B1206" s="11" t="s">
        <v>2751</v>
      </c>
      <c r="C1206" s="420">
        <v>0</v>
      </c>
      <c r="D1206" s="420">
        <v>531549</v>
      </c>
      <c r="E1206" s="421">
        <v>531549</v>
      </c>
      <c r="F1206" s="422"/>
      <c r="G1206" s="67"/>
    </row>
    <row r="1207" spans="1:7" ht="13.5" customHeight="1">
      <c r="A1207" s="11" t="s">
        <v>2924</v>
      </c>
      <c r="B1207" s="11" t="s">
        <v>2753</v>
      </c>
      <c r="C1207" s="420">
        <v>0</v>
      </c>
      <c r="D1207" s="420">
        <v>82054</v>
      </c>
      <c r="E1207" s="421">
        <v>82054</v>
      </c>
      <c r="F1207" s="422"/>
      <c r="G1207" s="67"/>
    </row>
    <row r="1208" spans="1:7" ht="13.5" customHeight="1">
      <c r="A1208" s="11" t="s">
        <v>2925</v>
      </c>
      <c r="B1208" s="11" t="s">
        <v>2755</v>
      </c>
      <c r="C1208" s="420">
        <v>0</v>
      </c>
      <c r="D1208" s="420">
        <v>2404</v>
      </c>
      <c r="E1208" s="421">
        <v>2404</v>
      </c>
      <c r="F1208" s="422"/>
      <c r="G1208" s="67"/>
    </row>
    <row r="1209" spans="1:7" ht="13.5" customHeight="1">
      <c r="A1209" s="11" t="s">
        <v>2927</v>
      </c>
      <c r="B1209" s="11" t="s">
        <v>2757</v>
      </c>
      <c r="C1209" s="420">
        <v>0</v>
      </c>
      <c r="D1209" s="420">
        <v>9872</v>
      </c>
      <c r="E1209" s="421">
        <v>9872</v>
      </c>
      <c r="F1209" s="422"/>
      <c r="G1209" s="67"/>
    </row>
    <row r="1210" spans="1:7" ht="13.5" customHeight="1">
      <c r="A1210" s="11" t="s">
        <v>2929</v>
      </c>
      <c r="B1210" s="11" t="s">
        <v>1158</v>
      </c>
      <c r="C1210" s="420">
        <v>0</v>
      </c>
      <c r="D1210" s="420">
        <v>258550</v>
      </c>
      <c r="E1210" s="421">
        <v>258550</v>
      </c>
      <c r="F1210" s="422"/>
      <c r="G1210" s="67"/>
    </row>
    <row r="1211" spans="1:7" ht="13.5" customHeight="1">
      <c r="A1211" s="11" t="s">
        <v>2930</v>
      </c>
      <c r="B1211" s="11" t="s">
        <v>2759</v>
      </c>
      <c r="C1211" s="420">
        <v>0</v>
      </c>
      <c r="D1211" s="420">
        <v>84857196</v>
      </c>
      <c r="E1211" s="421">
        <v>84857196</v>
      </c>
      <c r="F1211" s="422"/>
      <c r="G1211" s="67"/>
    </row>
    <row r="1212" spans="1:7" ht="13.5" customHeight="1">
      <c r="A1212" s="11" t="s">
        <v>2931</v>
      </c>
      <c r="B1212" s="11" t="s">
        <v>2113</v>
      </c>
      <c r="C1212" s="420">
        <v>0</v>
      </c>
      <c r="D1212" s="420">
        <v>288946437</v>
      </c>
      <c r="E1212" s="421">
        <v>288946437</v>
      </c>
      <c r="F1212" s="422"/>
      <c r="G1212" s="67"/>
    </row>
    <row r="1213" spans="1:7" ht="13.5" customHeight="1">
      <c r="A1213" s="11" t="s">
        <v>2932</v>
      </c>
      <c r="B1213" s="11" t="s">
        <v>2762</v>
      </c>
      <c r="C1213" s="420">
        <v>0</v>
      </c>
      <c r="D1213" s="420">
        <v>174971597</v>
      </c>
      <c r="E1213" s="421">
        <v>174971597</v>
      </c>
      <c r="F1213" s="422"/>
      <c r="G1213" s="67"/>
    </row>
    <row r="1214" spans="1:7" ht="13.5" customHeight="1">
      <c r="A1214" s="11" t="s">
        <v>2933</v>
      </c>
      <c r="B1214" s="11" t="s">
        <v>2765</v>
      </c>
      <c r="C1214" s="420">
        <v>0</v>
      </c>
      <c r="D1214" s="420">
        <v>75302031</v>
      </c>
      <c r="E1214" s="421">
        <v>75302031</v>
      </c>
      <c r="F1214" s="422"/>
      <c r="G1214" s="67"/>
    </row>
    <row r="1215" spans="1:7" ht="13.5" customHeight="1">
      <c r="A1215" s="11" t="s">
        <v>2934</v>
      </c>
      <c r="B1215" s="11" t="s">
        <v>2120</v>
      </c>
      <c r="C1215" s="420">
        <v>0</v>
      </c>
      <c r="D1215" s="420">
        <v>1859438553</v>
      </c>
      <c r="E1215" s="421">
        <v>1859438553</v>
      </c>
      <c r="F1215" s="422"/>
      <c r="G1215" s="67"/>
    </row>
    <row r="1216" spans="1:7" ht="13.5" customHeight="1">
      <c r="A1216" s="11" t="s">
        <v>2935</v>
      </c>
      <c r="B1216" s="11" t="s">
        <v>2768</v>
      </c>
      <c r="C1216" s="420">
        <v>0</v>
      </c>
      <c r="D1216" s="420">
        <v>60298790</v>
      </c>
      <c r="E1216" s="421">
        <v>60298790</v>
      </c>
      <c r="F1216" s="422"/>
      <c r="G1216" s="67"/>
    </row>
    <row r="1217" spans="1:7" ht="13.5" customHeight="1">
      <c r="A1217" s="419" t="s">
        <v>2936</v>
      </c>
      <c r="B1217" s="419" t="s">
        <v>2771</v>
      </c>
      <c r="C1217" s="420">
        <v>0</v>
      </c>
      <c r="D1217" s="420">
        <v>501157959</v>
      </c>
      <c r="E1217" s="421">
        <v>501157959</v>
      </c>
      <c r="F1217" s="422"/>
      <c r="G1217" s="67"/>
    </row>
    <row r="1218" spans="1:7" ht="13.5" customHeight="1">
      <c r="A1218" s="11" t="s">
        <v>2937</v>
      </c>
      <c r="B1218" s="11" t="s">
        <v>2773</v>
      </c>
      <c r="C1218" s="420">
        <v>0</v>
      </c>
      <c r="D1218" s="420">
        <v>4924150</v>
      </c>
      <c r="E1218" s="421">
        <v>4924150</v>
      </c>
      <c r="F1218" s="422"/>
      <c r="G1218" s="67"/>
    </row>
    <row r="1219" spans="1:7" ht="13.5" customHeight="1">
      <c r="A1219" s="11" t="s">
        <v>2938</v>
      </c>
      <c r="B1219" s="11" t="s">
        <v>2775</v>
      </c>
      <c r="C1219" s="420">
        <v>0</v>
      </c>
      <c r="D1219" s="420">
        <v>390627270</v>
      </c>
      <c r="E1219" s="421">
        <v>390627270</v>
      </c>
      <c r="F1219" s="422"/>
      <c r="G1219" s="67"/>
    </row>
    <row r="1220" spans="1:7" ht="13.5" customHeight="1">
      <c r="A1220" s="11" t="s">
        <v>2939</v>
      </c>
      <c r="B1220" s="11" t="s">
        <v>1166</v>
      </c>
      <c r="C1220" s="420">
        <v>0</v>
      </c>
      <c r="D1220" s="420">
        <v>105500599</v>
      </c>
      <c r="E1220" s="421">
        <v>105500599</v>
      </c>
      <c r="F1220" s="422"/>
      <c r="G1220" s="67"/>
    </row>
    <row r="1221" spans="1:7" ht="13.5" customHeight="1">
      <c r="A1221" s="11" t="s">
        <v>2940</v>
      </c>
      <c r="B1221" s="11" t="s">
        <v>2778</v>
      </c>
      <c r="C1221" s="420">
        <v>0</v>
      </c>
      <c r="D1221" s="420">
        <v>105940</v>
      </c>
      <c r="E1221" s="421">
        <v>105940</v>
      </c>
      <c r="F1221" s="422"/>
      <c r="G1221" s="67"/>
    </row>
    <row r="1222" spans="1:7" ht="13.5" customHeight="1">
      <c r="A1222" s="419" t="s">
        <v>2941</v>
      </c>
      <c r="B1222" s="419" t="s">
        <v>1701</v>
      </c>
      <c r="C1222" s="420">
        <v>0</v>
      </c>
      <c r="D1222" s="420">
        <v>905536700</v>
      </c>
      <c r="E1222" s="421">
        <v>905536700</v>
      </c>
      <c r="F1222" s="422"/>
      <c r="G1222" s="67"/>
    </row>
    <row r="1223" spans="1:7" ht="13.5" customHeight="1">
      <c r="A1223" s="11" t="s">
        <v>2942</v>
      </c>
      <c r="B1223" s="11" t="s">
        <v>2793</v>
      </c>
      <c r="C1223" s="420">
        <v>0</v>
      </c>
      <c r="D1223" s="420">
        <v>17</v>
      </c>
      <c r="E1223" s="421">
        <v>17</v>
      </c>
      <c r="F1223" s="422"/>
      <c r="G1223" s="67"/>
    </row>
    <row r="1224" spans="1:7" ht="13.5" customHeight="1">
      <c r="A1224" s="11" t="s">
        <v>2943</v>
      </c>
      <c r="B1224" s="11" t="s">
        <v>2795</v>
      </c>
      <c r="C1224" s="420">
        <v>0</v>
      </c>
      <c r="D1224" s="420">
        <v>76504503</v>
      </c>
      <c r="E1224" s="421">
        <v>76504503</v>
      </c>
      <c r="F1224" s="422"/>
      <c r="G1224" s="67"/>
    </row>
    <row r="1225" spans="1:7" ht="13.5" customHeight="1">
      <c r="A1225" s="11" t="s">
        <v>2944</v>
      </c>
      <c r="B1225" s="11" t="s">
        <v>2797</v>
      </c>
      <c r="C1225" s="420">
        <v>0</v>
      </c>
      <c r="D1225" s="420">
        <v>391402748</v>
      </c>
      <c r="E1225" s="421">
        <v>391402748</v>
      </c>
      <c r="F1225" s="422"/>
      <c r="G1225" s="67"/>
    </row>
    <row r="1226" spans="1:7" ht="13.5" customHeight="1">
      <c r="A1226" s="11" t="s">
        <v>2945</v>
      </c>
      <c r="B1226" s="11" t="s">
        <v>2799</v>
      </c>
      <c r="C1226" s="420">
        <v>0</v>
      </c>
      <c r="D1226" s="420">
        <v>122549207</v>
      </c>
      <c r="E1226" s="421">
        <v>122549207</v>
      </c>
      <c r="F1226" s="422"/>
      <c r="G1226" s="67"/>
    </row>
    <row r="1227" spans="1:7" ht="13.5" customHeight="1">
      <c r="A1227" s="11" t="s">
        <v>2946</v>
      </c>
      <c r="B1227" s="11" t="s">
        <v>2801</v>
      </c>
      <c r="C1227" s="420">
        <v>0</v>
      </c>
      <c r="D1227" s="420">
        <v>211832407</v>
      </c>
      <c r="E1227" s="421">
        <v>211832407</v>
      </c>
      <c r="F1227" s="422"/>
      <c r="G1227" s="67"/>
    </row>
    <row r="1228" spans="1:7" ht="13.5" customHeight="1">
      <c r="A1228" s="11" t="s">
        <v>2947</v>
      </c>
      <c r="B1228" s="11" t="s">
        <v>2803</v>
      </c>
      <c r="C1228" s="420">
        <v>0</v>
      </c>
      <c r="D1228" s="420">
        <v>103247818</v>
      </c>
      <c r="E1228" s="421">
        <v>103247818</v>
      </c>
      <c r="F1228" s="422"/>
      <c r="G1228" s="67"/>
    </row>
    <row r="1229" spans="1:7" ht="13.5" customHeight="1">
      <c r="A1229" s="419" t="s">
        <v>2948</v>
      </c>
      <c r="B1229" s="419" t="s">
        <v>1923</v>
      </c>
      <c r="C1229" s="420">
        <v>0</v>
      </c>
      <c r="D1229" s="420">
        <v>14239236996</v>
      </c>
      <c r="E1229" s="421">
        <v>14239236996</v>
      </c>
      <c r="F1229" s="422"/>
      <c r="G1229" s="67"/>
    </row>
    <row r="1230" spans="1:7" ht="13.5" customHeight="1">
      <c r="A1230" s="11" t="s">
        <v>2949</v>
      </c>
      <c r="B1230" s="11" t="s">
        <v>2950</v>
      </c>
      <c r="C1230" s="420">
        <v>0</v>
      </c>
      <c r="D1230" s="420">
        <v>13766107352</v>
      </c>
      <c r="E1230" s="421">
        <v>13766107352</v>
      </c>
      <c r="F1230" s="422"/>
      <c r="G1230" s="67"/>
    </row>
    <row r="1231" spans="1:7" ht="13.5" customHeight="1">
      <c r="A1231" s="11" t="s">
        <v>2951</v>
      </c>
      <c r="B1231" s="11" t="s">
        <v>2952</v>
      </c>
      <c r="C1231" s="420">
        <v>0</v>
      </c>
      <c r="D1231" s="420">
        <v>71811345</v>
      </c>
      <c r="E1231" s="421">
        <v>71811345</v>
      </c>
      <c r="F1231" s="422"/>
      <c r="G1231" s="67"/>
    </row>
    <row r="1232" spans="1:7" ht="13.5" customHeight="1">
      <c r="A1232" s="11" t="s">
        <v>2953</v>
      </c>
      <c r="B1232" s="11" t="s">
        <v>2954</v>
      </c>
      <c r="C1232" s="420">
        <v>0</v>
      </c>
      <c r="D1232" s="420">
        <v>401318299</v>
      </c>
      <c r="E1232" s="421">
        <v>401318299</v>
      </c>
      <c r="F1232" s="422"/>
      <c r="G1232" s="67"/>
    </row>
    <row r="1233" spans="1:7" ht="13.5" customHeight="1">
      <c r="A1233" s="419" t="s">
        <v>2955</v>
      </c>
      <c r="B1233" s="419" t="s">
        <v>1052</v>
      </c>
      <c r="C1233" s="420">
        <v>0</v>
      </c>
      <c r="D1233" s="420">
        <v>176996781</v>
      </c>
      <c r="E1233" s="421">
        <v>176996781</v>
      </c>
      <c r="F1233" s="422"/>
      <c r="G1233" s="67"/>
    </row>
    <row r="1234" spans="1:7" ht="13.5" customHeight="1">
      <c r="A1234" s="11" t="s">
        <v>2956</v>
      </c>
      <c r="B1234" s="11" t="s">
        <v>2808</v>
      </c>
      <c r="C1234" s="420">
        <v>0</v>
      </c>
      <c r="D1234" s="420">
        <v>145543095</v>
      </c>
      <c r="E1234" s="421">
        <v>145543095</v>
      </c>
      <c r="F1234" s="422"/>
      <c r="G1234" s="67"/>
    </row>
    <row r="1235" spans="1:7" ht="13.5" customHeight="1">
      <c r="A1235" s="11" t="s">
        <v>2957</v>
      </c>
      <c r="B1235" s="11" t="s">
        <v>2810</v>
      </c>
      <c r="C1235" s="420">
        <v>0</v>
      </c>
      <c r="D1235" s="420">
        <v>9347567</v>
      </c>
      <c r="E1235" s="421">
        <v>9347567</v>
      </c>
      <c r="F1235" s="422"/>
      <c r="G1235" s="67"/>
    </row>
    <row r="1236" spans="1:7" ht="13.5" customHeight="1">
      <c r="A1236" s="11" t="s">
        <v>2958</v>
      </c>
      <c r="B1236" s="11" t="s">
        <v>2812</v>
      </c>
      <c r="C1236" s="420">
        <v>0</v>
      </c>
      <c r="D1236" s="420">
        <v>22106119</v>
      </c>
      <c r="E1236" s="421">
        <v>22106119</v>
      </c>
      <c r="F1236" s="422"/>
      <c r="G1236" s="67"/>
    </row>
    <row r="1237" spans="1:7" ht="13.5" customHeight="1">
      <c r="A1237" s="11" t="s">
        <v>2959</v>
      </c>
      <c r="B1237" s="11" t="s">
        <v>2960</v>
      </c>
      <c r="C1237" s="420">
        <v>0</v>
      </c>
      <c r="D1237" s="420">
        <v>0</v>
      </c>
      <c r="E1237" s="421">
        <v>0</v>
      </c>
      <c r="F1237" s="422"/>
      <c r="G1237" s="67"/>
    </row>
    <row r="1238" spans="1:7" ht="13.5" customHeight="1">
      <c r="A1238" s="419" t="s">
        <v>2961</v>
      </c>
      <c r="B1238" s="419" t="s">
        <v>2816</v>
      </c>
      <c r="C1238" s="420">
        <v>0</v>
      </c>
      <c r="D1238" s="420">
        <v>5078482442</v>
      </c>
      <c r="E1238" s="421">
        <v>5078482442</v>
      </c>
      <c r="F1238" s="422"/>
      <c r="G1238" s="67"/>
    </row>
    <row r="1239" spans="1:7" ht="13.5" customHeight="1">
      <c r="A1239" s="11" t="s">
        <v>2962</v>
      </c>
      <c r="B1239" s="11" t="s">
        <v>2963</v>
      </c>
      <c r="C1239" s="420">
        <v>0</v>
      </c>
      <c r="D1239" s="420">
        <v>35120</v>
      </c>
      <c r="E1239" s="421">
        <v>35120</v>
      </c>
      <c r="F1239" s="422"/>
      <c r="G1239" s="67"/>
    </row>
    <row r="1240" spans="1:7" ht="13.5" customHeight="1">
      <c r="A1240" s="11" t="s">
        <v>2964</v>
      </c>
      <c r="B1240" s="11" t="s">
        <v>1713</v>
      </c>
      <c r="C1240" s="420">
        <v>0</v>
      </c>
      <c r="D1240" s="420">
        <v>930901</v>
      </c>
      <c r="E1240" s="421">
        <v>930901</v>
      </c>
      <c r="F1240" s="422"/>
      <c r="G1240" s="67"/>
    </row>
    <row r="1241" spans="1:7" ht="13.5" customHeight="1">
      <c r="A1241" s="11" t="s">
        <v>2965</v>
      </c>
      <c r="B1241" s="11" t="s">
        <v>2966</v>
      </c>
      <c r="C1241" s="420">
        <v>0</v>
      </c>
      <c r="D1241" s="420">
        <v>269244</v>
      </c>
      <c r="E1241" s="421">
        <v>269244</v>
      </c>
      <c r="F1241" s="422"/>
      <c r="G1241" s="67"/>
    </row>
    <row r="1242" spans="1:7" ht="13.5" customHeight="1">
      <c r="A1242" s="11" t="s">
        <v>2967</v>
      </c>
      <c r="B1242" s="11" t="s">
        <v>1719</v>
      </c>
      <c r="C1242" s="420">
        <v>0</v>
      </c>
      <c r="D1242" s="420">
        <v>1474553</v>
      </c>
      <c r="E1242" s="421">
        <v>1474553</v>
      </c>
      <c r="F1242" s="422"/>
      <c r="G1242" s="67"/>
    </row>
    <row r="1243" spans="1:7" ht="13.5" customHeight="1">
      <c r="A1243" s="11" t="s">
        <v>2968</v>
      </c>
      <c r="B1243" s="11" t="s">
        <v>2969</v>
      </c>
      <c r="C1243" s="420">
        <v>0</v>
      </c>
      <c r="D1243" s="420">
        <v>143036</v>
      </c>
      <c r="E1243" s="421">
        <v>143036</v>
      </c>
      <c r="F1243" s="422"/>
      <c r="G1243" s="67"/>
    </row>
    <row r="1244" spans="1:7" ht="13.5" customHeight="1">
      <c r="A1244" s="11" t="s">
        <v>2970</v>
      </c>
      <c r="B1244" s="11" t="s">
        <v>1703</v>
      </c>
      <c r="C1244" s="420">
        <v>0</v>
      </c>
      <c r="D1244" s="420">
        <v>757621637</v>
      </c>
      <c r="E1244" s="421">
        <v>757621637</v>
      </c>
      <c r="F1244" s="422"/>
      <c r="G1244" s="67"/>
    </row>
    <row r="1245" spans="1:7" ht="13.5" customHeight="1">
      <c r="A1245" s="11" t="s">
        <v>2971</v>
      </c>
      <c r="B1245" s="11" t="s">
        <v>2972</v>
      </c>
      <c r="C1245" s="420">
        <v>0</v>
      </c>
      <c r="D1245" s="420">
        <v>108576835</v>
      </c>
      <c r="E1245" s="421">
        <v>108576835</v>
      </c>
      <c r="F1245" s="422"/>
      <c r="G1245" s="67"/>
    </row>
    <row r="1246" spans="1:7" ht="13.5" customHeight="1">
      <c r="A1246" s="11" t="s">
        <v>2973</v>
      </c>
      <c r="B1246" s="11" t="s">
        <v>2974</v>
      </c>
      <c r="C1246" s="420">
        <v>0</v>
      </c>
      <c r="D1246" s="420">
        <v>239354</v>
      </c>
      <c r="E1246" s="421">
        <v>239354</v>
      </c>
      <c r="F1246" s="422"/>
      <c r="G1246" s="67"/>
    </row>
    <row r="1247" spans="1:7" ht="13.5" customHeight="1">
      <c r="A1247" s="11" t="s">
        <v>2975</v>
      </c>
      <c r="B1247" s="11" t="s">
        <v>2820</v>
      </c>
      <c r="C1247" s="420">
        <v>0</v>
      </c>
      <c r="D1247" s="420">
        <v>455186309</v>
      </c>
      <c r="E1247" s="421">
        <v>455186309</v>
      </c>
      <c r="F1247" s="422"/>
      <c r="G1247" s="67"/>
    </row>
    <row r="1248" spans="1:7" ht="13.5" customHeight="1">
      <c r="A1248" s="11" t="s">
        <v>2976</v>
      </c>
      <c r="B1248" s="11" t="s">
        <v>1743</v>
      </c>
      <c r="C1248" s="420">
        <v>0</v>
      </c>
      <c r="D1248" s="420">
        <v>899810</v>
      </c>
      <c r="E1248" s="421">
        <v>899810</v>
      </c>
      <c r="F1248" s="422"/>
      <c r="G1248" s="67"/>
    </row>
    <row r="1249" spans="1:7" ht="13.5" customHeight="1">
      <c r="A1249" s="11" t="s">
        <v>2977</v>
      </c>
      <c r="B1249" s="11" t="s">
        <v>2823</v>
      </c>
      <c r="C1249" s="420">
        <v>0</v>
      </c>
      <c r="D1249" s="420">
        <v>76029887</v>
      </c>
      <c r="E1249" s="421">
        <v>76029887</v>
      </c>
      <c r="F1249" s="422"/>
      <c r="G1249" s="67"/>
    </row>
    <row r="1250" spans="1:7" ht="13.5" customHeight="1">
      <c r="A1250" s="11" t="s">
        <v>2978</v>
      </c>
      <c r="B1250" s="11" t="s">
        <v>1711</v>
      </c>
      <c r="C1250" s="420">
        <v>0</v>
      </c>
      <c r="D1250" s="420">
        <v>1272150705</v>
      </c>
      <c r="E1250" s="421">
        <v>1272150705</v>
      </c>
      <c r="F1250" s="422"/>
      <c r="G1250" s="67"/>
    </row>
    <row r="1251" spans="1:7" ht="13.5" customHeight="1">
      <c r="A1251" s="11" t="s">
        <v>2979</v>
      </c>
      <c r="B1251" s="11" t="s">
        <v>1699</v>
      </c>
      <c r="C1251" s="420">
        <v>0</v>
      </c>
      <c r="D1251" s="420">
        <v>572786229</v>
      </c>
      <c r="E1251" s="421">
        <v>572786229</v>
      </c>
      <c r="F1251" s="422"/>
      <c r="G1251" s="67"/>
    </row>
    <row r="1252" spans="1:7" ht="13.5" customHeight="1">
      <c r="A1252" s="11" t="s">
        <v>2980</v>
      </c>
      <c r="B1252" s="11" t="s">
        <v>2827</v>
      </c>
      <c r="C1252" s="420">
        <v>0</v>
      </c>
      <c r="D1252" s="420">
        <v>16770998</v>
      </c>
      <c r="E1252" s="421">
        <v>16770998</v>
      </c>
      <c r="F1252" s="422"/>
      <c r="G1252" s="67"/>
    </row>
    <row r="1253" spans="1:7" ht="13.5" customHeight="1">
      <c r="A1253" s="11" t="s">
        <v>2981</v>
      </c>
      <c r="B1253" s="11" t="s">
        <v>1941</v>
      </c>
      <c r="C1253" s="420">
        <v>0</v>
      </c>
      <c r="D1253" s="420">
        <v>121875316</v>
      </c>
      <c r="E1253" s="421">
        <v>121875316</v>
      </c>
      <c r="F1253" s="422"/>
      <c r="G1253" s="67"/>
    </row>
    <row r="1254" spans="1:7" ht="13.5" customHeight="1">
      <c r="A1254" s="11" t="s">
        <v>2982</v>
      </c>
      <c r="B1254" s="11" t="s">
        <v>2830</v>
      </c>
      <c r="C1254" s="420">
        <v>0</v>
      </c>
      <c r="D1254" s="420">
        <v>101652535</v>
      </c>
      <c r="E1254" s="421">
        <v>101652535</v>
      </c>
      <c r="F1254" s="422"/>
      <c r="G1254" s="67"/>
    </row>
    <row r="1255" spans="1:7" ht="13.5" customHeight="1">
      <c r="A1255" s="11" t="s">
        <v>2983</v>
      </c>
      <c r="B1255" s="11" t="s">
        <v>1946</v>
      </c>
      <c r="C1255" s="420">
        <v>0</v>
      </c>
      <c r="D1255" s="420">
        <v>170261249</v>
      </c>
      <c r="E1255" s="421">
        <v>170261249</v>
      </c>
      <c r="F1255" s="422"/>
      <c r="G1255" s="67"/>
    </row>
    <row r="1256" spans="1:7" ht="13.5" customHeight="1">
      <c r="A1256" s="11" t="s">
        <v>2984</v>
      </c>
      <c r="B1256" s="11" t="s">
        <v>1722</v>
      </c>
      <c r="C1256" s="420">
        <v>0</v>
      </c>
      <c r="D1256" s="420">
        <v>20017088</v>
      </c>
      <c r="E1256" s="421">
        <v>20017088</v>
      </c>
      <c r="F1256" s="422"/>
      <c r="G1256" s="67"/>
    </row>
    <row r="1257" spans="1:7" ht="13.5" customHeight="1">
      <c r="A1257" s="11" t="s">
        <v>2985</v>
      </c>
      <c r="B1257" s="11" t="s">
        <v>1695</v>
      </c>
      <c r="C1257" s="420">
        <v>0</v>
      </c>
      <c r="D1257" s="420">
        <v>26531017</v>
      </c>
      <c r="E1257" s="421">
        <v>26531017</v>
      </c>
      <c r="F1257" s="422"/>
      <c r="G1257" s="67"/>
    </row>
    <row r="1258" spans="1:7" ht="13.5" customHeight="1">
      <c r="A1258" s="11" t="s">
        <v>2986</v>
      </c>
      <c r="B1258" s="11" t="s">
        <v>2684</v>
      </c>
      <c r="C1258" s="420">
        <v>0</v>
      </c>
      <c r="D1258" s="420">
        <v>1058227</v>
      </c>
      <c r="E1258" s="421">
        <v>1058227</v>
      </c>
      <c r="F1258" s="422"/>
      <c r="G1258" s="67"/>
    </row>
    <row r="1259" spans="1:7" ht="13.5" customHeight="1">
      <c r="A1259" s="11" t="s">
        <v>2987</v>
      </c>
      <c r="B1259" s="11" t="s">
        <v>2836</v>
      </c>
      <c r="C1259" s="420">
        <v>0</v>
      </c>
      <c r="D1259" s="420">
        <v>101999771</v>
      </c>
      <c r="E1259" s="421">
        <v>101999771</v>
      </c>
      <c r="F1259" s="422"/>
      <c r="G1259" s="67"/>
    </row>
    <row r="1260" spans="1:7" ht="13.5" customHeight="1">
      <c r="A1260" s="11" t="s">
        <v>2988</v>
      </c>
      <c r="B1260" s="11" t="s">
        <v>2838</v>
      </c>
      <c r="C1260" s="420">
        <v>0</v>
      </c>
      <c r="D1260" s="420">
        <v>49611241</v>
      </c>
      <c r="E1260" s="421">
        <v>49611241</v>
      </c>
      <c r="F1260" s="422"/>
      <c r="G1260" s="67"/>
    </row>
    <row r="1261" spans="1:7" ht="13.5" customHeight="1">
      <c r="A1261" s="11" t="s">
        <v>2989</v>
      </c>
      <c r="B1261" s="11" t="s">
        <v>2840</v>
      </c>
      <c r="C1261" s="420">
        <v>0</v>
      </c>
      <c r="D1261" s="420">
        <v>181940057</v>
      </c>
      <c r="E1261" s="421">
        <v>181940057</v>
      </c>
      <c r="F1261" s="422"/>
      <c r="G1261" s="67"/>
    </row>
    <row r="1262" spans="1:7" ht="13.5" customHeight="1">
      <c r="A1262" s="11" t="s">
        <v>2990</v>
      </c>
      <c r="B1262" s="11" t="s">
        <v>2991</v>
      </c>
      <c r="C1262" s="420">
        <v>0</v>
      </c>
      <c r="D1262" s="420">
        <v>4509367</v>
      </c>
      <c r="E1262" s="421">
        <v>4509367</v>
      </c>
      <c r="F1262" s="422"/>
      <c r="G1262" s="67"/>
    </row>
    <row r="1263" spans="1:7" ht="13.5" customHeight="1">
      <c r="A1263" s="11" t="s">
        <v>2992</v>
      </c>
      <c r="B1263" s="11" t="s">
        <v>2993</v>
      </c>
      <c r="C1263" s="420">
        <v>0</v>
      </c>
      <c r="D1263" s="420">
        <v>35736</v>
      </c>
      <c r="E1263" s="421">
        <v>35736</v>
      </c>
      <c r="F1263" s="422"/>
      <c r="G1263" s="67"/>
    </row>
    <row r="1264" spans="1:7" ht="13.5" customHeight="1">
      <c r="A1264" s="11" t="s">
        <v>2994</v>
      </c>
      <c r="B1264" s="11" t="s">
        <v>2995</v>
      </c>
      <c r="C1264" s="420">
        <v>0</v>
      </c>
      <c r="D1264" s="420">
        <v>5000</v>
      </c>
      <c r="E1264" s="421">
        <v>5000</v>
      </c>
      <c r="F1264" s="422"/>
      <c r="G1264" s="67"/>
    </row>
    <row r="1265" spans="1:7" ht="13.5" customHeight="1">
      <c r="A1265" s="11" t="s">
        <v>2996</v>
      </c>
      <c r="B1265" s="11" t="s">
        <v>2842</v>
      </c>
      <c r="C1265" s="420">
        <v>0</v>
      </c>
      <c r="D1265" s="420">
        <v>4605484</v>
      </c>
      <c r="E1265" s="421">
        <v>4605484</v>
      </c>
      <c r="F1265" s="422"/>
      <c r="G1265" s="67"/>
    </row>
    <row r="1266" spans="1:7" ht="13.5" customHeight="1">
      <c r="A1266" s="11" t="s">
        <v>2997</v>
      </c>
      <c r="B1266" s="11" t="s">
        <v>2998</v>
      </c>
      <c r="C1266" s="420">
        <v>0</v>
      </c>
      <c r="D1266" s="420">
        <v>34203938</v>
      </c>
      <c r="E1266" s="421">
        <v>34203938</v>
      </c>
      <c r="F1266" s="422"/>
      <c r="G1266" s="67"/>
    </row>
    <row r="1267" spans="1:7" ht="13.5" customHeight="1">
      <c r="A1267" s="11" t="s">
        <v>2999</v>
      </c>
      <c r="B1267" s="11" t="s">
        <v>2846</v>
      </c>
      <c r="C1267" s="420">
        <v>0</v>
      </c>
      <c r="D1267" s="420">
        <v>301</v>
      </c>
      <c r="E1267" s="421">
        <v>301</v>
      </c>
      <c r="F1267" s="422"/>
      <c r="G1267" s="67"/>
    </row>
    <row r="1268" spans="1:7" ht="13.5" customHeight="1">
      <c r="A1268" s="11" t="s">
        <v>3000</v>
      </c>
      <c r="B1268" s="11" t="s">
        <v>2848</v>
      </c>
      <c r="C1268" s="420">
        <v>0</v>
      </c>
      <c r="D1268" s="420">
        <v>668287</v>
      </c>
      <c r="E1268" s="421">
        <v>668287</v>
      </c>
      <c r="F1268" s="422"/>
      <c r="G1268" s="67"/>
    </row>
    <row r="1269" spans="1:7" ht="13.5" customHeight="1">
      <c r="A1269" s="11" t="s">
        <v>3001</v>
      </c>
      <c r="B1269" s="11" t="s">
        <v>2850</v>
      </c>
      <c r="C1269" s="420">
        <v>0</v>
      </c>
      <c r="D1269" s="420">
        <v>2203978</v>
      </c>
      <c r="E1269" s="421">
        <v>2203978</v>
      </c>
      <c r="F1269" s="422"/>
      <c r="G1269" s="67"/>
    </row>
    <row r="1270" spans="1:7" ht="13.5" customHeight="1">
      <c r="A1270" s="11" t="s">
        <v>3002</v>
      </c>
      <c r="B1270" s="11" t="s">
        <v>3003</v>
      </c>
      <c r="C1270" s="420">
        <v>0</v>
      </c>
      <c r="D1270" s="420">
        <v>927358</v>
      </c>
      <c r="E1270" s="421">
        <v>927358</v>
      </c>
      <c r="F1270" s="422"/>
      <c r="G1270" s="67"/>
    </row>
    <row r="1271" spans="1:7" ht="13.5" customHeight="1">
      <c r="A1271" s="11" t="s">
        <v>3004</v>
      </c>
      <c r="B1271" s="11" t="s">
        <v>2852</v>
      </c>
      <c r="C1271" s="420">
        <v>0</v>
      </c>
      <c r="D1271" s="420">
        <v>364264</v>
      </c>
      <c r="E1271" s="421">
        <v>364264</v>
      </c>
      <c r="F1271" s="422"/>
      <c r="G1271" s="67"/>
    </row>
    <row r="1272" spans="1:7" ht="13.5" customHeight="1">
      <c r="A1272" s="11" t="s">
        <v>3005</v>
      </c>
      <c r="B1272" s="11" t="s">
        <v>3006</v>
      </c>
      <c r="C1272" s="420">
        <v>0</v>
      </c>
      <c r="D1272" s="420">
        <v>120455162</v>
      </c>
      <c r="E1272" s="421">
        <v>120455162</v>
      </c>
      <c r="F1272" s="422"/>
      <c r="G1272" s="67"/>
    </row>
    <row r="1273" spans="1:7" ht="13.5" customHeight="1">
      <c r="A1273" s="11" t="s">
        <v>3007</v>
      </c>
      <c r="B1273" s="11" t="s">
        <v>3008</v>
      </c>
      <c r="C1273" s="420">
        <v>0</v>
      </c>
      <c r="D1273" s="420">
        <v>105273263</v>
      </c>
      <c r="E1273" s="421">
        <v>105273263</v>
      </c>
      <c r="F1273" s="422"/>
      <c r="G1273" s="67"/>
    </row>
    <row r="1274" spans="1:7" ht="13.5" customHeight="1">
      <c r="A1274" s="11" t="s">
        <v>3009</v>
      </c>
      <c r="B1274" s="11" t="s">
        <v>1728</v>
      </c>
      <c r="C1274" s="420">
        <v>0</v>
      </c>
      <c r="D1274" s="420">
        <v>500486060</v>
      </c>
      <c r="E1274" s="421">
        <v>500486060</v>
      </c>
      <c r="F1274" s="422"/>
      <c r="G1274" s="67"/>
    </row>
    <row r="1275" spans="1:7" ht="13.5" customHeight="1">
      <c r="A1275" s="11" t="s">
        <v>3010</v>
      </c>
      <c r="B1275" s="11" t="s">
        <v>2855</v>
      </c>
      <c r="C1275" s="420">
        <v>0</v>
      </c>
      <c r="D1275" s="420">
        <v>3166979</v>
      </c>
      <c r="E1275" s="421">
        <v>3166979</v>
      </c>
      <c r="F1275" s="422"/>
      <c r="G1275" s="67"/>
    </row>
    <row r="1276" spans="1:7" ht="13.5" customHeight="1">
      <c r="A1276" s="11" t="s">
        <v>3011</v>
      </c>
      <c r="B1276" s="11" t="s">
        <v>3012</v>
      </c>
      <c r="C1276" s="420">
        <v>0</v>
      </c>
      <c r="D1276" s="420">
        <v>10809828</v>
      </c>
      <c r="E1276" s="421">
        <v>10809828</v>
      </c>
      <c r="F1276" s="422"/>
      <c r="G1276" s="67"/>
    </row>
    <row r="1277" spans="1:7" ht="13.5" customHeight="1">
      <c r="A1277" s="11" t="s">
        <v>3013</v>
      </c>
      <c r="B1277" s="11" t="s">
        <v>2857</v>
      </c>
      <c r="C1277" s="420">
        <v>0</v>
      </c>
      <c r="D1277" s="420">
        <v>50773327</v>
      </c>
      <c r="E1277" s="421">
        <v>50773327</v>
      </c>
      <c r="F1277" s="422"/>
      <c r="G1277" s="67"/>
    </row>
    <row r="1278" spans="1:7" ht="13.5" customHeight="1">
      <c r="A1278" s="11" t="s">
        <v>3014</v>
      </c>
      <c r="B1278" s="11" t="s">
        <v>2859</v>
      </c>
      <c r="C1278" s="420">
        <v>0</v>
      </c>
      <c r="D1278" s="420">
        <v>10268624</v>
      </c>
      <c r="E1278" s="421">
        <v>10268624</v>
      </c>
      <c r="F1278" s="422"/>
      <c r="G1278" s="67"/>
    </row>
    <row r="1279" spans="1:7" ht="13.5" customHeight="1">
      <c r="A1279" s="11" t="s">
        <v>3015</v>
      </c>
      <c r="B1279" s="11" t="s">
        <v>2861</v>
      </c>
      <c r="C1279" s="420">
        <v>0</v>
      </c>
      <c r="D1279" s="420">
        <v>1034418</v>
      </c>
      <c r="E1279" s="421">
        <v>1034418</v>
      </c>
      <c r="F1279" s="422"/>
      <c r="G1279" s="67"/>
    </row>
    <row r="1280" spans="1:7" ht="13.5" customHeight="1">
      <c r="A1280" s="11" t="s">
        <v>3016</v>
      </c>
      <c r="B1280" s="11" t="s">
        <v>2863</v>
      </c>
      <c r="C1280" s="420">
        <v>0</v>
      </c>
      <c r="D1280" s="420">
        <v>14975456</v>
      </c>
      <c r="E1280" s="421">
        <v>14975456</v>
      </c>
      <c r="F1280" s="422"/>
      <c r="G1280" s="67"/>
    </row>
    <row r="1281" spans="1:7" ht="13.5" customHeight="1">
      <c r="A1281" s="11" t="s">
        <v>3017</v>
      </c>
      <c r="B1281" s="11" t="s">
        <v>1726</v>
      </c>
      <c r="C1281" s="420">
        <v>0</v>
      </c>
      <c r="D1281" s="420">
        <v>18394211</v>
      </c>
      <c r="E1281" s="421">
        <v>18394211</v>
      </c>
      <c r="F1281" s="422"/>
      <c r="G1281" s="67"/>
    </row>
    <row r="1282" spans="1:7" ht="13.5" customHeight="1">
      <c r="A1282" s="11" t="s">
        <v>3018</v>
      </c>
      <c r="B1282" s="11" t="s">
        <v>2866</v>
      </c>
      <c r="C1282" s="420">
        <v>0</v>
      </c>
      <c r="D1282" s="420">
        <v>447239</v>
      </c>
      <c r="E1282" s="421">
        <v>447239</v>
      </c>
      <c r="F1282" s="422"/>
      <c r="G1282" s="67"/>
    </row>
    <row r="1283" spans="1:7" ht="13.5" customHeight="1">
      <c r="A1283" s="11" t="s">
        <v>3019</v>
      </c>
      <c r="B1283" s="11" t="s">
        <v>1732</v>
      </c>
      <c r="C1283" s="420">
        <v>0</v>
      </c>
      <c r="D1283" s="420">
        <v>39034</v>
      </c>
      <c r="E1283" s="421">
        <v>39034</v>
      </c>
      <c r="F1283" s="422"/>
      <c r="G1283" s="67"/>
    </row>
    <row r="1284" spans="1:7" ht="13.5" customHeight="1">
      <c r="A1284" s="11" t="s">
        <v>3020</v>
      </c>
      <c r="B1284" s="11" t="s">
        <v>2871</v>
      </c>
      <c r="C1284" s="420">
        <v>0</v>
      </c>
      <c r="D1284" s="420">
        <v>493267</v>
      </c>
      <c r="E1284" s="421">
        <v>493267</v>
      </c>
      <c r="F1284" s="422"/>
      <c r="G1284" s="67"/>
    </row>
    <row r="1285" spans="1:7" ht="13.5" customHeight="1">
      <c r="A1285" s="11" t="s">
        <v>3021</v>
      </c>
      <c r="B1285" s="11" t="s">
        <v>3022</v>
      </c>
      <c r="C1285" s="420">
        <v>0</v>
      </c>
      <c r="D1285" s="420">
        <v>3914</v>
      </c>
      <c r="E1285" s="421">
        <v>3914</v>
      </c>
      <c r="F1285" s="422"/>
      <c r="G1285" s="67"/>
    </row>
    <row r="1286" spans="1:7" ht="13.5" customHeight="1">
      <c r="A1286" s="11" t="s">
        <v>3023</v>
      </c>
      <c r="B1286" s="11" t="s">
        <v>2876</v>
      </c>
      <c r="C1286" s="420">
        <v>0</v>
      </c>
      <c r="D1286" s="420">
        <v>43587</v>
      </c>
      <c r="E1286" s="421">
        <v>43587</v>
      </c>
      <c r="F1286" s="422"/>
      <c r="G1286" s="67"/>
    </row>
    <row r="1287" spans="1:7" ht="13.5" customHeight="1">
      <c r="A1287" s="11" t="s">
        <v>3024</v>
      </c>
      <c r="B1287" s="11" t="s">
        <v>1810</v>
      </c>
      <c r="C1287" s="420">
        <v>0</v>
      </c>
      <c r="D1287" s="420">
        <v>9697139</v>
      </c>
      <c r="E1287" s="421">
        <v>9697139</v>
      </c>
      <c r="F1287" s="422"/>
      <c r="G1287" s="67"/>
    </row>
    <row r="1288" spans="1:7" ht="13.5" customHeight="1">
      <c r="A1288" s="11" t="s">
        <v>3025</v>
      </c>
      <c r="B1288" s="11" t="s">
        <v>3026</v>
      </c>
      <c r="C1288" s="420">
        <v>0</v>
      </c>
      <c r="D1288" s="420">
        <v>43615612</v>
      </c>
      <c r="E1288" s="421">
        <v>43615612</v>
      </c>
      <c r="F1288" s="422"/>
      <c r="G1288" s="67"/>
    </row>
    <row r="1289" spans="1:7" ht="13.5" customHeight="1">
      <c r="A1289" s="11" t="s">
        <v>3027</v>
      </c>
      <c r="B1289" s="11" t="s">
        <v>3028</v>
      </c>
      <c r="C1289" s="420">
        <v>0</v>
      </c>
      <c r="D1289" s="420">
        <v>8531206</v>
      </c>
      <c r="E1289" s="421">
        <v>8531206</v>
      </c>
      <c r="F1289" s="422"/>
      <c r="G1289" s="67"/>
    </row>
    <row r="1290" spans="1:7" ht="13.5" customHeight="1">
      <c r="A1290" s="11" t="s">
        <v>3029</v>
      </c>
      <c r="B1290" s="11" t="s">
        <v>3030</v>
      </c>
      <c r="C1290" s="420">
        <v>0</v>
      </c>
      <c r="D1290" s="420">
        <v>5423542</v>
      </c>
      <c r="E1290" s="421">
        <v>5423542</v>
      </c>
      <c r="F1290" s="422"/>
      <c r="G1290" s="67"/>
    </row>
    <row r="1291" spans="1:7" ht="13.5" customHeight="1">
      <c r="A1291" s="11" t="s">
        <v>3031</v>
      </c>
      <c r="B1291" s="11" t="s">
        <v>2879</v>
      </c>
      <c r="C1291" s="420">
        <v>0</v>
      </c>
      <c r="D1291" s="420">
        <v>45148</v>
      </c>
      <c r="E1291" s="421">
        <v>45148</v>
      </c>
      <c r="F1291" s="422"/>
      <c r="G1291" s="67"/>
    </row>
    <row r="1292" spans="1:7" ht="13.5" customHeight="1">
      <c r="A1292" s="11" t="s">
        <v>3032</v>
      </c>
      <c r="B1292" s="11" t="s">
        <v>3033</v>
      </c>
      <c r="C1292" s="420">
        <v>0</v>
      </c>
      <c r="D1292" s="420">
        <v>75398</v>
      </c>
      <c r="E1292" s="421">
        <v>75398</v>
      </c>
      <c r="F1292" s="422"/>
      <c r="G1292" s="67"/>
    </row>
    <row r="1293" spans="1:7" ht="13.5" customHeight="1">
      <c r="A1293" s="11" t="s">
        <v>3034</v>
      </c>
      <c r="B1293" s="11" t="s">
        <v>2881</v>
      </c>
      <c r="C1293" s="420">
        <v>0</v>
      </c>
      <c r="D1293" s="420">
        <v>88845196</v>
      </c>
      <c r="E1293" s="421">
        <v>88845196</v>
      </c>
      <c r="F1293" s="422"/>
      <c r="G1293" s="67"/>
    </row>
    <row r="1294" spans="1:7" ht="13.5" customHeight="1">
      <c r="A1294" s="419" t="s">
        <v>3035</v>
      </c>
      <c r="B1294" s="419" t="s">
        <v>2883</v>
      </c>
      <c r="C1294" s="420">
        <v>0</v>
      </c>
      <c r="D1294" s="420">
        <v>24701126</v>
      </c>
      <c r="E1294" s="421">
        <v>24701126</v>
      </c>
      <c r="F1294" s="422"/>
      <c r="G1294" s="67"/>
    </row>
    <row r="1295" spans="1:7" ht="13.5" customHeight="1">
      <c r="A1295" s="11" t="s">
        <v>3036</v>
      </c>
      <c r="B1295" s="11" t="s">
        <v>2033</v>
      </c>
      <c r="C1295" s="420">
        <v>0</v>
      </c>
      <c r="D1295" s="420">
        <v>19907299</v>
      </c>
      <c r="E1295" s="421">
        <v>19907299</v>
      </c>
      <c r="F1295" s="422"/>
      <c r="G1295" s="67"/>
    </row>
    <row r="1296" spans="1:7" ht="13.5" customHeight="1">
      <c r="A1296" s="11" t="s">
        <v>3037</v>
      </c>
      <c r="B1296" s="11" t="s">
        <v>1028</v>
      </c>
      <c r="C1296" s="420">
        <v>0</v>
      </c>
      <c r="D1296" s="420">
        <v>0</v>
      </c>
      <c r="E1296" s="421">
        <v>0</v>
      </c>
      <c r="F1296" s="422"/>
      <c r="G1296" s="67"/>
    </row>
    <row r="1297" spans="1:7" ht="13.5" customHeight="1">
      <c r="A1297" s="11" t="s">
        <v>3038</v>
      </c>
      <c r="B1297" s="11" t="s">
        <v>2887</v>
      </c>
      <c r="C1297" s="420">
        <v>0</v>
      </c>
      <c r="D1297" s="420">
        <v>2364982</v>
      </c>
      <c r="E1297" s="421">
        <v>2364982</v>
      </c>
      <c r="F1297" s="422"/>
      <c r="G1297" s="67"/>
    </row>
    <row r="1298" spans="1:7" ht="13.5" customHeight="1">
      <c r="A1298" s="11" t="s">
        <v>3039</v>
      </c>
      <c r="B1298" s="11" t="s">
        <v>1011</v>
      </c>
      <c r="C1298" s="420">
        <v>0</v>
      </c>
      <c r="D1298" s="420">
        <v>100759</v>
      </c>
      <c r="E1298" s="421">
        <v>100759</v>
      </c>
      <c r="F1298" s="422"/>
      <c r="G1298" s="67"/>
    </row>
    <row r="1299" spans="1:7" ht="13.5" customHeight="1">
      <c r="A1299" s="11" t="s">
        <v>3040</v>
      </c>
      <c r="B1299" s="11" t="s">
        <v>1015</v>
      </c>
      <c r="C1299" s="420">
        <v>0</v>
      </c>
      <c r="D1299" s="420">
        <v>10375</v>
      </c>
      <c r="E1299" s="421">
        <v>10375</v>
      </c>
      <c r="F1299" s="422"/>
      <c r="G1299" s="67"/>
    </row>
    <row r="1300" spans="1:7" ht="13.5" customHeight="1">
      <c r="A1300" s="11" t="s">
        <v>3041</v>
      </c>
      <c r="B1300" s="11" t="s">
        <v>1009</v>
      </c>
      <c r="C1300" s="420">
        <v>0</v>
      </c>
      <c r="D1300" s="420">
        <v>28455</v>
      </c>
      <c r="E1300" s="421">
        <v>28455</v>
      </c>
      <c r="F1300" s="422"/>
      <c r="G1300" s="67"/>
    </row>
    <row r="1301" spans="1:7" ht="13.5" customHeight="1">
      <c r="A1301" s="11" t="s">
        <v>3042</v>
      </c>
      <c r="B1301" s="11" t="s">
        <v>2039</v>
      </c>
      <c r="C1301" s="420">
        <v>0</v>
      </c>
      <c r="D1301" s="420">
        <v>1156955</v>
      </c>
      <c r="E1301" s="421">
        <v>1156955</v>
      </c>
      <c r="F1301" s="422"/>
      <c r="G1301" s="67"/>
    </row>
    <row r="1302" spans="1:7" ht="13.5" customHeight="1">
      <c r="A1302" s="11" t="s">
        <v>3043</v>
      </c>
      <c r="B1302" s="11" t="s">
        <v>2041</v>
      </c>
      <c r="C1302" s="420">
        <v>0</v>
      </c>
      <c r="D1302" s="420">
        <v>45</v>
      </c>
      <c r="E1302" s="421">
        <v>45</v>
      </c>
      <c r="F1302" s="422"/>
      <c r="G1302" s="67"/>
    </row>
    <row r="1303" spans="1:7" ht="13.5" customHeight="1">
      <c r="A1303" s="11" t="s">
        <v>3044</v>
      </c>
      <c r="B1303" s="11" t="s">
        <v>2396</v>
      </c>
      <c r="C1303" s="420">
        <v>0</v>
      </c>
      <c r="D1303" s="420">
        <v>1500</v>
      </c>
      <c r="E1303" s="421">
        <v>1500</v>
      </c>
      <c r="F1303" s="422"/>
      <c r="G1303" s="67"/>
    </row>
    <row r="1304" spans="1:7" ht="13.5" customHeight="1">
      <c r="A1304" s="11" t="s">
        <v>3045</v>
      </c>
      <c r="B1304" s="11" t="s">
        <v>979</v>
      </c>
      <c r="C1304" s="420">
        <v>0</v>
      </c>
      <c r="D1304" s="420">
        <v>550492</v>
      </c>
      <c r="E1304" s="421">
        <v>550492</v>
      </c>
      <c r="F1304" s="422"/>
      <c r="G1304" s="67"/>
    </row>
    <row r="1305" spans="1:7" ht="13.5" customHeight="1">
      <c r="A1305" s="11" t="s">
        <v>3046</v>
      </c>
      <c r="B1305" s="11" t="s">
        <v>1026</v>
      </c>
      <c r="C1305" s="420">
        <v>0</v>
      </c>
      <c r="D1305" s="420">
        <v>373099</v>
      </c>
      <c r="E1305" s="421">
        <v>373099</v>
      </c>
      <c r="F1305" s="422"/>
      <c r="G1305" s="67"/>
    </row>
    <row r="1306" spans="1:7" ht="13.5" customHeight="1">
      <c r="A1306" s="11" t="s">
        <v>3047</v>
      </c>
      <c r="B1306" s="11" t="s">
        <v>1816</v>
      </c>
      <c r="C1306" s="420">
        <v>0</v>
      </c>
      <c r="D1306" s="420">
        <v>7863</v>
      </c>
      <c r="E1306" s="421">
        <v>7863</v>
      </c>
      <c r="F1306" s="422"/>
      <c r="G1306" s="67"/>
    </row>
    <row r="1307" spans="1:7" ht="13.5" customHeight="1">
      <c r="A1307" s="11" t="s">
        <v>3048</v>
      </c>
      <c r="B1307" s="11" t="s">
        <v>971</v>
      </c>
      <c r="C1307" s="420">
        <v>0</v>
      </c>
      <c r="D1307" s="420">
        <v>0</v>
      </c>
      <c r="E1307" s="421">
        <v>0</v>
      </c>
      <c r="F1307" s="422"/>
      <c r="G1307" s="67"/>
    </row>
    <row r="1308" spans="1:7" ht="13.5" customHeight="1">
      <c r="A1308" s="11" t="s">
        <v>3049</v>
      </c>
      <c r="B1308" s="11" t="s">
        <v>2903</v>
      </c>
      <c r="C1308" s="420">
        <v>0</v>
      </c>
      <c r="D1308" s="420">
        <v>199302</v>
      </c>
      <c r="E1308" s="421">
        <v>199302</v>
      </c>
      <c r="F1308" s="422"/>
      <c r="G1308" s="67"/>
    </row>
    <row r="1309" spans="1:7" ht="13.5" customHeight="1">
      <c r="A1309" s="419" t="s">
        <v>3050</v>
      </c>
      <c r="B1309" s="419" t="s">
        <v>3051</v>
      </c>
      <c r="C1309" s="420">
        <v>0</v>
      </c>
      <c r="D1309" s="420">
        <v>3316562893</v>
      </c>
      <c r="E1309" s="421">
        <v>3316562893</v>
      </c>
      <c r="F1309" s="422"/>
      <c r="G1309" s="67"/>
    </row>
    <row r="1310" spans="1:7" ht="13.5" customHeight="1">
      <c r="A1310" s="419" t="s">
        <v>3052</v>
      </c>
      <c r="B1310" s="419" t="s">
        <v>3053</v>
      </c>
      <c r="C1310" s="420">
        <v>0</v>
      </c>
      <c r="D1310" s="420">
        <v>195535667</v>
      </c>
      <c r="E1310" s="421">
        <v>195535667</v>
      </c>
      <c r="F1310" s="422"/>
      <c r="G1310" s="67"/>
    </row>
    <row r="1311" spans="1:7" ht="13.5" customHeight="1">
      <c r="A1311" s="11" t="s">
        <v>3054</v>
      </c>
      <c r="B1311" s="11" t="s">
        <v>900</v>
      </c>
      <c r="C1311" s="420">
        <v>0</v>
      </c>
      <c r="D1311" s="420">
        <v>144035064</v>
      </c>
      <c r="E1311" s="421">
        <v>144035064</v>
      </c>
      <c r="F1311" s="422"/>
      <c r="G1311" s="67"/>
    </row>
    <row r="1312" spans="1:7" ht="13.5" customHeight="1">
      <c r="A1312" s="11" t="s">
        <v>3055</v>
      </c>
      <c r="B1312" s="11" t="s">
        <v>917</v>
      </c>
      <c r="C1312" s="420">
        <v>0</v>
      </c>
      <c r="D1312" s="420">
        <v>51500603</v>
      </c>
      <c r="E1312" s="421">
        <v>51500603</v>
      </c>
      <c r="F1312" s="422"/>
      <c r="G1312" s="67"/>
    </row>
    <row r="1313" spans="1:7" ht="13.5" customHeight="1">
      <c r="A1313" s="419" t="s">
        <v>3056</v>
      </c>
      <c r="B1313" s="419" t="s">
        <v>3057</v>
      </c>
      <c r="C1313" s="420">
        <v>0</v>
      </c>
      <c r="D1313" s="420">
        <v>111396</v>
      </c>
      <c r="E1313" s="421">
        <v>111396</v>
      </c>
      <c r="F1313" s="422"/>
      <c r="G1313" s="67"/>
    </row>
    <row r="1314" spans="1:7" ht="13.5" customHeight="1">
      <c r="A1314" s="11" t="s">
        <v>3058</v>
      </c>
      <c r="B1314" s="11" t="s">
        <v>1060</v>
      </c>
      <c r="C1314" s="420">
        <v>0</v>
      </c>
      <c r="D1314" s="420">
        <v>6800</v>
      </c>
      <c r="E1314" s="421">
        <v>6800</v>
      </c>
      <c r="F1314" s="422"/>
      <c r="G1314" s="67"/>
    </row>
    <row r="1315" spans="1:7" ht="13.5" customHeight="1">
      <c r="A1315" s="11" t="s">
        <v>3059</v>
      </c>
      <c r="B1315" s="11" t="s">
        <v>1070</v>
      </c>
      <c r="C1315" s="420">
        <v>0</v>
      </c>
      <c r="D1315" s="420">
        <v>44296</v>
      </c>
      <c r="E1315" s="421">
        <v>44296</v>
      </c>
      <c r="F1315" s="422"/>
      <c r="G1315" s="67"/>
    </row>
    <row r="1316" spans="1:7" ht="13.5" customHeight="1">
      <c r="A1316" s="11" t="s">
        <v>3060</v>
      </c>
      <c r="B1316" s="11" t="s">
        <v>1074</v>
      </c>
      <c r="C1316" s="420">
        <v>0</v>
      </c>
      <c r="D1316" s="420">
        <v>27234</v>
      </c>
      <c r="E1316" s="421">
        <v>27234</v>
      </c>
      <c r="F1316" s="422"/>
      <c r="G1316" s="67"/>
    </row>
    <row r="1317" spans="1:7" ht="13.5" customHeight="1">
      <c r="A1317" s="11" t="s">
        <v>3061</v>
      </c>
      <c r="B1317" s="11" t="s">
        <v>1295</v>
      </c>
      <c r="C1317" s="420">
        <v>0</v>
      </c>
      <c r="D1317" s="420">
        <v>1266</v>
      </c>
      <c r="E1317" s="421">
        <v>1266</v>
      </c>
      <c r="F1317" s="422"/>
      <c r="G1317" s="67"/>
    </row>
    <row r="1318" spans="1:7" ht="13.5" customHeight="1">
      <c r="A1318" s="11" t="s">
        <v>3062</v>
      </c>
      <c r="B1318" s="11" t="s">
        <v>678</v>
      </c>
      <c r="C1318" s="420">
        <v>0</v>
      </c>
      <c r="D1318" s="420">
        <v>31800</v>
      </c>
      <c r="E1318" s="421">
        <v>31800</v>
      </c>
      <c r="F1318" s="422"/>
      <c r="G1318" s="67"/>
    </row>
    <row r="1319" spans="1:7" ht="13.5" customHeight="1">
      <c r="A1319" s="419" t="s">
        <v>3063</v>
      </c>
      <c r="B1319" s="419" t="s">
        <v>3064</v>
      </c>
      <c r="C1319" s="420">
        <v>0</v>
      </c>
      <c r="D1319" s="420">
        <v>13609</v>
      </c>
      <c r="E1319" s="421">
        <v>13609</v>
      </c>
      <c r="F1319" s="422"/>
      <c r="G1319" s="67"/>
    </row>
    <row r="1320" spans="1:7" ht="13.5" customHeight="1">
      <c r="A1320" s="11" t="s">
        <v>3065</v>
      </c>
      <c r="B1320" s="11" t="s">
        <v>1197</v>
      </c>
      <c r="C1320" s="420">
        <v>0</v>
      </c>
      <c r="D1320" s="420">
        <v>3450</v>
      </c>
      <c r="E1320" s="421">
        <v>3450</v>
      </c>
      <c r="F1320" s="422"/>
      <c r="G1320" s="67"/>
    </row>
    <row r="1321" spans="1:7" ht="13.5" customHeight="1">
      <c r="A1321" s="11" t="s">
        <v>3066</v>
      </c>
      <c r="B1321" s="11" t="s">
        <v>1207</v>
      </c>
      <c r="C1321" s="420">
        <v>0</v>
      </c>
      <c r="D1321" s="420">
        <v>10159</v>
      </c>
      <c r="E1321" s="421">
        <v>10159</v>
      </c>
      <c r="F1321" s="422"/>
      <c r="G1321" s="67"/>
    </row>
    <row r="1322" spans="1:7" ht="13.5" customHeight="1">
      <c r="A1322" s="419" t="s">
        <v>3067</v>
      </c>
      <c r="B1322" s="419" t="s">
        <v>3068</v>
      </c>
      <c r="C1322" s="420">
        <v>0</v>
      </c>
      <c r="D1322" s="420">
        <v>693837</v>
      </c>
      <c r="E1322" s="421">
        <v>693837</v>
      </c>
      <c r="F1322" s="422"/>
      <c r="G1322" s="67"/>
    </row>
    <row r="1323" spans="1:7" ht="13.5" customHeight="1">
      <c r="A1323" s="11" t="s">
        <v>3069</v>
      </c>
      <c r="B1323" s="11" t="s">
        <v>1342</v>
      </c>
      <c r="C1323" s="420">
        <v>0</v>
      </c>
      <c r="D1323" s="420">
        <v>12224</v>
      </c>
      <c r="E1323" s="421">
        <v>12224</v>
      </c>
      <c r="F1323" s="422"/>
      <c r="G1323" s="67"/>
    </row>
    <row r="1324" spans="1:7" ht="13.5" customHeight="1">
      <c r="A1324" s="11" t="s">
        <v>3070</v>
      </c>
      <c r="B1324" s="11" t="s">
        <v>1350</v>
      </c>
      <c r="C1324" s="420">
        <v>0</v>
      </c>
      <c r="D1324" s="420">
        <v>2576</v>
      </c>
      <c r="E1324" s="421">
        <v>2576</v>
      </c>
      <c r="F1324" s="422"/>
      <c r="G1324" s="67"/>
    </row>
    <row r="1325" spans="1:7" ht="13.5" customHeight="1">
      <c r="A1325" s="11" t="s">
        <v>3071</v>
      </c>
      <c r="B1325" s="11" t="s">
        <v>1362</v>
      </c>
      <c r="C1325" s="420">
        <v>0</v>
      </c>
      <c r="D1325" s="420">
        <v>566915</v>
      </c>
      <c r="E1325" s="421">
        <v>566915</v>
      </c>
      <c r="F1325" s="422"/>
      <c r="G1325" s="67"/>
    </row>
    <row r="1326" spans="1:7" ht="13.5" customHeight="1">
      <c r="A1326" s="11" t="s">
        <v>3072</v>
      </c>
      <c r="B1326" s="11" t="s">
        <v>1364</v>
      </c>
      <c r="C1326" s="420">
        <v>0</v>
      </c>
      <c r="D1326" s="420">
        <v>13104</v>
      </c>
      <c r="E1326" s="421">
        <v>13104</v>
      </c>
      <c r="F1326" s="422"/>
      <c r="G1326" s="67"/>
    </row>
    <row r="1327" spans="1:7" ht="13.5" customHeight="1">
      <c r="A1327" s="11" t="s">
        <v>3073</v>
      </c>
      <c r="B1327" s="11" t="s">
        <v>1352</v>
      </c>
      <c r="C1327" s="420">
        <v>0</v>
      </c>
      <c r="D1327" s="420">
        <v>50050</v>
      </c>
      <c r="E1327" s="421">
        <v>50050</v>
      </c>
      <c r="F1327" s="422"/>
      <c r="G1327" s="67"/>
    </row>
    <row r="1328" spans="1:7" ht="13.5" customHeight="1">
      <c r="A1328" s="11" t="s">
        <v>3074</v>
      </c>
      <c r="B1328" s="11" t="s">
        <v>1630</v>
      </c>
      <c r="C1328" s="420">
        <v>0</v>
      </c>
      <c r="D1328" s="420">
        <v>48968</v>
      </c>
      <c r="E1328" s="421">
        <v>48968</v>
      </c>
      <c r="F1328" s="422"/>
      <c r="G1328" s="67"/>
    </row>
    <row r="1329" spans="1:7" ht="13.5" customHeight="1">
      <c r="A1329" s="419" t="s">
        <v>3075</v>
      </c>
      <c r="B1329" s="419" t="s">
        <v>2184</v>
      </c>
      <c r="C1329" s="420">
        <v>0</v>
      </c>
      <c r="D1329" s="420">
        <v>2707652983</v>
      </c>
      <c r="E1329" s="421">
        <v>2707652983</v>
      </c>
      <c r="F1329" s="422"/>
      <c r="G1329" s="67"/>
    </row>
    <row r="1330" spans="1:7" ht="13.5" customHeight="1">
      <c r="A1330" s="11" t="s">
        <v>3076</v>
      </c>
      <c r="B1330" s="11" t="s">
        <v>2186</v>
      </c>
      <c r="C1330" s="420">
        <v>0</v>
      </c>
      <c r="D1330" s="420">
        <v>2697028837</v>
      </c>
      <c r="E1330" s="421">
        <v>2697028837</v>
      </c>
      <c r="F1330" s="422"/>
      <c r="G1330" s="67"/>
    </row>
    <row r="1331" spans="1:7" ht="13.5" customHeight="1">
      <c r="A1331" s="11" t="s">
        <v>3077</v>
      </c>
      <c r="B1331" s="11" t="s">
        <v>2190</v>
      </c>
      <c r="C1331" s="420">
        <v>0</v>
      </c>
      <c r="D1331" s="420">
        <v>10624146</v>
      </c>
      <c r="E1331" s="421">
        <v>10624146</v>
      </c>
      <c r="F1331" s="422"/>
      <c r="G1331" s="67"/>
    </row>
    <row r="1332" spans="1:7" ht="13.5" customHeight="1">
      <c r="A1332" s="419" t="s">
        <v>3078</v>
      </c>
      <c r="B1332" s="419" t="s">
        <v>2221</v>
      </c>
      <c r="C1332" s="420">
        <v>0</v>
      </c>
      <c r="D1332" s="420">
        <v>410824698</v>
      </c>
      <c r="E1332" s="421">
        <v>410824698</v>
      </c>
      <c r="F1332" s="422"/>
      <c r="G1332" s="67"/>
    </row>
    <row r="1333" spans="1:7" ht="13.5" customHeight="1">
      <c r="A1333" s="11" t="s">
        <v>3079</v>
      </c>
      <c r="B1333" s="11" t="s">
        <v>2224</v>
      </c>
      <c r="C1333" s="420">
        <v>0</v>
      </c>
      <c r="D1333" s="420">
        <v>410824698</v>
      </c>
      <c r="E1333" s="421">
        <v>410824698</v>
      </c>
      <c r="F1333" s="422"/>
      <c r="G1333" s="67"/>
    </row>
    <row r="1334" spans="1:7" ht="13.5" customHeight="1">
      <c r="A1334" s="419" t="s">
        <v>3080</v>
      </c>
      <c r="B1334" s="419" t="s">
        <v>2343</v>
      </c>
      <c r="C1334" s="420">
        <v>0</v>
      </c>
      <c r="D1334" s="420">
        <v>1730662</v>
      </c>
      <c r="E1334" s="421">
        <v>1730662</v>
      </c>
      <c r="F1334" s="422"/>
      <c r="G1334" s="67"/>
    </row>
    <row r="1335" spans="1:7" ht="13.5" customHeight="1">
      <c r="A1335" s="11" t="s">
        <v>3081</v>
      </c>
      <c r="B1335" s="11" t="s">
        <v>1350</v>
      </c>
      <c r="C1335" s="420">
        <v>0</v>
      </c>
      <c r="D1335" s="420">
        <v>62077</v>
      </c>
      <c r="E1335" s="421">
        <v>62077</v>
      </c>
      <c r="F1335" s="422"/>
      <c r="G1335" s="67"/>
    </row>
    <row r="1336" spans="1:7" ht="13.5" customHeight="1">
      <c r="A1336" s="11" t="s">
        <v>3082</v>
      </c>
      <c r="B1336" s="11" t="s">
        <v>1362</v>
      </c>
      <c r="C1336" s="420">
        <v>0</v>
      </c>
      <c r="D1336" s="420">
        <v>214396</v>
      </c>
      <c r="E1336" s="421">
        <v>214396</v>
      </c>
      <c r="F1336" s="422"/>
      <c r="G1336" s="67"/>
    </row>
    <row r="1337" spans="1:7" ht="13.5" customHeight="1">
      <c r="A1337" s="11" t="s">
        <v>3084</v>
      </c>
      <c r="B1337" s="11" t="s">
        <v>1364</v>
      </c>
      <c r="C1337" s="420">
        <v>0</v>
      </c>
      <c r="D1337" s="420">
        <v>410345</v>
      </c>
      <c r="E1337" s="421">
        <v>410345</v>
      </c>
      <c r="F1337" s="422"/>
      <c r="G1337" s="67"/>
    </row>
    <row r="1338" spans="1:7" ht="13.5" customHeight="1">
      <c r="A1338" s="11" t="s">
        <v>3085</v>
      </c>
      <c r="B1338" s="11" t="s">
        <v>3086</v>
      </c>
      <c r="C1338" s="420">
        <v>0</v>
      </c>
      <c r="D1338" s="420">
        <v>934150</v>
      </c>
      <c r="E1338" s="421">
        <v>934150</v>
      </c>
      <c r="F1338" s="422"/>
      <c r="G1338" s="67"/>
    </row>
    <row r="1339" spans="1:7" ht="13.5" customHeight="1">
      <c r="A1339" s="11" t="s">
        <v>3087</v>
      </c>
      <c r="B1339" s="11" t="s">
        <v>1630</v>
      </c>
      <c r="C1339" s="420">
        <v>0</v>
      </c>
      <c r="D1339" s="420">
        <v>109604</v>
      </c>
      <c r="E1339" s="421">
        <v>109604</v>
      </c>
      <c r="F1339" s="422"/>
      <c r="G1339" s="67"/>
    </row>
    <row r="1340" spans="1:7" ht="13.5" customHeight="1">
      <c r="A1340" s="11" t="s">
        <v>3088</v>
      </c>
      <c r="B1340" s="11" t="s">
        <v>1369</v>
      </c>
      <c r="C1340" s="420">
        <v>0</v>
      </c>
      <c r="D1340" s="420">
        <v>90</v>
      </c>
      <c r="E1340" s="421">
        <v>90</v>
      </c>
      <c r="F1340" s="422"/>
      <c r="G1340" s="67"/>
    </row>
    <row r="1341" spans="1:7" ht="13.5" customHeight="1">
      <c r="A1341" s="419" t="s">
        <v>3089</v>
      </c>
      <c r="B1341" s="419" t="s">
        <v>3090</v>
      </c>
      <c r="C1341" s="420">
        <v>0</v>
      </c>
      <c r="D1341" s="420">
        <v>41</v>
      </c>
      <c r="E1341" s="421">
        <v>41</v>
      </c>
      <c r="F1341" s="422"/>
      <c r="G1341" s="67"/>
    </row>
    <row r="1342" spans="1:7" ht="13.5" customHeight="1">
      <c r="A1342" s="11" t="s">
        <v>3091</v>
      </c>
      <c r="B1342" s="11" t="s">
        <v>1818</v>
      </c>
      <c r="C1342" s="420">
        <v>0</v>
      </c>
      <c r="D1342" s="420">
        <v>41</v>
      </c>
      <c r="E1342" s="421">
        <v>41</v>
      </c>
      <c r="F1342" s="422"/>
      <c r="G1342" s="67"/>
    </row>
    <row r="1343" spans="1:7" ht="13.5" customHeight="1">
      <c r="A1343" s="419" t="s">
        <v>3092</v>
      </c>
      <c r="B1343" s="419" t="s">
        <v>2510</v>
      </c>
      <c r="C1343" s="420">
        <v>0</v>
      </c>
      <c r="D1343" s="420">
        <v>60312290682</v>
      </c>
      <c r="E1343" s="421">
        <v>60312290682</v>
      </c>
      <c r="F1343" s="422"/>
      <c r="G1343" s="67"/>
    </row>
    <row r="1344" spans="1:7" ht="13.5" customHeight="1">
      <c r="A1344" s="419" t="s">
        <v>3093</v>
      </c>
      <c r="B1344" s="419" t="s">
        <v>1904</v>
      </c>
      <c r="C1344" s="420">
        <v>0</v>
      </c>
      <c r="D1344" s="420">
        <v>544837724</v>
      </c>
      <c r="E1344" s="421">
        <v>544837724</v>
      </c>
      <c r="F1344" s="422"/>
      <c r="G1344" s="67"/>
    </row>
    <row r="1345" spans="1:7" ht="13.5" customHeight="1">
      <c r="A1345" s="11" t="s">
        <v>3094</v>
      </c>
      <c r="B1345" s="11" t="s">
        <v>3095</v>
      </c>
      <c r="C1345" s="420">
        <v>0</v>
      </c>
      <c r="D1345" s="420">
        <v>26283268</v>
      </c>
      <c r="E1345" s="421">
        <v>26283268</v>
      </c>
      <c r="F1345" s="422"/>
      <c r="G1345" s="67"/>
    </row>
    <row r="1346" spans="1:7" ht="13.5" customHeight="1">
      <c r="A1346" s="11" t="s">
        <v>3096</v>
      </c>
      <c r="B1346" s="11" t="s">
        <v>3097</v>
      </c>
      <c r="C1346" s="420">
        <v>0</v>
      </c>
      <c r="D1346" s="420">
        <v>116655113</v>
      </c>
      <c r="E1346" s="421">
        <v>116655113</v>
      </c>
      <c r="F1346" s="422"/>
      <c r="G1346" s="67"/>
    </row>
    <row r="1347" spans="1:7" ht="13.5" customHeight="1">
      <c r="A1347" s="11" t="s">
        <v>3098</v>
      </c>
      <c r="B1347" s="11" t="s">
        <v>3099</v>
      </c>
      <c r="C1347" s="420">
        <v>0</v>
      </c>
      <c r="D1347" s="420">
        <v>31464184</v>
      </c>
      <c r="E1347" s="421">
        <v>31464184</v>
      </c>
      <c r="F1347" s="422"/>
      <c r="G1347" s="67"/>
    </row>
    <row r="1348" spans="1:7" ht="13.5" customHeight="1">
      <c r="A1348" s="11" t="s">
        <v>3100</v>
      </c>
      <c r="B1348" s="11" t="s">
        <v>3101</v>
      </c>
      <c r="C1348" s="420">
        <v>0</v>
      </c>
      <c r="D1348" s="420">
        <v>2459229</v>
      </c>
      <c r="E1348" s="421">
        <v>2459229</v>
      </c>
      <c r="F1348" s="422"/>
      <c r="G1348" s="67"/>
    </row>
    <row r="1349" spans="1:7" ht="13.5" customHeight="1">
      <c r="A1349" s="11" t="s">
        <v>3102</v>
      </c>
      <c r="B1349" s="11" t="s">
        <v>3103</v>
      </c>
      <c r="C1349" s="420">
        <v>0</v>
      </c>
      <c r="D1349" s="420">
        <v>41877234</v>
      </c>
      <c r="E1349" s="421">
        <v>41877234</v>
      </c>
      <c r="F1349" s="422"/>
      <c r="G1349" s="67"/>
    </row>
    <row r="1350" spans="1:7" ht="13.5" customHeight="1">
      <c r="A1350" s="11" t="s">
        <v>3104</v>
      </c>
      <c r="B1350" s="11" t="s">
        <v>3105</v>
      </c>
      <c r="C1350" s="420">
        <v>0</v>
      </c>
      <c r="D1350" s="420">
        <v>326098696</v>
      </c>
      <c r="E1350" s="421">
        <v>326098696</v>
      </c>
      <c r="F1350" s="422"/>
      <c r="G1350" s="67"/>
    </row>
    <row r="1351" spans="1:7" ht="13.5" customHeight="1">
      <c r="A1351" s="419" t="s">
        <v>3106</v>
      </c>
      <c r="B1351" s="419" t="s">
        <v>3107</v>
      </c>
      <c r="C1351" s="420">
        <v>0</v>
      </c>
      <c r="D1351" s="420">
        <v>28017266266</v>
      </c>
      <c r="E1351" s="421">
        <v>28017266266</v>
      </c>
      <c r="F1351" s="422"/>
      <c r="G1351" s="67"/>
    </row>
    <row r="1352" spans="1:7" ht="13.5" customHeight="1">
      <c r="A1352" s="11" t="s">
        <v>3108</v>
      </c>
      <c r="B1352" s="11" t="s">
        <v>3109</v>
      </c>
      <c r="C1352" s="420">
        <v>0</v>
      </c>
      <c r="D1352" s="420">
        <v>6323355410</v>
      </c>
      <c r="E1352" s="421">
        <v>6323355410</v>
      </c>
      <c r="F1352" s="422"/>
      <c r="G1352" s="67"/>
    </row>
    <row r="1353" spans="1:7" ht="13.5" customHeight="1">
      <c r="A1353" s="11" t="s">
        <v>3110</v>
      </c>
      <c r="B1353" s="11" t="s">
        <v>3111</v>
      </c>
      <c r="C1353" s="420">
        <v>0</v>
      </c>
      <c r="D1353" s="420">
        <v>15758038278</v>
      </c>
      <c r="E1353" s="421">
        <v>15758038278</v>
      </c>
      <c r="F1353" s="422"/>
      <c r="G1353" s="67"/>
    </row>
    <row r="1354" spans="1:7" ht="13.5" customHeight="1">
      <c r="A1354" s="11" t="s">
        <v>3112</v>
      </c>
      <c r="B1354" s="11" t="s">
        <v>3113</v>
      </c>
      <c r="C1354" s="420">
        <v>0</v>
      </c>
      <c r="D1354" s="420">
        <v>3016941297</v>
      </c>
      <c r="E1354" s="421">
        <v>3016941297</v>
      </c>
      <c r="F1354" s="422"/>
      <c r="G1354" s="67"/>
    </row>
    <row r="1355" spans="1:7" ht="13.5" customHeight="1">
      <c r="A1355" s="11" t="s">
        <v>3114</v>
      </c>
      <c r="B1355" s="11" t="s">
        <v>3115</v>
      </c>
      <c r="C1355" s="420">
        <v>0</v>
      </c>
      <c r="D1355" s="420">
        <v>785661797</v>
      </c>
      <c r="E1355" s="421">
        <v>785661797</v>
      </c>
      <c r="F1355" s="422"/>
      <c r="G1355" s="67"/>
    </row>
    <row r="1356" spans="1:7" ht="13.5" customHeight="1">
      <c r="A1356" s="11" t="s">
        <v>3116</v>
      </c>
      <c r="B1356" s="11" t="s">
        <v>3117</v>
      </c>
      <c r="C1356" s="420">
        <v>0</v>
      </c>
      <c r="D1356" s="420">
        <v>135458931</v>
      </c>
      <c r="E1356" s="421">
        <v>135458931</v>
      </c>
      <c r="F1356" s="422"/>
      <c r="G1356" s="67"/>
    </row>
    <row r="1357" spans="1:7" ht="13.5" customHeight="1">
      <c r="A1357" s="11" t="s">
        <v>3118</v>
      </c>
      <c r="B1357" s="11" t="s">
        <v>3119</v>
      </c>
      <c r="C1357" s="420">
        <v>0</v>
      </c>
      <c r="D1357" s="420">
        <v>21673429</v>
      </c>
      <c r="E1357" s="421">
        <v>21673429</v>
      </c>
      <c r="F1357" s="422"/>
      <c r="G1357" s="67"/>
    </row>
    <row r="1358" spans="1:7" ht="13.5" customHeight="1">
      <c r="A1358" s="11" t="s">
        <v>3120</v>
      </c>
      <c r="B1358" s="11" t="s">
        <v>3121</v>
      </c>
      <c r="C1358" s="420">
        <v>0</v>
      </c>
      <c r="D1358" s="420">
        <v>140877287</v>
      </c>
      <c r="E1358" s="421">
        <v>140877287</v>
      </c>
      <c r="F1358" s="422"/>
      <c r="G1358" s="67"/>
    </row>
    <row r="1359" spans="1:7" ht="13.5" customHeight="1">
      <c r="A1359" s="11" t="s">
        <v>3122</v>
      </c>
      <c r="B1359" s="11" t="s">
        <v>3123</v>
      </c>
      <c r="C1359" s="420">
        <v>0</v>
      </c>
      <c r="D1359" s="420">
        <v>1404438192</v>
      </c>
      <c r="E1359" s="421">
        <v>1404438192</v>
      </c>
      <c r="F1359" s="422"/>
      <c r="G1359" s="67"/>
    </row>
    <row r="1360" spans="1:7" ht="13.5" customHeight="1">
      <c r="A1360" s="11" t="s">
        <v>3124</v>
      </c>
      <c r="B1360" s="11" t="s">
        <v>3125</v>
      </c>
      <c r="C1360" s="420">
        <v>0</v>
      </c>
      <c r="D1360" s="420">
        <v>430821645</v>
      </c>
      <c r="E1360" s="421">
        <v>430821645</v>
      </c>
      <c r="F1360" s="422"/>
      <c r="G1360" s="67"/>
    </row>
    <row r="1361" spans="1:7" ht="13.5" customHeight="1">
      <c r="A1361" s="419" t="s">
        <v>3126</v>
      </c>
      <c r="B1361" s="419" t="s">
        <v>3127</v>
      </c>
      <c r="C1361" s="420">
        <v>0</v>
      </c>
      <c r="D1361" s="420">
        <v>6675600806</v>
      </c>
      <c r="E1361" s="421">
        <v>6675600806</v>
      </c>
      <c r="F1361" s="422"/>
      <c r="G1361" s="67"/>
    </row>
    <row r="1362" spans="1:7" ht="13.5" customHeight="1">
      <c r="A1362" s="11" t="s">
        <v>3129</v>
      </c>
      <c r="B1362" s="11" t="s">
        <v>1033</v>
      </c>
      <c r="C1362" s="420">
        <v>0</v>
      </c>
      <c r="D1362" s="420">
        <v>6675600806</v>
      </c>
      <c r="E1362" s="421">
        <v>6675600806</v>
      </c>
      <c r="F1362" s="422"/>
      <c r="G1362" s="67"/>
    </row>
    <row r="1363" spans="1:7" ht="13.5" customHeight="1">
      <c r="A1363" s="419" t="s">
        <v>3131</v>
      </c>
      <c r="B1363" s="419" t="s">
        <v>1090</v>
      </c>
      <c r="C1363" s="420">
        <v>0</v>
      </c>
      <c r="D1363" s="420">
        <v>25074585886</v>
      </c>
      <c r="E1363" s="421">
        <v>25074585886</v>
      </c>
      <c r="F1363" s="422"/>
      <c r="G1363" s="67"/>
    </row>
    <row r="1364" spans="1:7" ht="13.5" customHeight="1">
      <c r="A1364" s="11" t="s">
        <v>3132</v>
      </c>
      <c r="B1364" s="11" t="s">
        <v>3133</v>
      </c>
      <c r="C1364" s="420">
        <v>0</v>
      </c>
      <c r="D1364" s="420">
        <v>19573772883</v>
      </c>
      <c r="E1364" s="421">
        <v>19573772883</v>
      </c>
      <c r="F1364" s="422"/>
      <c r="G1364" s="67"/>
    </row>
    <row r="1365" spans="1:7" ht="13.5" customHeight="1">
      <c r="A1365" s="11" t="s">
        <v>3134</v>
      </c>
      <c r="B1365" s="11" t="s">
        <v>2513</v>
      </c>
      <c r="C1365" s="420">
        <v>0</v>
      </c>
      <c r="D1365" s="420">
        <v>1724765689</v>
      </c>
      <c r="E1365" s="421">
        <v>1724765689</v>
      </c>
      <c r="F1365" s="422"/>
      <c r="G1365" s="67"/>
    </row>
    <row r="1366" spans="1:7" ht="13.5" customHeight="1">
      <c r="A1366" s="11" t="s">
        <v>3135</v>
      </c>
      <c r="B1366" s="11" t="s">
        <v>2515</v>
      </c>
      <c r="C1366" s="420">
        <v>0</v>
      </c>
      <c r="D1366" s="420">
        <v>2678306239</v>
      </c>
      <c r="E1366" s="421">
        <v>2678306239</v>
      </c>
      <c r="F1366" s="422"/>
      <c r="G1366" s="67"/>
    </row>
    <row r="1367" spans="1:7" ht="13.5" customHeight="1">
      <c r="A1367" s="11" t="s">
        <v>3136</v>
      </c>
      <c r="B1367" s="11" t="s">
        <v>2517</v>
      </c>
      <c r="C1367" s="420">
        <v>0</v>
      </c>
      <c r="D1367" s="420">
        <v>356186493</v>
      </c>
      <c r="E1367" s="421">
        <v>356186493</v>
      </c>
      <c r="F1367" s="422"/>
      <c r="G1367" s="67"/>
    </row>
    <row r="1368" spans="1:7" ht="13.5" customHeight="1">
      <c r="A1368" s="11" t="s">
        <v>3137</v>
      </c>
      <c r="B1368" s="11" t="s">
        <v>3138</v>
      </c>
      <c r="C1368" s="420">
        <v>0</v>
      </c>
      <c r="D1368" s="420">
        <v>139239963</v>
      </c>
      <c r="E1368" s="421">
        <v>139239963</v>
      </c>
      <c r="F1368" s="422"/>
      <c r="G1368" s="67"/>
    </row>
    <row r="1369" spans="1:7" ht="13.5" customHeight="1">
      <c r="A1369" s="11" t="s">
        <v>3139</v>
      </c>
      <c r="B1369" s="11" t="s">
        <v>1090</v>
      </c>
      <c r="C1369" s="420">
        <v>0</v>
      </c>
      <c r="D1369" s="420">
        <v>602314619</v>
      </c>
      <c r="E1369" s="421">
        <v>602314619</v>
      </c>
      <c r="F1369" s="422"/>
      <c r="G1369" s="67"/>
    </row>
    <row r="1370" spans="1:7" ht="13.5" customHeight="1">
      <c r="A1370" s="419" t="s">
        <v>3140</v>
      </c>
      <c r="B1370" s="419" t="s">
        <v>3141</v>
      </c>
      <c r="C1370" s="420">
        <v>0</v>
      </c>
      <c r="D1370" s="420">
        <v>11329767119</v>
      </c>
      <c r="E1370" s="421">
        <v>11329767119</v>
      </c>
      <c r="F1370" s="422"/>
      <c r="G1370" s="67"/>
    </row>
    <row r="1371" spans="1:7" ht="13.5" customHeight="1">
      <c r="A1371" s="419" t="s">
        <v>3144</v>
      </c>
      <c r="B1371" s="419" t="s">
        <v>3145</v>
      </c>
      <c r="C1371" s="420">
        <v>0</v>
      </c>
      <c r="D1371" s="420">
        <v>1072690913</v>
      </c>
      <c r="E1371" s="421">
        <v>1072690913</v>
      </c>
      <c r="F1371" s="422"/>
      <c r="G1371" s="67"/>
    </row>
    <row r="1372" spans="1:7" ht="13.5" customHeight="1">
      <c r="A1372" s="11" t="s">
        <v>3146</v>
      </c>
      <c r="B1372" s="11" t="s">
        <v>1052</v>
      </c>
      <c r="C1372" s="420">
        <v>0</v>
      </c>
      <c r="D1372" s="420">
        <v>185140</v>
      </c>
      <c r="E1372" s="421">
        <v>185140</v>
      </c>
      <c r="F1372" s="422"/>
      <c r="G1372" s="67"/>
    </row>
    <row r="1373" spans="1:7" ht="13.5" customHeight="1">
      <c r="A1373" s="11" t="s">
        <v>3147</v>
      </c>
      <c r="B1373" s="11" t="s">
        <v>2816</v>
      </c>
      <c r="C1373" s="420">
        <v>0</v>
      </c>
      <c r="D1373" s="420">
        <v>1069889767</v>
      </c>
      <c r="E1373" s="421">
        <v>1069889767</v>
      </c>
      <c r="F1373" s="422"/>
      <c r="G1373" s="67"/>
    </row>
    <row r="1374" spans="1:7" ht="13.5" customHeight="1">
      <c r="A1374" s="11" t="s">
        <v>3148</v>
      </c>
      <c r="B1374" s="11" t="s">
        <v>3030</v>
      </c>
      <c r="C1374" s="420">
        <v>0</v>
      </c>
      <c r="D1374" s="420">
        <v>2616006</v>
      </c>
      <c r="E1374" s="421">
        <v>2616006</v>
      </c>
      <c r="F1374" s="422"/>
      <c r="G1374" s="67"/>
    </row>
    <row r="1375" spans="1:7" ht="13.5" customHeight="1">
      <c r="A1375" s="419" t="s">
        <v>3149</v>
      </c>
      <c r="B1375" s="419" t="s">
        <v>1993</v>
      </c>
      <c r="C1375" s="420">
        <v>0</v>
      </c>
      <c r="D1375" s="420">
        <v>3291260506</v>
      </c>
      <c r="E1375" s="421">
        <v>3291260506</v>
      </c>
      <c r="F1375" s="422"/>
      <c r="G1375" s="67"/>
    </row>
    <row r="1376" spans="1:7" ht="13.5" customHeight="1">
      <c r="A1376" s="11" t="s">
        <v>3150</v>
      </c>
      <c r="B1376" s="11" t="s">
        <v>2816</v>
      </c>
      <c r="C1376" s="420">
        <v>0</v>
      </c>
      <c r="D1376" s="420">
        <v>11740149</v>
      </c>
      <c r="E1376" s="421">
        <v>11740149</v>
      </c>
      <c r="F1376" s="422"/>
      <c r="G1376" s="67"/>
    </row>
    <row r="1377" spans="1:7" ht="13.5" customHeight="1">
      <c r="A1377" s="11" t="s">
        <v>3151</v>
      </c>
      <c r="B1377" s="11" t="s">
        <v>3152</v>
      </c>
      <c r="C1377" s="420">
        <v>0</v>
      </c>
      <c r="D1377" s="420">
        <v>14683958</v>
      </c>
      <c r="E1377" s="421">
        <v>14683958</v>
      </c>
      <c r="F1377" s="422"/>
      <c r="G1377" s="67"/>
    </row>
    <row r="1378" spans="1:7" ht="13.5" customHeight="1">
      <c r="A1378" s="11" t="s">
        <v>3153</v>
      </c>
      <c r="B1378" s="11" t="s">
        <v>3154</v>
      </c>
      <c r="C1378" s="420">
        <v>0</v>
      </c>
      <c r="D1378" s="420">
        <v>229527350</v>
      </c>
      <c r="E1378" s="421">
        <v>229527350</v>
      </c>
      <c r="F1378" s="422"/>
      <c r="G1378" s="67"/>
    </row>
    <row r="1379" spans="1:7" ht="13.5" customHeight="1">
      <c r="A1379" s="11" t="s">
        <v>3155</v>
      </c>
      <c r="B1379" s="11" t="s">
        <v>1030</v>
      </c>
      <c r="C1379" s="420">
        <v>0</v>
      </c>
      <c r="D1379" s="420">
        <v>2221704333</v>
      </c>
      <c r="E1379" s="421">
        <v>2221704333</v>
      </c>
      <c r="F1379" s="422"/>
      <c r="G1379" s="67"/>
    </row>
    <row r="1380" spans="1:7" ht="13.5" customHeight="1">
      <c r="A1380" s="11" t="s">
        <v>3157</v>
      </c>
      <c r="B1380" s="11" t="s">
        <v>1035</v>
      </c>
      <c r="C1380" s="420">
        <v>0</v>
      </c>
      <c r="D1380" s="420">
        <v>137085627</v>
      </c>
      <c r="E1380" s="421">
        <v>137085627</v>
      </c>
      <c r="F1380" s="422"/>
      <c r="G1380" s="67"/>
    </row>
    <row r="1381" spans="1:7" ht="13.5" customHeight="1">
      <c r="A1381" s="11" t="s">
        <v>3158</v>
      </c>
      <c r="B1381" s="11" t="s">
        <v>1033</v>
      </c>
      <c r="C1381" s="420">
        <v>0</v>
      </c>
      <c r="D1381" s="420">
        <v>70889799</v>
      </c>
      <c r="E1381" s="421">
        <v>70889799</v>
      </c>
      <c r="F1381" s="422"/>
      <c r="G1381" s="67"/>
    </row>
    <row r="1382" spans="1:7" ht="13.5" customHeight="1">
      <c r="A1382" s="11" t="s">
        <v>3159</v>
      </c>
      <c r="B1382" s="11" t="s">
        <v>1038</v>
      </c>
      <c r="C1382" s="420">
        <v>0</v>
      </c>
      <c r="D1382" s="420">
        <v>603393289</v>
      </c>
      <c r="E1382" s="421">
        <v>603393289</v>
      </c>
      <c r="F1382" s="422"/>
      <c r="G1382" s="67"/>
    </row>
    <row r="1383" spans="1:7" ht="13.5" customHeight="1">
      <c r="A1383" s="11" t="s">
        <v>3160</v>
      </c>
      <c r="B1383" s="11" t="s">
        <v>3161</v>
      </c>
      <c r="C1383" s="420">
        <v>0</v>
      </c>
      <c r="D1383" s="420">
        <v>2236001</v>
      </c>
      <c r="E1383" s="421">
        <v>2236001</v>
      </c>
      <c r="F1383" s="422"/>
      <c r="G1383" s="67"/>
    </row>
    <row r="1384" spans="1:7" ht="13.5" customHeight="1">
      <c r="A1384" s="419" t="s">
        <v>3162</v>
      </c>
      <c r="B1384" s="419" t="s">
        <v>3163</v>
      </c>
      <c r="C1384" s="420">
        <v>0</v>
      </c>
      <c r="D1384" s="420">
        <v>591241414</v>
      </c>
      <c r="E1384" s="421">
        <v>591241414</v>
      </c>
      <c r="F1384" s="422"/>
      <c r="G1384" s="67"/>
    </row>
    <row r="1385" spans="1:7" ht="13.5" customHeight="1">
      <c r="A1385" s="11" t="s">
        <v>3164</v>
      </c>
      <c r="B1385" s="11" t="s">
        <v>2816</v>
      </c>
      <c r="C1385" s="420">
        <v>0</v>
      </c>
      <c r="D1385" s="420">
        <v>591241414</v>
      </c>
      <c r="E1385" s="421">
        <v>591241414</v>
      </c>
      <c r="F1385" s="422"/>
      <c r="G1385" s="67"/>
    </row>
    <row r="1386" spans="1:7" ht="13.5" customHeight="1">
      <c r="A1386" s="419" t="s">
        <v>3165</v>
      </c>
      <c r="B1386" s="419" t="s">
        <v>1989</v>
      </c>
      <c r="C1386" s="420">
        <v>0</v>
      </c>
      <c r="D1386" s="420">
        <v>209799918</v>
      </c>
      <c r="E1386" s="421">
        <v>209799918</v>
      </c>
      <c r="F1386" s="422"/>
      <c r="G1386" s="67"/>
    </row>
    <row r="1387" spans="1:7" ht="13.5" customHeight="1">
      <c r="A1387" s="11" t="s">
        <v>3166</v>
      </c>
      <c r="B1387" s="11" t="s">
        <v>2816</v>
      </c>
      <c r="C1387" s="420">
        <v>0</v>
      </c>
      <c r="D1387" s="420">
        <v>175505367</v>
      </c>
      <c r="E1387" s="421">
        <v>175505367</v>
      </c>
      <c r="F1387" s="422"/>
      <c r="G1387" s="67"/>
    </row>
    <row r="1388" spans="1:7" ht="13.5" customHeight="1">
      <c r="A1388" s="11" t="s">
        <v>3167</v>
      </c>
      <c r="B1388" s="11" t="s">
        <v>3030</v>
      </c>
      <c r="C1388" s="420">
        <v>0</v>
      </c>
      <c r="D1388" s="420">
        <v>34294551</v>
      </c>
      <c r="E1388" s="421">
        <v>34294551</v>
      </c>
      <c r="F1388" s="422"/>
      <c r="G1388" s="67"/>
    </row>
    <row r="1389" spans="1:7" ht="13.5" customHeight="1">
      <c r="A1389" s="419" t="s">
        <v>3168</v>
      </c>
      <c r="B1389" s="419" t="s">
        <v>3169</v>
      </c>
      <c r="C1389" s="420">
        <v>0</v>
      </c>
      <c r="D1389" s="420">
        <v>330178599</v>
      </c>
      <c r="E1389" s="421">
        <v>330178599</v>
      </c>
      <c r="F1389" s="422"/>
      <c r="G1389" s="67"/>
    </row>
    <row r="1390" spans="1:7" ht="13.5" customHeight="1">
      <c r="A1390" s="11" t="s">
        <v>3170</v>
      </c>
      <c r="B1390" s="11" t="s">
        <v>2816</v>
      </c>
      <c r="C1390" s="420">
        <v>0</v>
      </c>
      <c r="D1390" s="420">
        <v>49298155</v>
      </c>
      <c r="E1390" s="421">
        <v>49298155</v>
      </c>
      <c r="F1390" s="422"/>
      <c r="G1390" s="67"/>
    </row>
    <row r="1391" spans="1:7" ht="13.5" customHeight="1">
      <c r="A1391" s="11" t="s">
        <v>3171</v>
      </c>
      <c r="B1391" s="11" t="s">
        <v>3030</v>
      </c>
      <c r="C1391" s="420">
        <v>0</v>
      </c>
      <c r="D1391" s="420">
        <v>280880444</v>
      </c>
      <c r="E1391" s="421">
        <v>280880444</v>
      </c>
      <c r="F1391" s="422"/>
      <c r="G1391" s="67"/>
    </row>
    <row r="1392" spans="1:7" ht="13.5" customHeight="1">
      <c r="A1392" s="419" t="s">
        <v>3172</v>
      </c>
      <c r="B1392" s="419" t="s">
        <v>3173</v>
      </c>
      <c r="C1392" s="420">
        <v>0</v>
      </c>
      <c r="D1392" s="420">
        <v>56731955</v>
      </c>
      <c r="E1392" s="421">
        <v>56731955</v>
      </c>
      <c r="F1392" s="422"/>
      <c r="G1392" s="67"/>
    </row>
    <row r="1393" spans="1:7" ht="13.5" customHeight="1">
      <c r="A1393" s="11" t="s">
        <v>3174</v>
      </c>
      <c r="B1393" s="11" t="s">
        <v>2816</v>
      </c>
      <c r="C1393" s="420">
        <v>0</v>
      </c>
      <c r="D1393" s="420">
        <v>29974668</v>
      </c>
      <c r="E1393" s="421">
        <v>29974668</v>
      </c>
      <c r="F1393" s="422"/>
      <c r="G1393" s="67"/>
    </row>
    <row r="1394" spans="1:7" ht="13.5" customHeight="1">
      <c r="A1394" s="11" t="s">
        <v>3175</v>
      </c>
      <c r="B1394" s="11" t="s">
        <v>3030</v>
      </c>
      <c r="C1394" s="420">
        <v>0</v>
      </c>
      <c r="D1394" s="420">
        <v>26757287</v>
      </c>
      <c r="E1394" s="421">
        <v>26757287</v>
      </c>
      <c r="F1394" s="422"/>
      <c r="G1394" s="67"/>
    </row>
    <row r="1395" spans="1:7" ht="13.5" customHeight="1">
      <c r="A1395" s="419" t="s">
        <v>3176</v>
      </c>
      <c r="B1395" s="419" t="s">
        <v>3177</v>
      </c>
      <c r="C1395" s="420">
        <v>0</v>
      </c>
      <c r="D1395" s="420">
        <v>2086315691</v>
      </c>
      <c r="E1395" s="421">
        <v>2086315691</v>
      </c>
      <c r="F1395" s="422"/>
      <c r="G1395" s="67"/>
    </row>
    <row r="1396" spans="1:7" ht="13.5" customHeight="1">
      <c r="A1396" s="11" t="s">
        <v>3178</v>
      </c>
      <c r="B1396" s="11" t="s">
        <v>2721</v>
      </c>
      <c r="C1396" s="420">
        <v>0</v>
      </c>
      <c r="D1396" s="420">
        <v>2738037</v>
      </c>
      <c r="E1396" s="421">
        <v>2738037</v>
      </c>
      <c r="F1396" s="422"/>
      <c r="G1396" s="67"/>
    </row>
    <row r="1397" spans="1:7" ht="13.5" customHeight="1">
      <c r="A1397" s="11" t="s">
        <v>3179</v>
      </c>
      <c r="B1397" s="11" t="s">
        <v>1701</v>
      </c>
      <c r="C1397" s="420">
        <v>0</v>
      </c>
      <c r="D1397" s="420">
        <v>5685</v>
      </c>
      <c r="E1397" s="421">
        <v>5685</v>
      </c>
      <c r="F1397" s="422"/>
      <c r="G1397" s="67"/>
    </row>
    <row r="1398" spans="1:7" ht="13.5" customHeight="1">
      <c r="A1398" s="11" t="s">
        <v>3180</v>
      </c>
      <c r="B1398" s="11" t="s">
        <v>2816</v>
      </c>
      <c r="C1398" s="420">
        <v>0</v>
      </c>
      <c r="D1398" s="420">
        <v>2077543649</v>
      </c>
      <c r="E1398" s="421">
        <v>2077543649</v>
      </c>
      <c r="F1398" s="422"/>
      <c r="G1398" s="67"/>
    </row>
    <row r="1399" spans="1:7" ht="13.5" customHeight="1">
      <c r="A1399" s="11" t="s">
        <v>3181</v>
      </c>
      <c r="B1399" s="11" t="s">
        <v>3030</v>
      </c>
      <c r="C1399" s="420">
        <v>0</v>
      </c>
      <c r="D1399" s="420">
        <v>6028320</v>
      </c>
      <c r="E1399" s="421">
        <v>6028320</v>
      </c>
      <c r="F1399" s="422"/>
      <c r="G1399" s="67"/>
    </row>
    <row r="1400" spans="1:7" ht="13.5" customHeight="1">
      <c r="A1400" s="419" t="s">
        <v>3182</v>
      </c>
      <c r="B1400" s="419" t="s">
        <v>3183</v>
      </c>
      <c r="C1400" s="420">
        <v>0</v>
      </c>
      <c r="D1400" s="420">
        <v>70096221</v>
      </c>
      <c r="E1400" s="421">
        <v>70096221</v>
      </c>
      <c r="F1400" s="422"/>
      <c r="G1400" s="67"/>
    </row>
    <row r="1401" spans="1:7" ht="13.5" customHeight="1">
      <c r="A1401" s="11" t="s">
        <v>3184</v>
      </c>
      <c r="B1401" s="11" t="s">
        <v>3185</v>
      </c>
      <c r="C1401" s="420">
        <v>0</v>
      </c>
      <c r="D1401" s="420">
        <v>13762278</v>
      </c>
      <c r="E1401" s="421">
        <v>13762278</v>
      </c>
      <c r="F1401" s="422"/>
      <c r="G1401" s="67"/>
    </row>
    <row r="1402" spans="1:7" ht="13.5" customHeight="1">
      <c r="A1402" s="11" t="s">
        <v>3186</v>
      </c>
      <c r="B1402" s="11" t="s">
        <v>3187</v>
      </c>
      <c r="C1402" s="420">
        <v>0</v>
      </c>
      <c r="D1402" s="420">
        <v>6445</v>
      </c>
      <c r="E1402" s="421">
        <v>6445</v>
      </c>
      <c r="F1402" s="422"/>
      <c r="G1402" s="67"/>
    </row>
    <row r="1403" spans="1:7" ht="13.5" customHeight="1">
      <c r="A1403" s="11" t="s">
        <v>3188</v>
      </c>
      <c r="B1403" s="11" t="s">
        <v>3189</v>
      </c>
      <c r="C1403" s="420">
        <v>0</v>
      </c>
      <c r="D1403" s="420">
        <v>8791</v>
      </c>
      <c r="E1403" s="421">
        <v>8791</v>
      </c>
      <c r="F1403" s="422"/>
      <c r="G1403" s="67"/>
    </row>
    <row r="1404" spans="1:7" ht="13.5" customHeight="1">
      <c r="A1404" s="11" t="s">
        <v>3190</v>
      </c>
      <c r="B1404" s="11" t="s">
        <v>1703</v>
      </c>
      <c r="C1404" s="420">
        <v>0</v>
      </c>
      <c r="D1404" s="420">
        <v>47614024</v>
      </c>
      <c r="E1404" s="421">
        <v>47614024</v>
      </c>
      <c r="F1404" s="422"/>
      <c r="G1404" s="67"/>
    </row>
    <row r="1405" spans="1:7" ht="13.5" customHeight="1">
      <c r="A1405" s="11" t="s">
        <v>3191</v>
      </c>
      <c r="B1405" s="11" t="s">
        <v>2487</v>
      </c>
      <c r="C1405" s="420">
        <v>0</v>
      </c>
      <c r="D1405" s="420">
        <v>3270246</v>
      </c>
      <c r="E1405" s="421">
        <v>3270246</v>
      </c>
      <c r="F1405" s="422"/>
      <c r="G1405" s="67"/>
    </row>
    <row r="1406" spans="1:7" ht="13.5" customHeight="1">
      <c r="A1406" s="11" t="s">
        <v>3192</v>
      </c>
      <c r="B1406" s="11" t="s">
        <v>3193</v>
      </c>
      <c r="C1406" s="420">
        <v>0</v>
      </c>
      <c r="D1406" s="420">
        <v>435</v>
      </c>
      <c r="E1406" s="421">
        <v>435</v>
      </c>
      <c r="F1406" s="422"/>
      <c r="G1406" s="67"/>
    </row>
    <row r="1407" spans="1:7" ht="13.5" customHeight="1">
      <c r="A1407" s="11" t="s">
        <v>3194</v>
      </c>
      <c r="B1407" s="11" t="s">
        <v>3195</v>
      </c>
      <c r="C1407" s="420">
        <v>0</v>
      </c>
      <c r="D1407" s="420">
        <v>10192</v>
      </c>
      <c r="E1407" s="421">
        <v>10192</v>
      </c>
      <c r="F1407" s="422"/>
      <c r="G1407" s="67"/>
    </row>
    <row r="1408" spans="1:7" ht="13.5" customHeight="1">
      <c r="A1408" s="11" t="s">
        <v>3196</v>
      </c>
      <c r="B1408" s="11" t="s">
        <v>3197</v>
      </c>
      <c r="C1408" s="420">
        <v>0</v>
      </c>
      <c r="D1408" s="420">
        <v>5423810</v>
      </c>
      <c r="E1408" s="421">
        <v>5423810</v>
      </c>
      <c r="F1408" s="422"/>
      <c r="G1408" s="67"/>
    </row>
    <row r="1409" spans="1:7" ht="13.5" customHeight="1">
      <c r="A1409" s="419" t="s">
        <v>3198</v>
      </c>
      <c r="B1409" s="419" t="s">
        <v>3199</v>
      </c>
      <c r="C1409" s="420">
        <v>0</v>
      </c>
      <c r="D1409" s="420">
        <v>3621451902</v>
      </c>
      <c r="E1409" s="421">
        <v>3621451902</v>
      </c>
      <c r="F1409" s="422"/>
      <c r="G1409" s="67"/>
    </row>
    <row r="1410" spans="1:7" ht="13.5" customHeight="1">
      <c r="A1410" s="11" t="s">
        <v>3200</v>
      </c>
      <c r="B1410" s="11" t="s">
        <v>3201</v>
      </c>
      <c r="C1410" s="420">
        <v>0</v>
      </c>
      <c r="D1410" s="420">
        <v>259933917</v>
      </c>
      <c r="E1410" s="421">
        <v>259933917</v>
      </c>
      <c r="F1410" s="422"/>
      <c r="G1410" s="67"/>
    </row>
    <row r="1411" spans="1:7" ht="13.5" customHeight="1">
      <c r="A1411" s="11" t="s">
        <v>3202</v>
      </c>
      <c r="B1411" s="11" t="s">
        <v>3203</v>
      </c>
      <c r="C1411" s="420">
        <v>0</v>
      </c>
      <c r="D1411" s="420">
        <v>149053591</v>
      </c>
      <c r="E1411" s="421">
        <v>149053591</v>
      </c>
      <c r="F1411" s="422"/>
      <c r="G1411" s="67"/>
    </row>
    <row r="1412" spans="1:7" ht="13.5" customHeight="1">
      <c r="A1412" s="11" t="s">
        <v>3204</v>
      </c>
      <c r="B1412" s="11" t="s">
        <v>3205</v>
      </c>
      <c r="C1412" s="420">
        <v>0</v>
      </c>
      <c r="D1412" s="420">
        <v>1052364030</v>
      </c>
      <c r="E1412" s="421">
        <v>1052364030</v>
      </c>
      <c r="F1412" s="422"/>
      <c r="G1412" s="67"/>
    </row>
    <row r="1413" spans="1:7" ht="13.5" customHeight="1">
      <c r="A1413" s="11" t="s">
        <v>3206</v>
      </c>
      <c r="B1413" s="11" t="s">
        <v>3207</v>
      </c>
      <c r="C1413" s="420">
        <v>0</v>
      </c>
      <c r="D1413" s="420">
        <v>12918298</v>
      </c>
      <c r="E1413" s="421">
        <v>12918298</v>
      </c>
      <c r="F1413" s="422"/>
      <c r="G1413" s="67"/>
    </row>
    <row r="1414" spans="1:7" ht="13.5" customHeight="1">
      <c r="A1414" s="11" t="s">
        <v>3208</v>
      </c>
      <c r="B1414" s="11" t="s">
        <v>1995</v>
      </c>
      <c r="C1414" s="420">
        <v>0</v>
      </c>
      <c r="D1414" s="420">
        <v>1788871624</v>
      </c>
      <c r="E1414" s="421">
        <v>1788871624</v>
      </c>
      <c r="F1414" s="422"/>
      <c r="G1414" s="67"/>
    </row>
    <row r="1415" spans="1:7" ht="13.5" customHeight="1">
      <c r="A1415" s="11" t="s">
        <v>3209</v>
      </c>
      <c r="B1415" s="11" t="s">
        <v>1997</v>
      </c>
      <c r="C1415" s="420">
        <v>0</v>
      </c>
      <c r="D1415" s="420">
        <v>317981806</v>
      </c>
      <c r="E1415" s="421">
        <v>317981806</v>
      </c>
      <c r="F1415" s="422"/>
      <c r="G1415" s="67"/>
    </row>
    <row r="1416" spans="1:7" ht="13.5" customHeight="1">
      <c r="A1416" s="11" t="s">
        <v>3210</v>
      </c>
      <c r="B1416" s="11" t="s">
        <v>1999</v>
      </c>
      <c r="C1416" s="420">
        <v>0</v>
      </c>
      <c r="D1416" s="420">
        <v>32955815</v>
      </c>
      <c r="E1416" s="421">
        <v>32955815</v>
      </c>
      <c r="F1416" s="422"/>
      <c r="G1416" s="67"/>
    </row>
    <row r="1417" spans="1:7" ht="13.5" customHeight="1">
      <c r="A1417" s="11" t="s">
        <v>3211</v>
      </c>
      <c r="B1417" s="11" t="s">
        <v>3212</v>
      </c>
      <c r="C1417" s="420">
        <v>0</v>
      </c>
      <c r="D1417" s="420">
        <v>7372821</v>
      </c>
      <c r="E1417" s="421">
        <v>7372821</v>
      </c>
      <c r="F1417" s="422"/>
      <c r="G1417" s="67"/>
    </row>
    <row r="1418" spans="1:7" ht="13.5" customHeight="1">
      <c r="A1418" s="419" t="s">
        <v>3213</v>
      </c>
      <c r="B1418" s="419" t="s">
        <v>3214</v>
      </c>
      <c r="C1418" s="420">
        <v>0</v>
      </c>
      <c r="D1418" s="420">
        <v>-1821191083</v>
      </c>
      <c r="E1418" s="421">
        <v>-1821191083</v>
      </c>
      <c r="F1418" s="433"/>
      <c r="G1418" s="423"/>
    </row>
    <row r="1419" spans="1:7" ht="13.5" customHeight="1">
      <c r="A1419" s="419" t="s">
        <v>3215</v>
      </c>
      <c r="B1419" s="419" t="s">
        <v>3216</v>
      </c>
      <c r="C1419" s="420">
        <v>0</v>
      </c>
      <c r="D1419" s="420">
        <v>-543589</v>
      </c>
      <c r="E1419" s="421">
        <v>-543589</v>
      </c>
      <c r="F1419" s="433"/>
      <c r="G1419" s="423"/>
    </row>
    <row r="1420" spans="1:7" ht="13.5" customHeight="1">
      <c r="A1420" s="11" t="s">
        <v>3217</v>
      </c>
      <c r="B1420" s="11" t="s">
        <v>1052</v>
      </c>
      <c r="C1420" s="420">
        <v>0</v>
      </c>
      <c r="D1420" s="420">
        <v>-390550</v>
      </c>
      <c r="E1420" s="421">
        <v>-390550</v>
      </c>
      <c r="F1420" s="434"/>
      <c r="G1420" s="438"/>
    </row>
    <row r="1421" spans="1:7" ht="13.5" customHeight="1">
      <c r="A1421" s="11" t="s">
        <v>3218</v>
      </c>
      <c r="B1421" s="11" t="s">
        <v>2531</v>
      </c>
      <c r="C1421" s="420">
        <v>0</v>
      </c>
      <c r="D1421" s="420">
        <v>-57748</v>
      </c>
      <c r="E1421" s="421">
        <v>-57748</v>
      </c>
      <c r="F1421" s="434"/>
      <c r="G1421" s="438"/>
    </row>
    <row r="1422" spans="1:7" ht="13.5" customHeight="1">
      <c r="A1422" s="11" t="s">
        <v>3219</v>
      </c>
      <c r="B1422" s="11" t="s">
        <v>1028</v>
      </c>
      <c r="C1422" s="420">
        <v>0</v>
      </c>
      <c r="D1422" s="420">
        <v>-90280</v>
      </c>
      <c r="E1422" s="421">
        <v>-90280</v>
      </c>
      <c r="F1422" s="434"/>
      <c r="G1422" s="438"/>
    </row>
    <row r="1423" spans="1:7" ht="13.5" customHeight="1">
      <c r="A1423" s="11" t="s">
        <v>3220</v>
      </c>
      <c r="B1423" s="11" t="s">
        <v>3221</v>
      </c>
      <c r="C1423" s="420">
        <v>0</v>
      </c>
      <c r="D1423" s="420">
        <v>-5011</v>
      </c>
      <c r="E1423" s="421">
        <v>-5011</v>
      </c>
      <c r="F1423" s="434"/>
      <c r="G1423" s="438"/>
    </row>
    <row r="1424" spans="1:7" ht="13.5" customHeight="1">
      <c r="A1424" s="419" t="s">
        <v>3222</v>
      </c>
      <c r="B1424" s="419" t="s">
        <v>3223</v>
      </c>
      <c r="C1424" s="420">
        <v>0</v>
      </c>
      <c r="D1424" s="420">
        <v>-657748</v>
      </c>
      <c r="E1424" s="421">
        <v>-657748</v>
      </c>
      <c r="F1424" s="433"/>
      <c r="G1424" s="423"/>
    </row>
    <row r="1425" spans="1:7" ht="13.5" customHeight="1">
      <c r="A1425" s="11" t="s">
        <v>3224</v>
      </c>
      <c r="B1425" s="11" t="s">
        <v>2542</v>
      </c>
      <c r="C1425" s="420">
        <v>0</v>
      </c>
      <c r="D1425" s="420">
        <v>-657337</v>
      </c>
      <c r="E1425" s="421">
        <v>-657337</v>
      </c>
      <c r="F1425" s="434"/>
      <c r="G1425" s="438"/>
    </row>
    <row r="1426" spans="1:7" ht="13.5" customHeight="1">
      <c r="A1426" s="11" t="s">
        <v>3225</v>
      </c>
      <c r="B1426" s="11" t="s">
        <v>1070</v>
      </c>
      <c r="C1426" s="420">
        <v>0</v>
      </c>
      <c r="D1426" s="420">
        <v>-411</v>
      </c>
      <c r="E1426" s="421">
        <v>-411</v>
      </c>
      <c r="F1426" s="434"/>
      <c r="G1426" s="438"/>
    </row>
    <row r="1427" spans="1:7" ht="13.5" customHeight="1">
      <c r="A1427" s="419" t="s">
        <v>3226</v>
      </c>
      <c r="B1427" s="419" t="s">
        <v>2510</v>
      </c>
      <c r="C1427" s="420">
        <v>0</v>
      </c>
      <c r="D1427" s="420">
        <v>-1148395494</v>
      </c>
      <c r="E1427" s="421">
        <v>-1148395494</v>
      </c>
      <c r="F1427" s="433"/>
      <c r="G1427" s="423"/>
    </row>
    <row r="1428" spans="1:7" ht="13.5" customHeight="1">
      <c r="A1428" s="11" t="s">
        <v>3227</v>
      </c>
      <c r="B1428" s="11" t="s">
        <v>2546</v>
      </c>
      <c r="C1428" s="420">
        <v>0</v>
      </c>
      <c r="D1428" s="420">
        <v>-69205448</v>
      </c>
      <c r="E1428" s="421">
        <v>-69205448</v>
      </c>
      <c r="F1428" s="434"/>
      <c r="G1428" s="438"/>
    </row>
    <row r="1429" spans="1:7" ht="13.5" customHeight="1">
      <c r="A1429" s="11" t="s">
        <v>3228</v>
      </c>
      <c r="B1429" s="11" t="s">
        <v>3229</v>
      </c>
      <c r="C1429" s="420">
        <v>0</v>
      </c>
      <c r="D1429" s="420">
        <v>-1079190046</v>
      </c>
      <c r="E1429" s="421">
        <v>-1079190046</v>
      </c>
      <c r="F1429" s="434"/>
      <c r="G1429" s="438"/>
    </row>
    <row r="1430" spans="1:7" ht="13.5" customHeight="1">
      <c r="A1430" s="419" t="s">
        <v>3230</v>
      </c>
      <c r="B1430" s="419" t="s">
        <v>3231</v>
      </c>
      <c r="C1430" s="420">
        <v>0</v>
      </c>
      <c r="D1430" s="420">
        <v>-18250252</v>
      </c>
      <c r="E1430" s="421">
        <v>-18250252</v>
      </c>
      <c r="F1430" s="433"/>
      <c r="G1430" s="423"/>
    </row>
    <row r="1431" spans="1:7" ht="13.5" customHeight="1">
      <c r="A1431" s="11" t="s">
        <v>3232</v>
      </c>
      <c r="B1431" s="11" t="s">
        <v>1013</v>
      </c>
      <c r="C1431" s="420">
        <v>0</v>
      </c>
      <c r="D1431" s="420">
        <v>-459448</v>
      </c>
      <c r="E1431" s="421">
        <v>-459448</v>
      </c>
      <c r="F1431" s="434"/>
      <c r="G1431" s="438"/>
    </row>
    <row r="1432" spans="1:7" ht="13.5" customHeight="1">
      <c r="A1432" s="11" t="s">
        <v>3233</v>
      </c>
      <c r="B1432" s="11" t="s">
        <v>2553</v>
      </c>
      <c r="C1432" s="420">
        <v>0</v>
      </c>
      <c r="D1432" s="420">
        <v>-2634183</v>
      </c>
      <c r="E1432" s="421">
        <v>-2634183</v>
      </c>
      <c r="F1432" s="434"/>
      <c r="G1432" s="438"/>
    </row>
    <row r="1433" spans="1:7" ht="13.5" customHeight="1">
      <c r="A1433" s="11" t="s">
        <v>3234</v>
      </c>
      <c r="B1433" s="11" t="s">
        <v>3235</v>
      </c>
      <c r="C1433" s="420">
        <v>0</v>
      </c>
      <c r="D1433" s="420">
        <v>-14801451</v>
      </c>
      <c r="E1433" s="421">
        <v>-14801451</v>
      </c>
      <c r="F1433" s="434"/>
      <c r="G1433" s="438"/>
    </row>
    <row r="1434" spans="1:7" ht="13.5" customHeight="1">
      <c r="A1434" s="11" t="s">
        <v>3236</v>
      </c>
      <c r="B1434" s="11" t="s">
        <v>3231</v>
      </c>
      <c r="C1434" s="420">
        <v>0</v>
      </c>
      <c r="D1434" s="420">
        <v>-355170</v>
      </c>
      <c r="E1434" s="421">
        <v>-355170</v>
      </c>
      <c r="F1434" s="434"/>
      <c r="G1434" s="438"/>
    </row>
    <row r="1435" spans="1:7" ht="13.5" customHeight="1">
      <c r="A1435" s="419" t="s">
        <v>3237</v>
      </c>
      <c r="B1435" s="419" t="s">
        <v>2556</v>
      </c>
      <c r="C1435" s="420">
        <v>0</v>
      </c>
      <c r="D1435" s="420">
        <v>-653344000</v>
      </c>
      <c r="E1435" s="421">
        <v>-653344000</v>
      </c>
      <c r="F1435" s="433"/>
      <c r="G1435" s="423"/>
    </row>
    <row r="1436" spans="1:7" ht="13.5" customHeight="1">
      <c r="A1436" s="11" t="s">
        <v>3238</v>
      </c>
      <c r="B1436" s="11" t="s">
        <v>3239</v>
      </c>
      <c r="C1436" s="420">
        <v>0</v>
      </c>
      <c r="D1436" s="420">
        <v>-7230248</v>
      </c>
      <c r="E1436" s="421">
        <v>-7230248</v>
      </c>
      <c r="F1436" s="434"/>
      <c r="G1436" s="438"/>
    </row>
    <row r="1437" spans="1:7" ht="13.5" customHeight="1">
      <c r="A1437" s="11" t="s">
        <v>3240</v>
      </c>
      <c r="B1437" s="11" t="s">
        <v>3241</v>
      </c>
      <c r="C1437" s="420">
        <v>0</v>
      </c>
      <c r="D1437" s="420">
        <v>-41216637</v>
      </c>
      <c r="E1437" s="421">
        <v>-41216637</v>
      </c>
      <c r="F1437" s="434"/>
      <c r="G1437" s="438"/>
    </row>
    <row r="1438" spans="1:7" ht="13.5" customHeight="1">
      <c r="A1438" s="11" t="s">
        <v>3242</v>
      </c>
      <c r="B1438" s="11" t="s">
        <v>2562</v>
      </c>
      <c r="C1438" s="420">
        <v>0</v>
      </c>
      <c r="D1438" s="420">
        <v>-411179624</v>
      </c>
      <c r="E1438" s="421">
        <v>-411179624</v>
      </c>
      <c r="F1438" s="434"/>
      <c r="G1438" s="438"/>
    </row>
    <row r="1439" spans="1:7" ht="13.5" customHeight="1">
      <c r="A1439" s="11" t="s">
        <v>3243</v>
      </c>
      <c r="B1439" s="11" t="s">
        <v>2564</v>
      </c>
      <c r="C1439" s="420">
        <v>0</v>
      </c>
      <c r="D1439" s="420">
        <v>-193717491</v>
      </c>
      <c r="E1439" s="421">
        <v>-193717491</v>
      </c>
      <c r="F1439" s="434"/>
      <c r="G1439" s="438"/>
    </row>
    <row r="1440" spans="1:7" ht="13.5" customHeight="1">
      <c r="A1440" s="419" t="s">
        <v>3244</v>
      </c>
      <c r="B1440" s="419" t="s">
        <v>2556</v>
      </c>
      <c r="C1440" s="420">
        <v>0</v>
      </c>
      <c r="D1440" s="420">
        <v>24849457451</v>
      </c>
      <c r="E1440" s="421">
        <v>24849457451</v>
      </c>
      <c r="F1440" s="422"/>
      <c r="G1440" s="67"/>
    </row>
    <row r="1441" spans="1:7" ht="13.5" customHeight="1">
      <c r="A1441" s="419" t="s">
        <v>3245</v>
      </c>
      <c r="B1441" s="419" t="s">
        <v>3246</v>
      </c>
      <c r="C1441" s="420">
        <v>0</v>
      </c>
      <c r="D1441" s="420">
        <v>24112363268</v>
      </c>
      <c r="E1441" s="421">
        <v>24112363268</v>
      </c>
      <c r="F1441" s="422"/>
      <c r="G1441" s="67"/>
    </row>
    <row r="1442" spans="1:7" ht="13.5" customHeight="1">
      <c r="A1442" s="11" t="s">
        <v>3247</v>
      </c>
      <c r="B1442" s="11" t="s">
        <v>2571</v>
      </c>
      <c r="C1442" s="420">
        <v>0</v>
      </c>
      <c r="D1442" s="420">
        <v>13332690825</v>
      </c>
      <c r="E1442" s="421">
        <v>13332690825</v>
      </c>
      <c r="F1442" s="422"/>
      <c r="G1442" s="67"/>
    </row>
    <row r="1443" spans="1:7" ht="13.5" customHeight="1">
      <c r="A1443" s="11" t="s">
        <v>3248</v>
      </c>
      <c r="B1443" s="11" t="s">
        <v>950</v>
      </c>
      <c r="C1443" s="420">
        <v>0</v>
      </c>
      <c r="D1443" s="420">
        <v>225640040</v>
      </c>
      <c r="E1443" s="421">
        <v>225640040</v>
      </c>
      <c r="F1443" s="422"/>
      <c r="G1443" s="67"/>
    </row>
    <row r="1444" spans="1:7" ht="13.5" customHeight="1">
      <c r="A1444" s="11" t="s">
        <v>3249</v>
      </c>
      <c r="B1444" s="11" t="s">
        <v>2574</v>
      </c>
      <c r="C1444" s="420">
        <v>0</v>
      </c>
      <c r="D1444" s="420">
        <v>10554032403</v>
      </c>
      <c r="E1444" s="421">
        <v>10554032403</v>
      </c>
      <c r="F1444" s="422"/>
      <c r="G1444" s="67"/>
    </row>
    <row r="1445" spans="1:7" ht="13.5" customHeight="1">
      <c r="A1445" s="419" t="s">
        <v>3250</v>
      </c>
      <c r="B1445" s="419" t="s">
        <v>2562</v>
      </c>
      <c r="C1445" s="420">
        <v>0</v>
      </c>
      <c r="D1445" s="420">
        <v>2462396</v>
      </c>
      <c r="E1445" s="421">
        <v>2462396</v>
      </c>
      <c r="F1445" s="422"/>
      <c r="G1445" s="67"/>
    </row>
    <row r="1446" spans="1:7" ht="13.5" customHeight="1">
      <c r="A1446" s="11" t="s">
        <v>1231</v>
      </c>
      <c r="B1446" s="11" t="s">
        <v>1232</v>
      </c>
      <c r="C1446" s="420">
        <v>0</v>
      </c>
      <c r="D1446" s="420">
        <v>0</v>
      </c>
      <c r="E1446" s="421">
        <v>0</v>
      </c>
      <c r="F1446" s="422"/>
      <c r="G1446" s="67"/>
    </row>
    <row r="1447" spans="1:7" ht="13.5" customHeight="1">
      <c r="A1447" s="11" t="s">
        <v>3251</v>
      </c>
      <c r="B1447" s="11" t="s">
        <v>953</v>
      </c>
      <c r="C1447" s="420">
        <v>0</v>
      </c>
      <c r="D1447" s="420">
        <v>2462396</v>
      </c>
      <c r="E1447" s="421">
        <v>2462396</v>
      </c>
      <c r="F1447" s="422"/>
      <c r="G1447" s="67"/>
    </row>
    <row r="1448" spans="1:7" ht="13.5" customHeight="1">
      <c r="A1448" s="419" t="s">
        <v>3252</v>
      </c>
      <c r="B1448" s="419" t="s">
        <v>2578</v>
      </c>
      <c r="C1448" s="420">
        <v>0</v>
      </c>
      <c r="D1448" s="420">
        <v>734631787</v>
      </c>
      <c r="E1448" s="421">
        <v>734631787</v>
      </c>
      <c r="F1448" s="422"/>
      <c r="G1448" s="67"/>
    </row>
    <row r="1449" spans="1:7" ht="13.5" customHeight="1">
      <c r="A1449" s="11" t="s">
        <v>3253</v>
      </c>
      <c r="B1449" s="11" t="s">
        <v>1028</v>
      </c>
      <c r="C1449" s="420">
        <v>0</v>
      </c>
      <c r="D1449" s="420">
        <v>21935455</v>
      </c>
      <c r="E1449" s="421">
        <v>21935455</v>
      </c>
      <c r="F1449" s="422"/>
      <c r="G1449" s="67"/>
    </row>
    <row r="1450" spans="1:7" ht="13.5" customHeight="1">
      <c r="A1450" s="11" t="s">
        <v>1239</v>
      </c>
      <c r="B1450" s="11" t="s">
        <v>1240</v>
      </c>
      <c r="C1450" s="420">
        <v>0</v>
      </c>
      <c r="D1450" s="420">
        <v>0</v>
      </c>
      <c r="E1450" s="421">
        <v>0</v>
      </c>
      <c r="F1450" s="422"/>
      <c r="G1450" s="67"/>
    </row>
    <row r="1451" spans="1:7" ht="13.5" customHeight="1">
      <c r="A1451" s="11" t="s">
        <v>3254</v>
      </c>
      <c r="B1451" s="11" t="s">
        <v>2584</v>
      </c>
      <c r="C1451" s="420">
        <v>0</v>
      </c>
      <c r="D1451" s="420">
        <v>2670496</v>
      </c>
      <c r="E1451" s="421">
        <v>2670496</v>
      </c>
      <c r="F1451" s="422"/>
      <c r="G1451" s="67"/>
    </row>
    <row r="1452" spans="1:7" ht="13.5" customHeight="1">
      <c r="A1452" s="11" t="s">
        <v>3255</v>
      </c>
      <c r="B1452" s="11" t="s">
        <v>2586</v>
      </c>
      <c r="C1452" s="420">
        <v>0</v>
      </c>
      <c r="D1452" s="420">
        <v>0</v>
      </c>
      <c r="E1452" s="421">
        <v>0</v>
      </c>
      <c r="F1452" s="422"/>
      <c r="G1452" s="67"/>
    </row>
    <row r="1453" spans="1:7" ht="13.5" customHeight="1">
      <c r="A1453" s="11" t="s">
        <v>1247</v>
      </c>
      <c r="B1453" s="11" t="s">
        <v>956</v>
      </c>
      <c r="C1453" s="420">
        <v>0</v>
      </c>
      <c r="D1453" s="420">
        <v>0</v>
      </c>
      <c r="E1453" s="421">
        <v>0</v>
      </c>
      <c r="F1453" s="422"/>
      <c r="G1453" s="67"/>
    </row>
    <row r="1454" spans="1:7" ht="13.5" customHeight="1">
      <c r="A1454" s="11" t="s">
        <v>1252</v>
      </c>
      <c r="B1454" s="11" t="s">
        <v>958</v>
      </c>
      <c r="C1454" s="420">
        <v>0</v>
      </c>
      <c r="D1454" s="420">
        <v>710025836</v>
      </c>
      <c r="E1454" s="421">
        <v>710025836</v>
      </c>
      <c r="F1454" s="422"/>
      <c r="G1454" s="67"/>
    </row>
    <row r="1455" spans="1:7" ht="13.5" customHeight="1">
      <c r="A1455" s="419" t="s">
        <v>3256</v>
      </c>
      <c r="B1455" s="419" t="s">
        <v>3231</v>
      </c>
      <c r="C1455" s="420">
        <v>0</v>
      </c>
      <c r="D1455" s="420">
        <v>28230659652</v>
      </c>
      <c r="E1455" s="421">
        <v>28230659652</v>
      </c>
      <c r="F1455" s="422"/>
      <c r="G1455" s="67"/>
    </row>
    <row r="1456" spans="1:7" ht="13.5" customHeight="1">
      <c r="A1456" s="419" t="s">
        <v>3257</v>
      </c>
      <c r="B1456" s="419" t="s">
        <v>1013</v>
      </c>
      <c r="C1456" s="420">
        <v>0</v>
      </c>
      <c r="D1456" s="420">
        <v>17010598999</v>
      </c>
      <c r="E1456" s="421">
        <v>17010598999</v>
      </c>
      <c r="F1456" s="422"/>
      <c r="G1456" s="67"/>
    </row>
    <row r="1457" spans="1:7" ht="13.5" customHeight="1">
      <c r="A1457" s="11" t="s">
        <v>3258</v>
      </c>
      <c r="B1457" s="11" t="s">
        <v>2083</v>
      </c>
      <c r="C1457" s="420">
        <v>0</v>
      </c>
      <c r="D1457" s="420">
        <v>128303330</v>
      </c>
      <c r="E1457" s="421">
        <v>128303330</v>
      </c>
      <c r="F1457" s="422"/>
      <c r="G1457" s="67"/>
    </row>
    <row r="1458" spans="1:7" ht="13.5" customHeight="1">
      <c r="A1458" s="11" t="s">
        <v>3259</v>
      </c>
      <c r="B1458" s="11" t="s">
        <v>3260</v>
      </c>
      <c r="C1458" s="420">
        <v>0</v>
      </c>
      <c r="D1458" s="420">
        <v>20549</v>
      </c>
      <c r="E1458" s="421">
        <v>20549</v>
      </c>
      <c r="F1458" s="422"/>
      <c r="G1458" s="67"/>
    </row>
    <row r="1459" spans="1:7" ht="13.5" customHeight="1">
      <c r="A1459" s="11" t="s">
        <v>1271</v>
      </c>
      <c r="B1459" s="11" t="s">
        <v>947</v>
      </c>
      <c r="C1459" s="420">
        <v>0</v>
      </c>
      <c r="D1459" s="420">
        <v>11941198</v>
      </c>
      <c r="E1459" s="421">
        <v>11941198</v>
      </c>
      <c r="F1459" s="422"/>
      <c r="G1459" s="67"/>
    </row>
    <row r="1460" spans="1:7" ht="13.5" customHeight="1">
      <c r="A1460" s="11" t="s">
        <v>1272</v>
      </c>
      <c r="B1460" s="11" t="s">
        <v>934</v>
      </c>
      <c r="C1460" s="420">
        <v>0</v>
      </c>
      <c r="D1460" s="420">
        <v>13316148447</v>
      </c>
      <c r="E1460" s="421">
        <v>13316148447</v>
      </c>
      <c r="F1460" s="422"/>
      <c r="G1460" s="67"/>
    </row>
    <row r="1461" spans="1:7" ht="13.5" customHeight="1">
      <c r="A1461" s="11" t="s">
        <v>3261</v>
      </c>
      <c r="B1461" s="11" t="s">
        <v>1862</v>
      </c>
      <c r="C1461" s="420">
        <v>0</v>
      </c>
      <c r="D1461" s="420">
        <v>3509044494</v>
      </c>
      <c r="E1461" s="421">
        <v>3509044494</v>
      </c>
      <c r="F1461" s="422"/>
      <c r="G1461" s="67"/>
    </row>
    <row r="1462" spans="1:7" ht="13.5" customHeight="1">
      <c r="A1462" s="11" t="s">
        <v>3262</v>
      </c>
      <c r="B1462" s="11" t="s">
        <v>945</v>
      </c>
      <c r="C1462" s="420">
        <v>0</v>
      </c>
      <c r="D1462" s="420">
        <v>31608432</v>
      </c>
      <c r="E1462" s="421">
        <v>31608432</v>
      </c>
      <c r="F1462" s="422"/>
      <c r="G1462" s="67"/>
    </row>
    <row r="1463" spans="1:7" ht="13.5" customHeight="1">
      <c r="A1463" s="11" t="s">
        <v>3263</v>
      </c>
      <c r="B1463" s="11" t="s">
        <v>3264</v>
      </c>
      <c r="C1463" s="420">
        <v>0</v>
      </c>
      <c r="D1463" s="420">
        <v>370454</v>
      </c>
      <c r="E1463" s="421">
        <v>370454</v>
      </c>
      <c r="F1463" s="422"/>
      <c r="G1463" s="67"/>
    </row>
    <row r="1464" spans="1:7" ht="13.5" customHeight="1">
      <c r="A1464" s="11" t="s">
        <v>3265</v>
      </c>
      <c r="B1464" s="11" t="s">
        <v>1168</v>
      </c>
      <c r="C1464" s="420">
        <v>0</v>
      </c>
      <c r="D1464" s="420">
        <v>13162095</v>
      </c>
      <c r="E1464" s="421">
        <v>13162095</v>
      </c>
      <c r="F1464" s="422"/>
      <c r="G1464" s="67"/>
    </row>
    <row r="1465" spans="1:7" ht="13.5" customHeight="1">
      <c r="A1465" s="419" t="s">
        <v>3266</v>
      </c>
      <c r="B1465" s="419" t="s">
        <v>1158</v>
      </c>
      <c r="C1465" s="420">
        <v>0</v>
      </c>
      <c r="D1465" s="420">
        <v>186870238</v>
      </c>
      <c r="E1465" s="421">
        <v>186870238</v>
      </c>
      <c r="F1465" s="422"/>
      <c r="G1465" s="67"/>
    </row>
    <row r="1466" spans="1:7" ht="13.5" customHeight="1">
      <c r="A1466" s="11" t="s">
        <v>1274</v>
      </c>
      <c r="B1466" s="11" t="s">
        <v>947</v>
      </c>
      <c r="C1466" s="420">
        <v>0</v>
      </c>
      <c r="D1466" s="420">
        <v>55130</v>
      </c>
      <c r="E1466" s="421">
        <v>55130</v>
      </c>
      <c r="F1466" s="422"/>
      <c r="G1466" s="67"/>
    </row>
    <row r="1467" spans="1:7" ht="13.5" customHeight="1">
      <c r="A1467" s="11" t="s">
        <v>1275</v>
      </c>
      <c r="B1467" s="11" t="s">
        <v>934</v>
      </c>
      <c r="C1467" s="420">
        <v>0</v>
      </c>
      <c r="D1467" s="420">
        <v>62537376</v>
      </c>
      <c r="E1467" s="421">
        <v>62537376</v>
      </c>
      <c r="F1467" s="422"/>
      <c r="G1467" s="67"/>
    </row>
    <row r="1468" spans="1:7" ht="13.5" customHeight="1">
      <c r="A1468" s="11" t="s">
        <v>3267</v>
      </c>
      <c r="B1468" s="11" t="s">
        <v>1862</v>
      </c>
      <c r="C1468" s="420">
        <v>0</v>
      </c>
      <c r="D1468" s="420">
        <v>27692021</v>
      </c>
      <c r="E1468" s="421">
        <v>27692021</v>
      </c>
      <c r="F1468" s="422"/>
      <c r="G1468" s="67"/>
    </row>
    <row r="1469" spans="1:7" ht="13.5" customHeight="1">
      <c r="A1469" s="11" t="s">
        <v>3268</v>
      </c>
      <c r="B1469" s="11" t="s">
        <v>3269</v>
      </c>
      <c r="C1469" s="420">
        <v>0</v>
      </c>
      <c r="D1469" s="420">
        <v>10602330</v>
      </c>
      <c r="E1469" s="421">
        <v>10602330</v>
      </c>
      <c r="F1469" s="422"/>
      <c r="G1469" s="67"/>
    </row>
    <row r="1470" spans="1:7" ht="13.5" customHeight="1">
      <c r="A1470" s="11" t="s">
        <v>3270</v>
      </c>
      <c r="B1470" s="11" t="s">
        <v>3271</v>
      </c>
      <c r="C1470" s="420">
        <v>0</v>
      </c>
      <c r="D1470" s="420">
        <v>79568432</v>
      </c>
      <c r="E1470" s="421">
        <v>79568432</v>
      </c>
      <c r="F1470" s="422"/>
      <c r="G1470" s="67"/>
    </row>
    <row r="1471" spans="1:7" ht="13.5" customHeight="1">
      <c r="A1471" s="11" t="s">
        <v>3272</v>
      </c>
      <c r="B1471" s="11" t="s">
        <v>1773</v>
      </c>
      <c r="C1471" s="420">
        <v>0</v>
      </c>
      <c r="D1471" s="420">
        <v>6414949</v>
      </c>
      <c r="E1471" s="421">
        <v>6414949</v>
      </c>
      <c r="F1471" s="422"/>
      <c r="G1471" s="67"/>
    </row>
    <row r="1472" spans="1:7" ht="13.5" customHeight="1">
      <c r="A1472" s="419" t="s">
        <v>3273</v>
      </c>
      <c r="B1472" s="419" t="s">
        <v>2639</v>
      </c>
      <c r="C1472" s="420">
        <v>0</v>
      </c>
      <c r="D1472" s="420">
        <v>8214520239</v>
      </c>
      <c r="E1472" s="421">
        <v>8214520239</v>
      </c>
      <c r="F1472" s="422"/>
      <c r="G1472" s="67"/>
    </row>
    <row r="1473" spans="1:7" ht="13.5" customHeight="1">
      <c r="A1473" s="11" t="s">
        <v>3274</v>
      </c>
      <c r="B1473" s="11" t="s">
        <v>832</v>
      </c>
      <c r="C1473" s="420">
        <v>0</v>
      </c>
      <c r="D1473" s="420">
        <v>7557604</v>
      </c>
      <c r="E1473" s="421">
        <v>7557604</v>
      </c>
      <c r="F1473" s="422"/>
      <c r="G1473" s="67"/>
    </row>
    <row r="1474" spans="1:7" ht="13.5" customHeight="1">
      <c r="A1474" s="11" t="s">
        <v>3275</v>
      </c>
      <c r="B1474" s="11" t="s">
        <v>1005</v>
      </c>
      <c r="C1474" s="420">
        <v>0</v>
      </c>
      <c r="D1474" s="420">
        <v>417667</v>
      </c>
      <c r="E1474" s="421">
        <v>417667</v>
      </c>
      <c r="F1474" s="422"/>
      <c r="G1474" s="67"/>
    </row>
    <row r="1475" spans="1:7" ht="13.5" customHeight="1">
      <c r="A1475" s="11" t="s">
        <v>3276</v>
      </c>
      <c r="B1475" s="11" t="s">
        <v>1897</v>
      </c>
      <c r="C1475" s="420">
        <v>0</v>
      </c>
      <c r="D1475" s="420">
        <v>6526552</v>
      </c>
      <c r="E1475" s="421">
        <v>6526552</v>
      </c>
      <c r="F1475" s="422"/>
      <c r="G1475" s="67"/>
    </row>
    <row r="1476" spans="1:7" ht="13.5" customHeight="1">
      <c r="A1476" s="11" t="s">
        <v>3277</v>
      </c>
      <c r="B1476" s="11" t="s">
        <v>2646</v>
      </c>
      <c r="C1476" s="420">
        <v>0</v>
      </c>
      <c r="D1476" s="420">
        <v>55989213</v>
      </c>
      <c r="E1476" s="421">
        <v>55989213</v>
      </c>
      <c r="F1476" s="422"/>
      <c r="G1476" s="67"/>
    </row>
    <row r="1477" spans="1:7" ht="13.5" customHeight="1">
      <c r="A1477" s="11" t="s">
        <v>3278</v>
      </c>
      <c r="B1477" s="11" t="s">
        <v>934</v>
      </c>
      <c r="C1477" s="420">
        <v>0</v>
      </c>
      <c r="D1477" s="420">
        <v>742821710</v>
      </c>
      <c r="E1477" s="421">
        <v>742821710</v>
      </c>
      <c r="F1477" s="422"/>
      <c r="G1477" s="67"/>
    </row>
    <row r="1478" spans="1:7" ht="13.5" customHeight="1">
      <c r="A1478" s="11" t="s">
        <v>3279</v>
      </c>
      <c r="B1478" s="11" t="s">
        <v>1862</v>
      </c>
      <c r="C1478" s="420">
        <v>0</v>
      </c>
      <c r="D1478" s="420">
        <v>7400705295</v>
      </c>
      <c r="E1478" s="421">
        <v>7400705295</v>
      </c>
      <c r="F1478" s="422"/>
      <c r="G1478" s="67"/>
    </row>
    <row r="1479" spans="1:7" ht="13.5" customHeight="1">
      <c r="A1479" s="11" t="s">
        <v>3280</v>
      </c>
      <c r="B1479" s="11" t="s">
        <v>2654</v>
      </c>
      <c r="C1479" s="420">
        <v>0</v>
      </c>
      <c r="D1479" s="420">
        <v>502198</v>
      </c>
      <c r="E1479" s="421">
        <v>502198</v>
      </c>
      <c r="F1479" s="422"/>
      <c r="G1479" s="67"/>
    </row>
    <row r="1480" spans="1:7" ht="13.5" customHeight="1">
      <c r="A1480" s="419" t="s">
        <v>3281</v>
      </c>
      <c r="B1480" s="419" t="s">
        <v>2589</v>
      </c>
      <c r="C1480" s="420">
        <v>0</v>
      </c>
      <c r="D1480" s="420">
        <v>692622053</v>
      </c>
      <c r="E1480" s="421">
        <v>692622053</v>
      </c>
      <c r="F1480" s="422"/>
      <c r="G1480" s="67"/>
    </row>
    <row r="1481" spans="1:7" ht="13.5" customHeight="1">
      <c r="A1481" s="11" t="s">
        <v>3282</v>
      </c>
      <c r="B1481" s="11" t="s">
        <v>3283</v>
      </c>
      <c r="C1481" s="420">
        <v>0</v>
      </c>
      <c r="D1481" s="420">
        <v>899</v>
      </c>
      <c r="E1481" s="421">
        <v>899</v>
      </c>
      <c r="F1481" s="422"/>
      <c r="G1481" s="67"/>
    </row>
    <row r="1482" spans="1:7" ht="13.5" customHeight="1">
      <c r="A1482" s="11" t="s">
        <v>3284</v>
      </c>
      <c r="B1482" s="11" t="s">
        <v>3285</v>
      </c>
      <c r="C1482" s="420">
        <v>0</v>
      </c>
      <c r="D1482" s="420">
        <v>289897</v>
      </c>
      <c r="E1482" s="421">
        <v>289897</v>
      </c>
      <c r="F1482" s="422"/>
      <c r="G1482" s="67"/>
    </row>
    <row r="1483" spans="1:7" ht="13.5" customHeight="1">
      <c r="A1483" s="11" t="s">
        <v>3286</v>
      </c>
      <c r="B1483" s="11" t="s">
        <v>3287</v>
      </c>
      <c r="C1483" s="420">
        <v>0</v>
      </c>
      <c r="D1483" s="420">
        <v>316</v>
      </c>
      <c r="E1483" s="421">
        <v>316</v>
      </c>
      <c r="F1483" s="422"/>
      <c r="G1483" s="67"/>
    </row>
    <row r="1484" spans="1:7" ht="13.5" customHeight="1">
      <c r="A1484" s="11" t="s">
        <v>3288</v>
      </c>
      <c r="B1484" s="11" t="s">
        <v>3289</v>
      </c>
      <c r="C1484" s="420">
        <v>0</v>
      </c>
      <c r="D1484" s="420">
        <v>310811445</v>
      </c>
      <c r="E1484" s="421">
        <v>310811445</v>
      </c>
      <c r="F1484" s="422"/>
      <c r="G1484" s="67"/>
    </row>
    <row r="1485" spans="1:7" ht="13.5" customHeight="1">
      <c r="A1485" s="11" t="s">
        <v>3290</v>
      </c>
      <c r="B1485" s="11" t="s">
        <v>3291</v>
      </c>
      <c r="C1485" s="420">
        <v>0</v>
      </c>
      <c r="D1485" s="420">
        <v>49598560</v>
      </c>
      <c r="E1485" s="421">
        <v>49598560</v>
      </c>
      <c r="F1485" s="422"/>
      <c r="G1485" s="67"/>
    </row>
    <row r="1486" spans="1:7" ht="13.5" customHeight="1">
      <c r="A1486" s="11" t="s">
        <v>3292</v>
      </c>
      <c r="B1486" s="11" t="s">
        <v>3293</v>
      </c>
      <c r="C1486" s="420">
        <v>0</v>
      </c>
      <c r="D1486" s="420">
        <v>88847904</v>
      </c>
      <c r="E1486" s="421">
        <v>88847904</v>
      </c>
      <c r="F1486" s="422"/>
      <c r="G1486" s="67"/>
    </row>
    <row r="1487" spans="1:7" ht="13.5" customHeight="1">
      <c r="A1487" s="11" t="s">
        <v>3294</v>
      </c>
      <c r="B1487" s="11" t="s">
        <v>3295</v>
      </c>
      <c r="C1487" s="420">
        <v>0</v>
      </c>
      <c r="D1487" s="420">
        <v>79203</v>
      </c>
      <c r="E1487" s="421">
        <v>79203</v>
      </c>
      <c r="F1487" s="422"/>
      <c r="G1487" s="67"/>
    </row>
    <row r="1488" spans="1:7" ht="13.5" customHeight="1">
      <c r="A1488" s="11" t="s">
        <v>3297</v>
      </c>
      <c r="B1488" s="11" t="s">
        <v>3298</v>
      </c>
      <c r="C1488" s="420">
        <v>0</v>
      </c>
      <c r="D1488" s="420">
        <v>217428675</v>
      </c>
      <c r="E1488" s="421">
        <v>217428675</v>
      </c>
      <c r="F1488" s="422"/>
      <c r="G1488" s="67"/>
    </row>
    <row r="1489" spans="1:7" ht="13.5" customHeight="1">
      <c r="A1489" s="11" t="s">
        <v>3299</v>
      </c>
      <c r="B1489" s="11" t="s">
        <v>3300</v>
      </c>
      <c r="C1489" s="420">
        <v>0</v>
      </c>
      <c r="D1489" s="420">
        <v>67825</v>
      </c>
      <c r="E1489" s="421">
        <v>67825</v>
      </c>
      <c r="F1489" s="422"/>
      <c r="G1489" s="67"/>
    </row>
    <row r="1490" spans="1:7" ht="13.5" customHeight="1">
      <c r="A1490" s="11" t="s">
        <v>3301</v>
      </c>
      <c r="B1490" s="11" t="s">
        <v>3302</v>
      </c>
      <c r="C1490" s="420">
        <v>0</v>
      </c>
      <c r="D1490" s="420">
        <v>21955362</v>
      </c>
      <c r="E1490" s="421">
        <v>21955362</v>
      </c>
      <c r="F1490" s="422"/>
      <c r="G1490" s="67"/>
    </row>
    <row r="1491" spans="1:7" ht="13.5" customHeight="1">
      <c r="A1491" s="11" t="s">
        <v>3303</v>
      </c>
      <c r="B1491" s="11" t="s">
        <v>3304</v>
      </c>
      <c r="C1491" s="420">
        <v>0</v>
      </c>
      <c r="D1491" s="420">
        <v>25523</v>
      </c>
      <c r="E1491" s="421">
        <v>25523</v>
      </c>
      <c r="F1491" s="422"/>
      <c r="G1491" s="67"/>
    </row>
    <row r="1492" spans="1:7" ht="13.5" customHeight="1">
      <c r="A1492" s="11" t="s">
        <v>3305</v>
      </c>
      <c r="B1492" s="11" t="s">
        <v>3306</v>
      </c>
      <c r="C1492" s="420">
        <v>0</v>
      </c>
      <c r="D1492" s="420">
        <v>1481704</v>
      </c>
      <c r="E1492" s="421">
        <v>1481704</v>
      </c>
      <c r="F1492" s="422"/>
      <c r="G1492" s="67"/>
    </row>
    <row r="1493" spans="1:7" ht="13.5" customHeight="1">
      <c r="A1493" s="11" t="s">
        <v>3307</v>
      </c>
      <c r="B1493" s="11" t="s">
        <v>3308</v>
      </c>
      <c r="C1493" s="420">
        <v>0</v>
      </c>
      <c r="D1493" s="420">
        <v>2034740</v>
      </c>
      <c r="E1493" s="421">
        <v>2034740</v>
      </c>
      <c r="F1493" s="422"/>
      <c r="G1493" s="67"/>
    </row>
    <row r="1494" spans="1:7" ht="13.5" customHeight="1">
      <c r="A1494" s="419" t="s">
        <v>3309</v>
      </c>
      <c r="B1494" s="419" t="s">
        <v>3310</v>
      </c>
      <c r="C1494" s="420">
        <v>0</v>
      </c>
      <c r="D1494" s="420">
        <v>1202151</v>
      </c>
      <c r="E1494" s="421">
        <v>1202151</v>
      </c>
      <c r="F1494" s="422"/>
      <c r="G1494" s="67"/>
    </row>
    <row r="1495" spans="1:7" ht="13.5" customHeight="1">
      <c r="A1495" s="11" t="s">
        <v>3311</v>
      </c>
      <c r="B1495" s="11" t="s">
        <v>1828</v>
      </c>
      <c r="C1495" s="420">
        <v>0</v>
      </c>
      <c r="D1495" s="420">
        <v>0</v>
      </c>
      <c r="E1495" s="421">
        <v>0</v>
      </c>
      <c r="F1495" s="422"/>
      <c r="G1495" s="67"/>
    </row>
    <row r="1496" spans="1:7" ht="13.5" customHeight="1">
      <c r="A1496" s="11" t="s">
        <v>3312</v>
      </c>
      <c r="B1496" s="11" t="s">
        <v>1830</v>
      </c>
      <c r="C1496" s="420">
        <v>0</v>
      </c>
      <c r="D1496" s="420">
        <v>0</v>
      </c>
      <c r="E1496" s="421">
        <v>0</v>
      </c>
      <c r="F1496" s="422"/>
      <c r="G1496" s="67"/>
    </row>
    <row r="1497" spans="1:7" ht="13.5" customHeight="1">
      <c r="A1497" s="11" t="s">
        <v>3313</v>
      </c>
      <c r="B1497" s="11" t="s">
        <v>1834</v>
      </c>
      <c r="C1497" s="420">
        <v>0</v>
      </c>
      <c r="D1497" s="420">
        <v>1202151</v>
      </c>
      <c r="E1497" s="421">
        <v>1202151</v>
      </c>
      <c r="F1497" s="422"/>
      <c r="G1497" s="67"/>
    </row>
    <row r="1498" spans="1:7" ht="13.5" customHeight="1">
      <c r="A1498" s="419" t="s">
        <v>3314</v>
      </c>
      <c r="B1498" s="419" t="s">
        <v>3315</v>
      </c>
      <c r="C1498" s="420">
        <v>0</v>
      </c>
      <c r="D1498" s="420">
        <v>949064051</v>
      </c>
      <c r="E1498" s="421">
        <v>949064051</v>
      </c>
      <c r="F1498" s="422"/>
      <c r="G1498" s="67"/>
    </row>
    <row r="1499" spans="1:7" ht="13.5" customHeight="1">
      <c r="A1499" s="11" t="s">
        <v>3316</v>
      </c>
      <c r="B1499" s="11" t="s">
        <v>3317</v>
      </c>
      <c r="C1499" s="420">
        <v>0</v>
      </c>
      <c r="D1499" s="420">
        <v>5476398</v>
      </c>
      <c r="E1499" s="421">
        <v>5476398</v>
      </c>
      <c r="F1499" s="422"/>
      <c r="G1499" s="67"/>
    </row>
    <row r="1500" spans="1:7" ht="13.5" customHeight="1">
      <c r="A1500" s="11" t="s">
        <v>3318</v>
      </c>
      <c r="B1500" s="11" t="s">
        <v>3319</v>
      </c>
      <c r="C1500" s="420">
        <v>0</v>
      </c>
      <c r="D1500" s="420">
        <v>136067635</v>
      </c>
      <c r="E1500" s="421">
        <v>136067635</v>
      </c>
      <c r="F1500" s="422"/>
      <c r="G1500" s="67"/>
    </row>
    <row r="1501" spans="1:7" ht="13.5" customHeight="1">
      <c r="A1501" s="11" t="s">
        <v>3320</v>
      </c>
      <c r="B1501" s="11" t="s">
        <v>3321</v>
      </c>
      <c r="C1501" s="420">
        <v>0</v>
      </c>
      <c r="D1501" s="420">
        <v>19778</v>
      </c>
      <c r="E1501" s="421">
        <v>19778</v>
      </c>
      <c r="F1501" s="422"/>
      <c r="G1501" s="67"/>
    </row>
    <row r="1502" spans="1:7" ht="13.5" customHeight="1">
      <c r="A1502" s="11" t="s">
        <v>3322</v>
      </c>
      <c r="B1502" s="11" t="s">
        <v>3323</v>
      </c>
      <c r="C1502" s="420">
        <v>0</v>
      </c>
      <c r="D1502" s="420">
        <v>392445426</v>
      </c>
      <c r="E1502" s="421">
        <v>392445426</v>
      </c>
      <c r="F1502" s="422"/>
      <c r="G1502" s="67"/>
    </row>
    <row r="1503" spans="1:7" ht="13.5" customHeight="1">
      <c r="A1503" s="11" t="s">
        <v>3324</v>
      </c>
      <c r="B1503" s="11" t="s">
        <v>3325</v>
      </c>
      <c r="C1503" s="420">
        <v>0</v>
      </c>
      <c r="D1503" s="420">
        <v>99537645</v>
      </c>
      <c r="E1503" s="421">
        <v>99537645</v>
      </c>
      <c r="F1503" s="422"/>
      <c r="G1503" s="67"/>
    </row>
    <row r="1504" spans="1:7" ht="13.5" customHeight="1">
      <c r="A1504" s="11" t="s">
        <v>3326</v>
      </c>
      <c r="B1504" s="11" t="s">
        <v>3327</v>
      </c>
      <c r="C1504" s="420">
        <v>0</v>
      </c>
      <c r="D1504" s="420">
        <v>33970374</v>
      </c>
      <c r="E1504" s="421">
        <v>33970374</v>
      </c>
      <c r="F1504" s="422"/>
      <c r="G1504" s="67"/>
    </row>
    <row r="1505" spans="1:7" ht="13.5" customHeight="1">
      <c r="A1505" s="11" t="s">
        <v>3328</v>
      </c>
      <c r="B1505" s="11" t="s">
        <v>3329</v>
      </c>
      <c r="C1505" s="420">
        <v>0</v>
      </c>
      <c r="D1505" s="420">
        <v>37305837</v>
      </c>
      <c r="E1505" s="421">
        <v>37305837</v>
      </c>
      <c r="F1505" s="422"/>
      <c r="G1505" s="67"/>
    </row>
    <row r="1506" spans="1:7" ht="13.5" customHeight="1">
      <c r="A1506" s="11" t="s">
        <v>3330</v>
      </c>
      <c r="B1506" s="11" t="s">
        <v>2691</v>
      </c>
      <c r="C1506" s="420">
        <v>0</v>
      </c>
      <c r="D1506" s="420">
        <v>1633620</v>
      </c>
      <c r="E1506" s="421">
        <v>1633620</v>
      </c>
      <c r="F1506" s="422"/>
      <c r="G1506" s="67"/>
    </row>
    <row r="1507" spans="1:7" ht="13.5" customHeight="1">
      <c r="A1507" s="11" t="s">
        <v>3331</v>
      </c>
      <c r="B1507" s="11" t="s">
        <v>2085</v>
      </c>
      <c r="C1507" s="420">
        <v>0</v>
      </c>
      <c r="D1507" s="420">
        <v>176574802</v>
      </c>
      <c r="E1507" s="421">
        <v>176574802</v>
      </c>
      <c r="F1507" s="422"/>
      <c r="G1507" s="67"/>
    </row>
    <row r="1508" spans="1:7" ht="13.5" customHeight="1">
      <c r="A1508" s="11" t="s">
        <v>3332</v>
      </c>
      <c r="B1508" s="11" t="s">
        <v>2087</v>
      </c>
      <c r="C1508" s="420">
        <v>0</v>
      </c>
      <c r="D1508" s="420">
        <v>194648</v>
      </c>
      <c r="E1508" s="421">
        <v>194648</v>
      </c>
      <c r="F1508" s="422"/>
      <c r="G1508" s="67"/>
    </row>
    <row r="1509" spans="1:7" ht="13.5" customHeight="1">
      <c r="A1509" s="11" t="s">
        <v>3333</v>
      </c>
      <c r="B1509" s="11" t="s">
        <v>3315</v>
      </c>
      <c r="C1509" s="420">
        <v>0</v>
      </c>
      <c r="D1509" s="420">
        <v>65837888</v>
      </c>
      <c r="E1509" s="421">
        <v>65837888</v>
      </c>
      <c r="F1509" s="422"/>
      <c r="G1509" s="67"/>
    </row>
    <row r="1510" spans="1:7" ht="13.5" customHeight="1">
      <c r="A1510" s="419" t="s">
        <v>3334</v>
      </c>
      <c r="B1510" s="419" t="s">
        <v>2695</v>
      </c>
      <c r="C1510" s="420">
        <v>0</v>
      </c>
      <c r="D1510" s="420">
        <v>249878622</v>
      </c>
      <c r="E1510" s="421">
        <v>249878622</v>
      </c>
      <c r="F1510" s="422"/>
      <c r="G1510" s="67"/>
    </row>
    <row r="1511" spans="1:7" ht="13.5" customHeight="1">
      <c r="A1511" s="11" t="s">
        <v>3335</v>
      </c>
      <c r="B1511" s="11" t="s">
        <v>3336</v>
      </c>
      <c r="C1511" s="420">
        <v>0</v>
      </c>
      <c r="D1511" s="420">
        <v>7660117</v>
      </c>
      <c r="E1511" s="421">
        <v>7660117</v>
      </c>
      <c r="F1511" s="422"/>
      <c r="G1511" s="67"/>
    </row>
    <row r="1512" spans="1:7" ht="13.5" customHeight="1">
      <c r="A1512" s="11" t="s">
        <v>3337</v>
      </c>
      <c r="B1512" s="11" t="s">
        <v>3338</v>
      </c>
      <c r="C1512" s="420">
        <v>0</v>
      </c>
      <c r="D1512" s="420">
        <v>1535947</v>
      </c>
      <c r="E1512" s="421">
        <v>1535947</v>
      </c>
      <c r="F1512" s="422"/>
      <c r="G1512" s="67"/>
    </row>
    <row r="1513" spans="1:7" ht="13.5" customHeight="1">
      <c r="A1513" s="11" t="s">
        <v>1277</v>
      </c>
      <c r="B1513" s="11" t="s">
        <v>1278</v>
      </c>
      <c r="C1513" s="420">
        <v>0</v>
      </c>
      <c r="D1513" s="420">
        <v>240682558</v>
      </c>
      <c r="E1513" s="421">
        <v>240682558</v>
      </c>
      <c r="F1513" s="422"/>
      <c r="G1513" s="67"/>
    </row>
    <row r="1514" spans="1:7" ht="13.5" customHeight="1">
      <c r="A1514" s="419" t="s">
        <v>3339</v>
      </c>
      <c r="B1514" s="419" t="s">
        <v>2708</v>
      </c>
      <c r="C1514" s="420">
        <v>0</v>
      </c>
      <c r="D1514" s="420">
        <v>925903299</v>
      </c>
      <c r="E1514" s="421">
        <v>925903299</v>
      </c>
      <c r="F1514" s="422"/>
      <c r="G1514" s="67"/>
    </row>
    <row r="1515" spans="1:7" ht="13.5" customHeight="1">
      <c r="A1515" s="11" t="s">
        <v>3340</v>
      </c>
      <c r="B1515" s="11" t="s">
        <v>3341</v>
      </c>
      <c r="C1515" s="420">
        <v>0</v>
      </c>
      <c r="D1515" s="420">
        <v>-8087762</v>
      </c>
      <c r="E1515" s="421">
        <v>-8087762</v>
      </c>
      <c r="F1515" s="422"/>
      <c r="G1515" s="67"/>
    </row>
    <row r="1516" spans="1:7" ht="13.5" customHeight="1">
      <c r="A1516" s="11" t="s">
        <v>3342</v>
      </c>
      <c r="B1516" s="11" t="s">
        <v>3343</v>
      </c>
      <c r="C1516" s="420">
        <v>0</v>
      </c>
      <c r="D1516" s="420">
        <v>-321625976</v>
      </c>
      <c r="E1516" s="421">
        <v>-321625976</v>
      </c>
      <c r="F1516" s="422"/>
      <c r="G1516" s="67"/>
    </row>
    <row r="1517" spans="1:7" ht="13.5" customHeight="1">
      <c r="A1517" s="11" t="s">
        <v>3344</v>
      </c>
      <c r="B1517" s="11" t="s">
        <v>3051</v>
      </c>
      <c r="C1517" s="420">
        <v>0</v>
      </c>
      <c r="D1517" s="420">
        <v>-1158091992</v>
      </c>
      <c r="E1517" s="421">
        <v>-1158091992</v>
      </c>
      <c r="F1517" s="422"/>
      <c r="G1517" s="67"/>
    </row>
    <row r="1518" spans="1:7" ht="13.5" customHeight="1">
      <c r="A1518" s="11" t="s">
        <v>3345</v>
      </c>
      <c r="B1518" s="11" t="s">
        <v>2510</v>
      </c>
      <c r="C1518" s="420">
        <v>0</v>
      </c>
      <c r="D1518" s="420">
        <v>-104976026</v>
      </c>
      <c r="E1518" s="421">
        <v>-104976026</v>
      </c>
      <c r="F1518" s="422"/>
      <c r="G1518" s="67"/>
    </row>
    <row r="1519" spans="1:7" ht="13.5" customHeight="1">
      <c r="A1519" s="11" t="s">
        <v>3346</v>
      </c>
      <c r="B1519" s="11" t="s">
        <v>3141</v>
      </c>
      <c r="C1519" s="420">
        <v>0</v>
      </c>
      <c r="D1519" s="420">
        <v>323138057</v>
      </c>
      <c r="E1519" s="421">
        <v>323138057</v>
      </c>
      <c r="F1519" s="422"/>
      <c r="G1519" s="67"/>
    </row>
    <row r="1520" spans="1:7" ht="13.5" customHeight="1">
      <c r="A1520" s="11" t="s">
        <v>3347</v>
      </c>
      <c r="B1520" s="11" t="s">
        <v>3231</v>
      </c>
      <c r="C1520" s="420">
        <v>0</v>
      </c>
      <c r="D1520" s="420">
        <v>2195546998</v>
      </c>
      <c r="E1520" s="421">
        <v>2195546998</v>
      </c>
      <c r="F1520" s="422"/>
      <c r="G1520" s="67"/>
    </row>
    <row r="1521" spans="1:7" ht="13.5" customHeight="1">
      <c r="A1521" s="419" t="s">
        <v>3348</v>
      </c>
      <c r="B1521" s="419" t="s">
        <v>3349</v>
      </c>
      <c r="C1521" s="420">
        <v>0</v>
      </c>
      <c r="D1521" s="420">
        <v>-37225156246</v>
      </c>
      <c r="E1521" s="421">
        <v>-37225156246</v>
      </c>
      <c r="F1521" s="422"/>
      <c r="G1521" s="67"/>
    </row>
    <row r="1522" spans="1:7" ht="13.5" customHeight="1">
      <c r="A1522" s="419" t="s">
        <v>3350</v>
      </c>
      <c r="B1522" s="419" t="s">
        <v>3349</v>
      </c>
      <c r="C1522" s="420">
        <v>0</v>
      </c>
      <c r="D1522" s="420">
        <v>0</v>
      </c>
      <c r="E1522" s="421">
        <v>0</v>
      </c>
      <c r="F1522" s="422"/>
      <c r="G1522" s="67"/>
    </row>
    <row r="1523" spans="1:7" ht="13.5" customHeight="1">
      <c r="A1523" s="11" t="s">
        <v>3351</v>
      </c>
      <c r="B1523" s="11" t="s">
        <v>3349</v>
      </c>
      <c r="C1523" s="420">
        <v>0</v>
      </c>
      <c r="D1523" s="420">
        <v>0</v>
      </c>
      <c r="E1523" s="421">
        <v>0</v>
      </c>
      <c r="F1523" s="422"/>
      <c r="G1523" s="67"/>
    </row>
    <row r="1524" spans="1:7" ht="13.5" customHeight="1">
      <c r="A1524" s="419" t="s">
        <v>3352</v>
      </c>
      <c r="B1524" s="419" t="s">
        <v>3353</v>
      </c>
      <c r="C1524" s="420">
        <v>0</v>
      </c>
      <c r="D1524" s="420">
        <v>-37225156246</v>
      </c>
      <c r="E1524" s="421">
        <v>-37225156246</v>
      </c>
      <c r="F1524" s="422"/>
      <c r="G1524" s="67"/>
    </row>
    <row r="1525" spans="1:7" ht="13.5" customHeight="1">
      <c r="A1525" s="11" t="s">
        <v>3354</v>
      </c>
      <c r="B1525" s="11" t="s">
        <v>3355</v>
      </c>
      <c r="C1525" s="420">
        <v>0</v>
      </c>
      <c r="D1525" s="420">
        <v>-37437225978</v>
      </c>
      <c r="E1525" s="421">
        <v>-37437225978</v>
      </c>
      <c r="F1525" s="422"/>
      <c r="G1525" s="67"/>
    </row>
    <row r="1526" spans="1:7" ht="13.5" customHeight="1">
      <c r="A1526" s="11" t="s">
        <v>3356</v>
      </c>
      <c r="B1526" s="11" t="s">
        <v>3357</v>
      </c>
      <c r="C1526" s="420">
        <v>0</v>
      </c>
      <c r="D1526" s="420">
        <v>212069732</v>
      </c>
      <c r="E1526" s="421">
        <v>212069732</v>
      </c>
      <c r="F1526" s="422"/>
      <c r="G1526" s="67"/>
    </row>
    <row r="1527" spans="1:7" ht="13.5" customHeight="1">
      <c r="A1527" s="419" t="s">
        <v>3358</v>
      </c>
      <c r="B1527" s="419" t="s">
        <v>3359</v>
      </c>
      <c r="C1527" s="420">
        <v>0</v>
      </c>
      <c r="D1527" s="420">
        <v>1199558747</v>
      </c>
      <c r="E1527" s="421">
        <v>1199558747</v>
      </c>
      <c r="F1527" s="422"/>
      <c r="G1527" s="67"/>
    </row>
    <row r="1528" spans="1:7" ht="13.5" customHeight="1">
      <c r="A1528" s="419" t="s">
        <v>3360</v>
      </c>
      <c r="B1528" s="419" t="s">
        <v>3361</v>
      </c>
      <c r="C1528" s="420">
        <v>0</v>
      </c>
      <c r="D1528" s="420">
        <v>38828405</v>
      </c>
      <c r="E1528" s="421">
        <v>38828405</v>
      </c>
      <c r="F1528" s="422"/>
      <c r="G1528" s="67"/>
    </row>
    <row r="1529" spans="1:7" ht="13.5" customHeight="1">
      <c r="A1529" s="419" t="s">
        <v>3362</v>
      </c>
      <c r="B1529" s="419" t="s">
        <v>1197</v>
      </c>
      <c r="C1529" s="420">
        <v>0</v>
      </c>
      <c r="D1529" s="420">
        <v>3197751</v>
      </c>
      <c r="E1529" s="421">
        <v>3197751</v>
      </c>
      <c r="F1529" s="422"/>
      <c r="G1529" s="67"/>
    </row>
    <row r="1530" spans="1:7" ht="13.5" customHeight="1">
      <c r="A1530" s="11" t="s">
        <v>3363</v>
      </c>
      <c r="B1530" s="11" t="s">
        <v>1200</v>
      </c>
      <c r="C1530" s="420">
        <v>0</v>
      </c>
      <c r="D1530" s="420">
        <v>131823</v>
      </c>
      <c r="E1530" s="421">
        <v>131823</v>
      </c>
      <c r="F1530" s="422"/>
      <c r="G1530" s="67"/>
    </row>
    <row r="1531" spans="1:7" ht="13.5" customHeight="1">
      <c r="A1531" s="11" t="s">
        <v>3364</v>
      </c>
      <c r="B1531" s="11" t="s">
        <v>1203</v>
      </c>
      <c r="C1531" s="420">
        <v>0</v>
      </c>
      <c r="D1531" s="420">
        <v>3065928</v>
      </c>
      <c r="E1531" s="421">
        <v>3065928</v>
      </c>
      <c r="F1531" s="422"/>
      <c r="G1531" s="67"/>
    </row>
    <row r="1532" spans="1:7" ht="13.5" customHeight="1">
      <c r="A1532" s="419" t="s">
        <v>3365</v>
      </c>
      <c r="B1532" s="419" t="s">
        <v>1058</v>
      </c>
      <c r="C1532" s="420">
        <v>0</v>
      </c>
      <c r="D1532" s="420">
        <v>35630654</v>
      </c>
      <c r="E1532" s="421">
        <v>35630654</v>
      </c>
      <c r="F1532" s="422"/>
      <c r="G1532" s="67"/>
    </row>
    <row r="1533" spans="1:7" ht="13.5" customHeight="1">
      <c r="A1533" s="11" t="s">
        <v>3367</v>
      </c>
      <c r="B1533" s="11" t="s">
        <v>1203</v>
      </c>
      <c r="C1533" s="420">
        <v>0</v>
      </c>
      <c r="D1533" s="420">
        <v>6558317</v>
      </c>
      <c r="E1533" s="421">
        <v>6558317</v>
      </c>
      <c r="F1533" s="422"/>
      <c r="G1533" s="67"/>
    </row>
    <row r="1534" spans="1:7" ht="13.5" customHeight="1">
      <c r="A1534" s="11" t="s">
        <v>3368</v>
      </c>
      <c r="B1534" s="11" t="s">
        <v>1219</v>
      </c>
      <c r="C1534" s="420">
        <v>0</v>
      </c>
      <c r="D1534" s="420">
        <v>29072337</v>
      </c>
      <c r="E1534" s="421">
        <v>29072337</v>
      </c>
      <c r="F1534" s="422"/>
      <c r="G1534" s="67"/>
    </row>
    <row r="1535" spans="1:7" ht="13.5" customHeight="1">
      <c r="A1535" s="419" t="s">
        <v>3369</v>
      </c>
      <c r="B1535" s="419" t="s">
        <v>3370</v>
      </c>
      <c r="C1535" s="420">
        <v>0</v>
      </c>
      <c r="D1535" s="420">
        <v>760089874</v>
      </c>
      <c r="E1535" s="421">
        <v>760089874</v>
      </c>
      <c r="F1535" s="422"/>
      <c r="G1535" s="67"/>
    </row>
    <row r="1536" spans="1:7" ht="13.5" customHeight="1">
      <c r="A1536" s="419" t="s">
        <v>3371</v>
      </c>
      <c r="B1536" s="419" t="s">
        <v>1070</v>
      </c>
      <c r="C1536" s="420">
        <v>0</v>
      </c>
      <c r="D1536" s="420">
        <v>760089874</v>
      </c>
      <c r="E1536" s="421">
        <v>760089874</v>
      </c>
      <c r="F1536" s="422"/>
      <c r="G1536" s="67"/>
    </row>
    <row r="1537" spans="1:7" ht="13.5" customHeight="1">
      <c r="A1537" s="11" t="s">
        <v>3372</v>
      </c>
      <c r="B1537" s="11" t="s">
        <v>2456</v>
      </c>
      <c r="C1537" s="420">
        <v>0</v>
      </c>
      <c r="D1537" s="420">
        <v>55279133</v>
      </c>
      <c r="E1537" s="421">
        <v>55279133</v>
      </c>
      <c r="F1537" s="422"/>
      <c r="G1537" s="67"/>
    </row>
    <row r="1538" spans="1:7" ht="13.5" customHeight="1">
      <c r="A1538" s="11" t="s">
        <v>3373</v>
      </c>
      <c r="B1538" s="11" t="s">
        <v>3374</v>
      </c>
      <c r="C1538" s="420">
        <v>0</v>
      </c>
      <c r="D1538" s="420">
        <v>18054682</v>
      </c>
      <c r="E1538" s="421">
        <v>18054682</v>
      </c>
      <c r="F1538" s="422"/>
      <c r="G1538" s="67"/>
    </row>
    <row r="1539" spans="1:7" ht="13.5" customHeight="1">
      <c r="A1539" s="11" t="s">
        <v>3375</v>
      </c>
      <c r="B1539" s="11" t="s">
        <v>3376</v>
      </c>
      <c r="C1539" s="420">
        <v>0</v>
      </c>
      <c r="D1539" s="420">
        <v>226654588</v>
      </c>
      <c r="E1539" s="421">
        <v>226654588</v>
      </c>
      <c r="F1539" s="422"/>
      <c r="G1539" s="67"/>
    </row>
    <row r="1540" spans="1:7" ht="13.5" customHeight="1">
      <c r="A1540" s="11" t="s">
        <v>3377</v>
      </c>
      <c r="B1540" s="11" t="s">
        <v>3378</v>
      </c>
      <c r="C1540" s="420">
        <v>0</v>
      </c>
      <c r="D1540" s="420">
        <v>60505237</v>
      </c>
      <c r="E1540" s="421">
        <v>60505237</v>
      </c>
      <c r="F1540" s="422"/>
      <c r="G1540" s="67"/>
    </row>
    <row r="1541" spans="1:7" ht="13.5" customHeight="1">
      <c r="A1541" s="11" t="s">
        <v>3379</v>
      </c>
      <c r="B1541" s="11" t="s">
        <v>3380</v>
      </c>
      <c r="C1541" s="420">
        <v>0</v>
      </c>
      <c r="D1541" s="420">
        <v>14694885</v>
      </c>
      <c r="E1541" s="421">
        <v>14694885</v>
      </c>
      <c r="F1541" s="422"/>
      <c r="G1541" s="67"/>
    </row>
    <row r="1542" spans="1:7" ht="13.5" customHeight="1">
      <c r="A1542" s="11" t="s">
        <v>3381</v>
      </c>
      <c r="B1542" s="11" t="s">
        <v>3382</v>
      </c>
      <c r="C1542" s="420">
        <v>0</v>
      </c>
      <c r="D1542" s="420">
        <v>6324169</v>
      </c>
      <c r="E1542" s="421">
        <v>6324169</v>
      </c>
      <c r="F1542" s="422"/>
      <c r="G1542" s="67"/>
    </row>
    <row r="1543" spans="1:7" ht="13.5" customHeight="1">
      <c r="A1543" s="11" t="s">
        <v>3383</v>
      </c>
      <c r="B1543" s="11" t="s">
        <v>3384</v>
      </c>
      <c r="C1543" s="420">
        <v>0</v>
      </c>
      <c r="D1543" s="420">
        <v>3805510</v>
      </c>
      <c r="E1543" s="421">
        <v>3805510</v>
      </c>
      <c r="F1543" s="422"/>
      <c r="G1543" s="67"/>
    </row>
    <row r="1544" spans="1:7" ht="13.5" customHeight="1">
      <c r="A1544" s="11" t="s">
        <v>3385</v>
      </c>
      <c r="B1544" s="11" t="s">
        <v>3386</v>
      </c>
      <c r="C1544" s="420">
        <v>0</v>
      </c>
      <c r="D1544" s="420">
        <v>30366511</v>
      </c>
      <c r="E1544" s="421">
        <v>30366511</v>
      </c>
      <c r="F1544" s="422"/>
      <c r="G1544" s="67"/>
    </row>
    <row r="1545" spans="1:7" ht="13.5" customHeight="1">
      <c r="A1545" s="11" t="s">
        <v>3387</v>
      </c>
      <c r="B1545" s="11" t="s">
        <v>3388</v>
      </c>
      <c r="C1545" s="420">
        <v>0</v>
      </c>
      <c r="D1545" s="420">
        <v>4692908</v>
      </c>
      <c r="E1545" s="421">
        <v>4692908</v>
      </c>
      <c r="F1545" s="422"/>
      <c r="G1545" s="67"/>
    </row>
    <row r="1546" spans="1:7" ht="13.5" customHeight="1">
      <c r="A1546" s="11" t="s">
        <v>3389</v>
      </c>
      <c r="B1546" s="11" t="s">
        <v>3390</v>
      </c>
      <c r="C1546" s="420">
        <v>0</v>
      </c>
      <c r="D1546" s="420">
        <v>567218</v>
      </c>
      <c r="E1546" s="421">
        <v>567218</v>
      </c>
      <c r="F1546" s="422"/>
      <c r="G1546" s="67"/>
    </row>
    <row r="1547" spans="1:7" ht="13.5" customHeight="1">
      <c r="A1547" s="11" t="s">
        <v>3391</v>
      </c>
      <c r="B1547" s="11" t="s">
        <v>3392</v>
      </c>
      <c r="C1547" s="420">
        <v>0</v>
      </c>
      <c r="D1547" s="420">
        <v>1775337</v>
      </c>
      <c r="E1547" s="421">
        <v>1775337</v>
      </c>
      <c r="F1547" s="422"/>
      <c r="G1547" s="67"/>
    </row>
    <row r="1548" spans="1:7" ht="13.5" customHeight="1">
      <c r="A1548" s="11" t="s">
        <v>3393</v>
      </c>
      <c r="B1548" s="11" t="s">
        <v>3394</v>
      </c>
      <c r="C1548" s="420">
        <v>0</v>
      </c>
      <c r="D1548" s="420">
        <v>258306</v>
      </c>
      <c r="E1548" s="421">
        <v>258306</v>
      </c>
      <c r="F1548" s="422"/>
      <c r="G1548" s="67"/>
    </row>
    <row r="1549" spans="1:7" ht="13.5" customHeight="1">
      <c r="A1549" s="11" t="s">
        <v>3395</v>
      </c>
      <c r="B1549" s="11" t="s">
        <v>3396</v>
      </c>
      <c r="C1549" s="420">
        <v>0</v>
      </c>
      <c r="D1549" s="420">
        <v>4215</v>
      </c>
      <c r="E1549" s="421">
        <v>4215</v>
      </c>
      <c r="F1549" s="422"/>
      <c r="G1549" s="67"/>
    </row>
    <row r="1550" spans="1:7" ht="13.5" customHeight="1">
      <c r="A1550" s="11" t="s">
        <v>3397</v>
      </c>
      <c r="B1550" s="11" t="s">
        <v>3398</v>
      </c>
      <c r="C1550" s="420">
        <v>0</v>
      </c>
      <c r="D1550" s="420">
        <v>692888</v>
      </c>
      <c r="E1550" s="421">
        <v>692888</v>
      </c>
      <c r="F1550" s="422"/>
      <c r="G1550" s="67"/>
    </row>
    <row r="1551" spans="1:7" ht="13.5" customHeight="1">
      <c r="A1551" s="11" t="s">
        <v>3399</v>
      </c>
      <c r="B1551" s="11" t="s">
        <v>3400</v>
      </c>
      <c r="C1551" s="420">
        <v>0</v>
      </c>
      <c r="D1551" s="420">
        <v>29069165</v>
      </c>
      <c r="E1551" s="421">
        <v>29069165</v>
      </c>
      <c r="F1551" s="422"/>
      <c r="G1551" s="67"/>
    </row>
    <row r="1552" spans="1:7" ht="13.5" customHeight="1">
      <c r="A1552" s="11" t="s">
        <v>3401</v>
      </c>
      <c r="B1552" s="11" t="s">
        <v>3402</v>
      </c>
      <c r="C1552" s="420">
        <v>0</v>
      </c>
      <c r="D1552" s="420">
        <v>2263306</v>
      </c>
      <c r="E1552" s="421">
        <v>2263306</v>
      </c>
      <c r="F1552" s="422"/>
      <c r="G1552" s="67"/>
    </row>
    <row r="1553" spans="1:7" ht="13.5" customHeight="1">
      <c r="A1553" s="11" t="s">
        <v>3403</v>
      </c>
      <c r="B1553" s="11" t="s">
        <v>3404</v>
      </c>
      <c r="C1553" s="420">
        <v>0</v>
      </c>
      <c r="D1553" s="420">
        <v>50668102</v>
      </c>
      <c r="E1553" s="421">
        <v>50668102</v>
      </c>
      <c r="F1553" s="422"/>
      <c r="G1553" s="67"/>
    </row>
    <row r="1554" spans="1:7" ht="13.5" customHeight="1">
      <c r="A1554" s="11" t="s">
        <v>3405</v>
      </c>
      <c r="B1554" s="11" t="s">
        <v>3406</v>
      </c>
      <c r="C1554" s="420">
        <v>0</v>
      </c>
      <c r="D1554" s="420">
        <v>105649619</v>
      </c>
      <c r="E1554" s="421">
        <v>105649619</v>
      </c>
      <c r="F1554" s="422"/>
      <c r="G1554" s="67"/>
    </row>
    <row r="1555" spans="1:7" ht="13.5" customHeight="1">
      <c r="A1555" s="11" t="s">
        <v>3407</v>
      </c>
      <c r="B1555" s="11" t="s">
        <v>3408</v>
      </c>
      <c r="C1555" s="420">
        <v>0</v>
      </c>
      <c r="D1555" s="420">
        <v>1776305</v>
      </c>
      <c r="E1555" s="421">
        <v>1776305</v>
      </c>
      <c r="F1555" s="422"/>
      <c r="G1555" s="67"/>
    </row>
    <row r="1556" spans="1:7" ht="13.5" customHeight="1">
      <c r="A1556" s="11" t="s">
        <v>3409</v>
      </c>
      <c r="B1556" s="11" t="s">
        <v>3410</v>
      </c>
      <c r="C1556" s="420">
        <v>0</v>
      </c>
      <c r="D1556" s="420">
        <v>4809280</v>
      </c>
      <c r="E1556" s="421">
        <v>4809280</v>
      </c>
      <c r="F1556" s="422"/>
      <c r="G1556" s="67"/>
    </row>
    <row r="1557" spans="1:7" ht="13.5" customHeight="1">
      <c r="A1557" s="11" t="s">
        <v>3411</v>
      </c>
      <c r="B1557" s="11" t="s">
        <v>3412</v>
      </c>
      <c r="C1557" s="420">
        <v>0</v>
      </c>
      <c r="D1557" s="420">
        <v>15817125</v>
      </c>
      <c r="E1557" s="421">
        <v>15817125</v>
      </c>
      <c r="F1557" s="422"/>
      <c r="G1557" s="67"/>
    </row>
    <row r="1558" spans="1:7" ht="13.5" customHeight="1">
      <c r="A1558" s="11" t="s">
        <v>3413</v>
      </c>
      <c r="B1558" s="11" t="s">
        <v>3414</v>
      </c>
      <c r="C1558" s="420">
        <v>0</v>
      </c>
      <c r="D1558" s="420">
        <v>79680</v>
      </c>
      <c r="E1558" s="421">
        <v>79680</v>
      </c>
      <c r="F1558" s="422"/>
      <c r="G1558" s="67"/>
    </row>
    <row r="1559" spans="1:7" ht="13.5" customHeight="1">
      <c r="A1559" s="11" t="s">
        <v>3415</v>
      </c>
      <c r="B1559" s="11" t="s">
        <v>3416</v>
      </c>
      <c r="C1559" s="420">
        <v>0</v>
      </c>
      <c r="D1559" s="420">
        <v>1381316</v>
      </c>
      <c r="E1559" s="421">
        <v>1381316</v>
      </c>
      <c r="F1559" s="422"/>
      <c r="G1559" s="67"/>
    </row>
    <row r="1560" spans="1:7" ht="13.5" customHeight="1">
      <c r="A1560" s="11" t="s">
        <v>3417</v>
      </c>
      <c r="B1560" s="11" t="s">
        <v>3418</v>
      </c>
      <c r="C1560" s="420">
        <v>0</v>
      </c>
      <c r="D1560" s="420">
        <v>24</v>
      </c>
      <c r="E1560" s="421">
        <v>24</v>
      </c>
      <c r="F1560" s="422"/>
      <c r="G1560" s="67"/>
    </row>
    <row r="1561" spans="1:7" ht="13.5" customHeight="1">
      <c r="A1561" s="11" t="s">
        <v>3419</v>
      </c>
      <c r="B1561" s="11" t="s">
        <v>3420</v>
      </c>
      <c r="C1561" s="420">
        <v>0</v>
      </c>
      <c r="D1561" s="420">
        <v>1505</v>
      </c>
      <c r="E1561" s="421">
        <v>1505</v>
      </c>
      <c r="F1561" s="422"/>
      <c r="G1561" s="67"/>
    </row>
    <row r="1562" spans="1:7" ht="13.5" customHeight="1">
      <c r="A1562" s="11" t="s">
        <v>3421</v>
      </c>
      <c r="B1562" s="11" t="s">
        <v>3422</v>
      </c>
      <c r="C1562" s="420">
        <v>0</v>
      </c>
      <c r="D1562" s="420">
        <v>1970144</v>
      </c>
      <c r="E1562" s="421">
        <v>1970144</v>
      </c>
      <c r="F1562" s="422"/>
      <c r="G1562" s="67"/>
    </row>
    <row r="1563" spans="1:7" ht="13.5" customHeight="1">
      <c r="A1563" s="11" t="s">
        <v>3423</v>
      </c>
      <c r="B1563" s="11" t="s">
        <v>3424</v>
      </c>
      <c r="C1563" s="420">
        <v>0</v>
      </c>
      <c r="D1563" s="420">
        <v>861102</v>
      </c>
      <c r="E1563" s="421">
        <v>861102</v>
      </c>
      <c r="F1563" s="422"/>
      <c r="G1563" s="67"/>
    </row>
    <row r="1564" spans="1:7" ht="13.5" customHeight="1">
      <c r="A1564" s="11" t="s">
        <v>3425</v>
      </c>
      <c r="B1564" s="11" t="s">
        <v>3426</v>
      </c>
      <c r="C1564" s="420">
        <v>0</v>
      </c>
      <c r="D1564" s="420">
        <v>325784</v>
      </c>
      <c r="E1564" s="421">
        <v>325784</v>
      </c>
      <c r="F1564" s="422"/>
      <c r="G1564" s="67"/>
    </row>
    <row r="1565" spans="1:7" ht="13.5" customHeight="1">
      <c r="A1565" s="11" t="s">
        <v>3427</v>
      </c>
      <c r="B1565" s="11" t="s">
        <v>3428</v>
      </c>
      <c r="C1565" s="420">
        <v>0</v>
      </c>
      <c r="D1565" s="420">
        <v>76956</v>
      </c>
      <c r="E1565" s="421">
        <v>76956</v>
      </c>
      <c r="F1565" s="422"/>
      <c r="G1565" s="67"/>
    </row>
    <row r="1566" spans="1:7" ht="13.5" customHeight="1">
      <c r="A1566" s="11" t="s">
        <v>3429</v>
      </c>
      <c r="B1566" s="11" t="s">
        <v>3430</v>
      </c>
      <c r="C1566" s="420">
        <v>0</v>
      </c>
      <c r="D1566" s="420">
        <v>1702074</v>
      </c>
      <c r="E1566" s="421">
        <v>1702074</v>
      </c>
      <c r="F1566" s="422"/>
      <c r="G1566" s="67"/>
    </row>
    <row r="1567" spans="1:7" ht="13.5" customHeight="1">
      <c r="A1567" s="11" t="s">
        <v>3431</v>
      </c>
      <c r="B1567" s="11" t="s">
        <v>3432</v>
      </c>
      <c r="C1567" s="420">
        <v>0</v>
      </c>
      <c r="D1567" s="420">
        <v>119962800</v>
      </c>
      <c r="E1567" s="421">
        <v>119962800</v>
      </c>
      <c r="F1567" s="422"/>
      <c r="G1567" s="67"/>
    </row>
    <row r="1568" spans="1:7" ht="13.5" customHeight="1">
      <c r="A1568" s="419" t="s">
        <v>3433</v>
      </c>
      <c r="B1568" s="419" t="s">
        <v>3434</v>
      </c>
      <c r="C1568" s="420">
        <v>0</v>
      </c>
      <c r="D1568" s="420">
        <v>400640468</v>
      </c>
      <c r="E1568" s="421">
        <v>400640468</v>
      </c>
      <c r="F1568" s="422"/>
      <c r="G1568" s="67"/>
    </row>
    <row r="1569" spans="1:7" ht="13.5" customHeight="1">
      <c r="A1569" s="419" t="s">
        <v>3435</v>
      </c>
      <c r="B1569" s="419" t="s">
        <v>3436</v>
      </c>
      <c r="C1569" s="420">
        <v>0</v>
      </c>
      <c r="D1569" s="420">
        <v>400640468</v>
      </c>
      <c r="E1569" s="421">
        <v>400640468</v>
      </c>
      <c r="F1569" s="422"/>
      <c r="G1569" s="67"/>
    </row>
    <row r="1570" spans="1:7" ht="13.5" customHeight="1">
      <c r="A1570" s="11" t="s">
        <v>3437</v>
      </c>
      <c r="B1570" s="11" t="s">
        <v>3438</v>
      </c>
      <c r="C1570" s="420">
        <v>0</v>
      </c>
      <c r="D1570" s="420">
        <v>400640468</v>
      </c>
      <c r="E1570" s="421">
        <v>400640468</v>
      </c>
      <c r="F1570" s="422"/>
      <c r="G1570" s="67"/>
    </row>
    <row r="1571" spans="1:7" ht="13.5" customHeight="1">
      <c r="A1571" s="419" t="s">
        <v>3440</v>
      </c>
      <c r="B1571" s="419" t="s">
        <v>3441</v>
      </c>
      <c r="C1571" s="420">
        <v>0</v>
      </c>
      <c r="D1571" s="420">
        <v>0</v>
      </c>
      <c r="E1571" s="421">
        <v>0</v>
      </c>
      <c r="F1571" s="422"/>
      <c r="G1571" s="67"/>
    </row>
    <row r="1572" spans="1:7" ht="13.5" customHeight="1">
      <c r="A1572" s="419" t="s">
        <v>3442</v>
      </c>
      <c r="B1572" s="419" t="s">
        <v>1070</v>
      </c>
      <c r="C1572" s="420">
        <v>0</v>
      </c>
      <c r="D1572" s="420">
        <v>0</v>
      </c>
      <c r="E1572" s="421">
        <v>0</v>
      </c>
      <c r="F1572" s="422"/>
      <c r="G1572" s="67"/>
    </row>
    <row r="1573" spans="1:7" ht="13.5" customHeight="1">
      <c r="A1573" s="419" t="s">
        <v>3443</v>
      </c>
      <c r="B1573" s="419" t="s">
        <v>2456</v>
      </c>
      <c r="C1573" s="420">
        <v>0</v>
      </c>
      <c r="D1573" s="420">
        <v>0</v>
      </c>
      <c r="E1573" s="421">
        <v>0</v>
      </c>
      <c r="F1573" s="422"/>
      <c r="G1573" s="67"/>
    </row>
    <row r="1574" spans="1:7" ht="13.5" customHeight="1">
      <c r="A1574" s="11" t="s">
        <v>3444</v>
      </c>
      <c r="B1574" s="11" t="s">
        <v>1226</v>
      </c>
      <c r="C1574" s="420">
        <v>0</v>
      </c>
      <c r="D1574" s="420">
        <v>14031391</v>
      </c>
      <c r="E1574" s="421">
        <v>14031391</v>
      </c>
      <c r="F1574" s="422"/>
      <c r="G1574" s="67"/>
    </row>
    <row r="1575" spans="1:7" ht="13.5" customHeight="1">
      <c r="A1575" s="11" t="s">
        <v>3445</v>
      </c>
      <c r="B1575" s="11" t="s">
        <v>2816</v>
      </c>
      <c r="C1575" s="420">
        <v>0</v>
      </c>
      <c r="D1575" s="420">
        <v>25502224</v>
      </c>
      <c r="E1575" s="421">
        <v>25502224</v>
      </c>
      <c r="F1575" s="422"/>
      <c r="G1575" s="67"/>
    </row>
    <row r="1576" spans="1:7" ht="13.5" customHeight="1">
      <c r="A1576" s="11" t="s">
        <v>3446</v>
      </c>
      <c r="B1576" s="11" t="s">
        <v>2721</v>
      </c>
      <c r="C1576" s="420">
        <v>0</v>
      </c>
      <c r="D1576" s="420">
        <v>721397</v>
      </c>
      <c r="E1576" s="421">
        <v>721397</v>
      </c>
      <c r="F1576" s="422"/>
      <c r="G1576" s="67"/>
    </row>
    <row r="1577" spans="1:7" ht="13.5" customHeight="1">
      <c r="A1577" s="11" t="s">
        <v>3447</v>
      </c>
      <c r="B1577" s="11" t="s">
        <v>3448</v>
      </c>
      <c r="C1577" s="420">
        <v>0</v>
      </c>
      <c r="D1577" s="420">
        <v>992919</v>
      </c>
      <c r="E1577" s="421">
        <v>992919</v>
      </c>
      <c r="F1577" s="422"/>
      <c r="G1577" s="67"/>
    </row>
    <row r="1578" spans="1:7" ht="13.5" customHeight="1">
      <c r="A1578" s="11" t="s">
        <v>3449</v>
      </c>
      <c r="B1578" s="11" t="s">
        <v>3450</v>
      </c>
      <c r="C1578" s="420">
        <v>0</v>
      </c>
      <c r="D1578" s="420">
        <v>-41247931</v>
      </c>
      <c r="E1578" s="421">
        <v>-41247931</v>
      </c>
      <c r="F1578" s="434"/>
      <c r="G1578" s="67"/>
    </row>
    <row r="1579" spans="1:7" ht="13.5" customHeight="1">
      <c r="A1579" s="419" t="s">
        <v>3451</v>
      </c>
      <c r="B1579" s="419" t="s">
        <v>3374</v>
      </c>
      <c r="C1579" s="420">
        <v>0</v>
      </c>
      <c r="D1579" s="420">
        <v>0</v>
      </c>
      <c r="E1579" s="421">
        <v>0</v>
      </c>
      <c r="F1579" s="422"/>
      <c r="G1579" s="67"/>
    </row>
    <row r="1580" spans="1:7" ht="13.5" customHeight="1">
      <c r="A1580" s="11" t="s">
        <v>3452</v>
      </c>
      <c r="B1580" s="11" t="s">
        <v>1226</v>
      </c>
      <c r="C1580" s="420">
        <v>0</v>
      </c>
      <c r="D1580" s="420">
        <v>175894</v>
      </c>
      <c r="E1580" s="421">
        <v>175894</v>
      </c>
      <c r="F1580" s="422"/>
      <c r="G1580" s="67"/>
    </row>
    <row r="1581" spans="1:7" ht="13.5" customHeight="1">
      <c r="A1581" s="11" t="s">
        <v>3453</v>
      </c>
      <c r="B1581" s="11" t="s">
        <v>2816</v>
      </c>
      <c r="C1581" s="420">
        <v>0</v>
      </c>
      <c r="D1581" s="420">
        <v>15506076</v>
      </c>
      <c r="E1581" s="421">
        <v>15506076</v>
      </c>
      <c r="F1581" s="422"/>
      <c r="G1581" s="67"/>
    </row>
    <row r="1582" spans="1:7" ht="13.5" customHeight="1">
      <c r="A1582" s="11" t="s">
        <v>3454</v>
      </c>
      <c r="B1582" s="11" t="s">
        <v>3448</v>
      </c>
      <c r="C1582" s="420">
        <v>0</v>
      </c>
      <c r="D1582" s="420">
        <v>649156</v>
      </c>
      <c r="E1582" s="421">
        <v>649156</v>
      </c>
      <c r="F1582" s="422"/>
      <c r="G1582" s="67"/>
    </row>
    <row r="1583" spans="1:7" ht="13.5" customHeight="1">
      <c r="A1583" s="11" t="s">
        <v>3455</v>
      </c>
      <c r="B1583" s="11" t="s">
        <v>3450</v>
      </c>
      <c r="C1583" s="420">
        <v>0</v>
      </c>
      <c r="D1583" s="420">
        <v>-16331126</v>
      </c>
      <c r="E1583" s="421">
        <v>-16331126</v>
      </c>
      <c r="F1583" s="434"/>
      <c r="G1583" s="67"/>
    </row>
    <row r="1584" spans="1:7" ht="13.5" customHeight="1">
      <c r="A1584" s="419" t="s">
        <v>3456</v>
      </c>
      <c r="B1584" s="419" t="s">
        <v>3376</v>
      </c>
      <c r="C1584" s="420">
        <v>0</v>
      </c>
      <c r="D1584" s="420">
        <v>0</v>
      </c>
      <c r="E1584" s="421">
        <v>0</v>
      </c>
      <c r="F1584" s="422"/>
      <c r="G1584" s="67"/>
    </row>
    <row r="1585" spans="1:7" ht="13.5" customHeight="1">
      <c r="A1585" s="11" t="s">
        <v>3457</v>
      </c>
      <c r="B1585" s="11" t="s">
        <v>1226</v>
      </c>
      <c r="C1585" s="420">
        <v>0</v>
      </c>
      <c r="D1585" s="420">
        <v>27528180</v>
      </c>
      <c r="E1585" s="421">
        <v>27528180</v>
      </c>
      <c r="F1585" s="422"/>
      <c r="G1585" s="67"/>
    </row>
    <row r="1586" spans="1:7" ht="13.5" customHeight="1">
      <c r="A1586" s="11" t="s">
        <v>3458</v>
      </c>
      <c r="B1586" s="11" t="s">
        <v>2816</v>
      </c>
      <c r="C1586" s="420">
        <v>0</v>
      </c>
      <c r="D1586" s="420">
        <v>55129179</v>
      </c>
      <c r="E1586" s="421">
        <v>55129179</v>
      </c>
      <c r="F1586" s="422"/>
      <c r="G1586" s="67"/>
    </row>
    <row r="1587" spans="1:7" ht="13.5" customHeight="1">
      <c r="A1587" s="11" t="s">
        <v>3459</v>
      </c>
      <c r="B1587" s="11" t="s">
        <v>2721</v>
      </c>
      <c r="C1587" s="420">
        <v>0</v>
      </c>
      <c r="D1587" s="420">
        <v>1484959</v>
      </c>
      <c r="E1587" s="421">
        <v>1484959</v>
      </c>
      <c r="F1587" s="422"/>
      <c r="G1587" s="67"/>
    </row>
    <row r="1588" spans="1:7" ht="13.5" customHeight="1">
      <c r="A1588" s="11" t="s">
        <v>3460</v>
      </c>
      <c r="B1588" s="11" t="s">
        <v>3448</v>
      </c>
      <c r="C1588" s="420">
        <v>0</v>
      </c>
      <c r="D1588" s="420">
        <v>3101099</v>
      </c>
      <c r="E1588" s="421">
        <v>3101099</v>
      </c>
      <c r="F1588" s="422"/>
      <c r="G1588" s="67"/>
    </row>
    <row r="1589" spans="1:7" ht="13.5" customHeight="1">
      <c r="A1589" s="11" t="s">
        <v>3461</v>
      </c>
      <c r="B1589" s="11" t="s">
        <v>3450</v>
      </c>
      <c r="C1589" s="420">
        <v>0</v>
      </c>
      <c r="D1589" s="420">
        <v>-87243417</v>
      </c>
      <c r="E1589" s="421">
        <v>-87243417</v>
      </c>
      <c r="F1589" s="434"/>
      <c r="G1589" s="67"/>
    </row>
    <row r="1590" spans="1:7" ht="13.5" customHeight="1">
      <c r="A1590" s="419" t="s">
        <v>3462</v>
      </c>
      <c r="B1590" s="419" t="s">
        <v>3378</v>
      </c>
      <c r="C1590" s="420">
        <v>0</v>
      </c>
      <c r="D1590" s="420">
        <v>0</v>
      </c>
      <c r="E1590" s="421">
        <v>0</v>
      </c>
      <c r="F1590" s="422"/>
      <c r="G1590" s="67"/>
    </row>
    <row r="1591" spans="1:7" ht="13.5" customHeight="1">
      <c r="A1591" s="11" t="s">
        <v>3463</v>
      </c>
      <c r="B1591" s="11" t="s">
        <v>1226</v>
      </c>
      <c r="C1591" s="420">
        <v>0</v>
      </c>
      <c r="D1591" s="420">
        <v>18575178</v>
      </c>
      <c r="E1591" s="421">
        <v>18575178</v>
      </c>
      <c r="F1591" s="422"/>
      <c r="G1591" s="67"/>
    </row>
    <row r="1592" spans="1:7" ht="13.5" customHeight="1">
      <c r="A1592" s="11" t="s">
        <v>3464</v>
      </c>
      <c r="B1592" s="11" t="s">
        <v>2816</v>
      </c>
      <c r="C1592" s="420">
        <v>0</v>
      </c>
      <c r="D1592" s="420">
        <v>17471416</v>
      </c>
      <c r="E1592" s="421">
        <v>17471416</v>
      </c>
      <c r="F1592" s="422"/>
      <c r="G1592" s="67"/>
    </row>
    <row r="1593" spans="1:7" ht="13.5" customHeight="1">
      <c r="A1593" s="11" t="s">
        <v>3465</v>
      </c>
      <c r="B1593" s="11" t="s">
        <v>2721</v>
      </c>
      <c r="C1593" s="420">
        <v>0</v>
      </c>
      <c r="D1593" s="420">
        <v>2302966</v>
      </c>
      <c r="E1593" s="421">
        <v>2302966</v>
      </c>
      <c r="F1593" s="422"/>
      <c r="G1593" s="67"/>
    </row>
    <row r="1594" spans="1:7" ht="13.5" customHeight="1">
      <c r="A1594" s="11" t="s">
        <v>3466</v>
      </c>
      <c r="B1594" s="11" t="s">
        <v>3448</v>
      </c>
      <c r="C1594" s="420">
        <v>0</v>
      </c>
      <c r="D1594" s="420">
        <v>1181316</v>
      </c>
      <c r="E1594" s="421">
        <v>1181316</v>
      </c>
      <c r="F1594" s="422"/>
      <c r="G1594" s="67"/>
    </row>
    <row r="1595" spans="1:7" ht="13.5" customHeight="1">
      <c r="A1595" s="11" t="s">
        <v>3467</v>
      </c>
      <c r="B1595" s="11" t="s">
        <v>3450</v>
      </c>
      <c r="C1595" s="420">
        <v>0</v>
      </c>
      <c r="D1595" s="420">
        <v>-39530876</v>
      </c>
      <c r="E1595" s="421">
        <v>-39530876</v>
      </c>
      <c r="F1595" s="434"/>
      <c r="G1595" s="67"/>
    </row>
    <row r="1596" spans="1:7" ht="13.5" customHeight="1">
      <c r="A1596" s="419" t="s">
        <v>3468</v>
      </c>
      <c r="B1596" s="419" t="s">
        <v>3469</v>
      </c>
      <c r="C1596" s="420">
        <v>0</v>
      </c>
      <c r="D1596" s="420">
        <v>0</v>
      </c>
      <c r="E1596" s="421">
        <v>0</v>
      </c>
      <c r="F1596" s="422"/>
      <c r="G1596" s="67"/>
    </row>
    <row r="1597" spans="1:7" ht="13.5" customHeight="1">
      <c r="A1597" s="11" t="s">
        <v>3470</v>
      </c>
      <c r="B1597" s="11" t="s">
        <v>1226</v>
      </c>
      <c r="C1597" s="420">
        <v>0</v>
      </c>
      <c r="D1597" s="420">
        <v>7167277</v>
      </c>
      <c r="E1597" s="421">
        <v>7167277</v>
      </c>
      <c r="F1597" s="422"/>
      <c r="G1597" s="67"/>
    </row>
    <row r="1598" spans="1:7" ht="13.5" customHeight="1">
      <c r="A1598" s="11" t="s">
        <v>3471</v>
      </c>
      <c r="B1598" s="11" t="s">
        <v>2816</v>
      </c>
      <c r="C1598" s="420">
        <v>0</v>
      </c>
      <c r="D1598" s="420">
        <v>2775793</v>
      </c>
      <c r="E1598" s="421">
        <v>2775793</v>
      </c>
      <c r="F1598" s="422"/>
      <c r="G1598" s="67"/>
    </row>
    <row r="1599" spans="1:7" ht="13.5" customHeight="1">
      <c r="A1599" s="11" t="s">
        <v>3472</v>
      </c>
      <c r="B1599" s="11" t="s">
        <v>2721</v>
      </c>
      <c r="C1599" s="420">
        <v>0</v>
      </c>
      <c r="D1599" s="420">
        <v>178861</v>
      </c>
      <c r="E1599" s="421">
        <v>178861</v>
      </c>
      <c r="F1599" s="422"/>
      <c r="G1599" s="67"/>
    </row>
    <row r="1600" spans="1:7" ht="13.5" customHeight="1">
      <c r="A1600" s="11" t="s">
        <v>3473</v>
      </c>
      <c r="B1600" s="11" t="s">
        <v>3448</v>
      </c>
      <c r="C1600" s="420">
        <v>0</v>
      </c>
      <c r="D1600" s="420">
        <v>470141</v>
      </c>
      <c r="E1600" s="421">
        <v>470141</v>
      </c>
      <c r="F1600" s="422"/>
      <c r="G1600" s="67"/>
    </row>
    <row r="1601" spans="1:7" ht="13.5" customHeight="1">
      <c r="A1601" s="11" t="s">
        <v>3474</v>
      </c>
      <c r="B1601" s="11" t="s">
        <v>3450</v>
      </c>
      <c r="C1601" s="420">
        <v>0</v>
      </c>
      <c r="D1601" s="420">
        <v>-10592072</v>
      </c>
      <c r="E1601" s="421">
        <v>-10592072</v>
      </c>
      <c r="F1601" s="434"/>
      <c r="G1601" s="67"/>
    </row>
    <row r="1602" spans="1:7" ht="13.5" customHeight="1">
      <c r="A1602" s="419" t="s">
        <v>3475</v>
      </c>
      <c r="B1602" s="419" t="s">
        <v>3476</v>
      </c>
      <c r="C1602" s="420">
        <v>0</v>
      </c>
      <c r="D1602" s="420">
        <v>0</v>
      </c>
      <c r="E1602" s="421">
        <v>0</v>
      </c>
      <c r="F1602" s="422"/>
      <c r="G1602" s="67"/>
    </row>
    <row r="1603" spans="1:7" ht="13.5" customHeight="1">
      <c r="A1603" s="11" t="s">
        <v>3477</v>
      </c>
      <c r="B1603" s="11" t="s">
        <v>1226</v>
      </c>
      <c r="C1603" s="420">
        <v>0</v>
      </c>
      <c r="D1603" s="420">
        <v>3307114</v>
      </c>
      <c r="E1603" s="421">
        <v>3307114</v>
      </c>
      <c r="F1603" s="422"/>
      <c r="G1603" s="67"/>
    </row>
    <row r="1604" spans="1:7" ht="13.5" customHeight="1">
      <c r="A1604" s="11" t="s">
        <v>3478</v>
      </c>
      <c r="B1604" s="11" t="s">
        <v>2816</v>
      </c>
      <c r="C1604" s="420">
        <v>0</v>
      </c>
      <c r="D1604" s="420">
        <v>2301969</v>
      </c>
      <c r="E1604" s="421">
        <v>2301969</v>
      </c>
      <c r="F1604" s="422"/>
      <c r="G1604" s="67"/>
    </row>
    <row r="1605" spans="1:7" ht="13.5" customHeight="1">
      <c r="A1605" s="11" t="s">
        <v>3479</v>
      </c>
      <c r="B1605" s="11" t="s">
        <v>2721</v>
      </c>
      <c r="C1605" s="420">
        <v>0</v>
      </c>
      <c r="D1605" s="420">
        <v>280323</v>
      </c>
      <c r="E1605" s="421">
        <v>280323</v>
      </c>
      <c r="F1605" s="422"/>
      <c r="G1605" s="67"/>
    </row>
    <row r="1606" spans="1:7" ht="13.5" customHeight="1">
      <c r="A1606" s="11" t="s">
        <v>3480</v>
      </c>
      <c r="B1606" s="11" t="s">
        <v>3448</v>
      </c>
      <c r="C1606" s="420">
        <v>0</v>
      </c>
      <c r="D1606" s="420">
        <v>279365</v>
      </c>
      <c r="E1606" s="421">
        <v>279365</v>
      </c>
      <c r="F1606" s="422"/>
      <c r="G1606" s="67"/>
    </row>
    <row r="1607" spans="1:7" ht="13.5" customHeight="1">
      <c r="A1607" s="11" t="s">
        <v>3481</v>
      </c>
      <c r="B1607" s="11" t="s">
        <v>3450</v>
      </c>
      <c r="C1607" s="420">
        <v>0</v>
      </c>
      <c r="D1607" s="420">
        <v>-6168771</v>
      </c>
      <c r="E1607" s="421">
        <v>-6168771</v>
      </c>
      <c r="F1607" s="434"/>
      <c r="G1607" s="67"/>
    </row>
    <row r="1608" spans="1:7" ht="13.5" customHeight="1">
      <c r="A1608" s="419" t="s">
        <v>3482</v>
      </c>
      <c r="B1608" s="419" t="s">
        <v>3384</v>
      </c>
      <c r="C1608" s="420">
        <v>0</v>
      </c>
      <c r="D1608" s="420">
        <v>0</v>
      </c>
      <c r="E1608" s="421">
        <v>0</v>
      </c>
      <c r="F1608" s="422"/>
      <c r="G1608" s="67"/>
    </row>
    <row r="1609" spans="1:7" ht="13.5" customHeight="1">
      <c r="A1609" s="11" t="s">
        <v>3483</v>
      </c>
      <c r="B1609" s="11" t="s">
        <v>1226</v>
      </c>
      <c r="C1609" s="420">
        <v>0</v>
      </c>
      <c r="D1609" s="420">
        <v>217258</v>
      </c>
      <c r="E1609" s="421">
        <v>217258</v>
      </c>
      <c r="F1609" s="422"/>
      <c r="G1609" s="67"/>
    </row>
    <row r="1610" spans="1:7" ht="13.5" customHeight="1">
      <c r="A1610" s="11" t="s">
        <v>3484</v>
      </c>
      <c r="B1610" s="11" t="s">
        <v>2816</v>
      </c>
      <c r="C1610" s="420">
        <v>0</v>
      </c>
      <c r="D1610" s="420">
        <v>3423624</v>
      </c>
      <c r="E1610" s="421">
        <v>3423624</v>
      </c>
      <c r="F1610" s="422"/>
      <c r="G1610" s="67"/>
    </row>
    <row r="1611" spans="1:7" ht="13.5" customHeight="1">
      <c r="A1611" s="11" t="s">
        <v>3485</v>
      </c>
      <c r="B1611" s="11" t="s">
        <v>3448</v>
      </c>
      <c r="C1611" s="420">
        <v>0</v>
      </c>
      <c r="D1611" s="420">
        <v>164629</v>
      </c>
      <c r="E1611" s="421">
        <v>164629</v>
      </c>
      <c r="F1611" s="422"/>
      <c r="G1611" s="67"/>
    </row>
    <row r="1612" spans="1:7" ht="13.5" customHeight="1">
      <c r="A1612" s="11" t="s">
        <v>3486</v>
      </c>
      <c r="B1612" s="11" t="s">
        <v>3450</v>
      </c>
      <c r="C1612" s="420">
        <v>0</v>
      </c>
      <c r="D1612" s="420">
        <v>-3805511</v>
      </c>
      <c r="E1612" s="421">
        <v>-3805511</v>
      </c>
      <c r="F1612" s="434"/>
      <c r="G1612" s="67"/>
    </row>
    <row r="1613" spans="1:7" ht="13.5" customHeight="1">
      <c r="A1613" s="419" t="s">
        <v>3487</v>
      </c>
      <c r="B1613" s="419" t="s">
        <v>3386</v>
      </c>
      <c r="C1613" s="420">
        <v>0</v>
      </c>
      <c r="D1613" s="420">
        <v>0</v>
      </c>
      <c r="E1613" s="421">
        <v>0</v>
      </c>
      <c r="F1613" s="422"/>
      <c r="G1613" s="67"/>
    </row>
    <row r="1614" spans="1:7" ht="13.5" customHeight="1">
      <c r="A1614" s="11" t="s">
        <v>3488</v>
      </c>
      <c r="B1614" s="11" t="s">
        <v>1226</v>
      </c>
      <c r="C1614" s="420">
        <v>0</v>
      </c>
      <c r="D1614" s="420">
        <v>18531530</v>
      </c>
      <c r="E1614" s="421">
        <v>18531530</v>
      </c>
      <c r="F1614" s="422"/>
      <c r="G1614" s="67"/>
    </row>
    <row r="1615" spans="1:7" ht="13.5" customHeight="1">
      <c r="A1615" s="11" t="s">
        <v>3489</v>
      </c>
      <c r="B1615" s="11" t="s">
        <v>2816</v>
      </c>
      <c r="C1615" s="420">
        <v>0</v>
      </c>
      <c r="D1615" s="420">
        <v>8543588</v>
      </c>
      <c r="E1615" s="421">
        <v>8543588</v>
      </c>
      <c r="F1615" s="422"/>
      <c r="G1615" s="67"/>
    </row>
    <row r="1616" spans="1:7" ht="13.5" customHeight="1">
      <c r="A1616" s="11" t="s">
        <v>3490</v>
      </c>
      <c r="B1616" s="11" t="s">
        <v>2721</v>
      </c>
      <c r="C1616" s="420">
        <v>0</v>
      </c>
      <c r="D1616" s="420">
        <v>511626</v>
      </c>
      <c r="E1616" s="421">
        <v>511626</v>
      </c>
      <c r="F1616" s="422"/>
      <c r="G1616" s="67"/>
    </row>
    <row r="1617" spans="1:7" ht="13.5" customHeight="1">
      <c r="A1617" s="11" t="s">
        <v>3491</v>
      </c>
      <c r="B1617" s="11" t="s">
        <v>3448</v>
      </c>
      <c r="C1617" s="420">
        <v>0</v>
      </c>
      <c r="D1617" s="420">
        <v>882884</v>
      </c>
      <c r="E1617" s="421">
        <v>882884</v>
      </c>
      <c r="F1617" s="422"/>
      <c r="G1617" s="67"/>
    </row>
    <row r="1618" spans="1:7" ht="13.5" customHeight="1">
      <c r="A1618" s="11" t="s">
        <v>3492</v>
      </c>
      <c r="B1618" s="11" t="s">
        <v>3450</v>
      </c>
      <c r="C1618" s="420">
        <v>0</v>
      </c>
      <c r="D1618" s="420">
        <v>-28469628</v>
      </c>
      <c r="E1618" s="421">
        <v>-28469628</v>
      </c>
      <c r="F1618" s="434"/>
      <c r="G1618" s="67"/>
    </row>
    <row r="1619" spans="1:7" ht="13.5" customHeight="1">
      <c r="A1619" s="419" t="s">
        <v>3493</v>
      </c>
      <c r="B1619" s="419" t="s">
        <v>3388</v>
      </c>
      <c r="C1619" s="420">
        <v>0</v>
      </c>
      <c r="D1619" s="420">
        <v>0</v>
      </c>
      <c r="E1619" s="421">
        <v>0</v>
      </c>
      <c r="F1619" s="422"/>
      <c r="G1619" s="67"/>
    </row>
    <row r="1620" spans="1:7" ht="13.5" customHeight="1">
      <c r="A1620" s="11" t="s">
        <v>3494</v>
      </c>
      <c r="B1620" s="11" t="s">
        <v>1226</v>
      </c>
      <c r="C1620" s="420">
        <v>0</v>
      </c>
      <c r="D1620" s="420">
        <v>1290342</v>
      </c>
      <c r="E1620" s="421">
        <v>1290342</v>
      </c>
      <c r="F1620" s="422"/>
      <c r="G1620" s="67"/>
    </row>
    <row r="1621" spans="1:7" ht="13.5" customHeight="1">
      <c r="A1621" s="11" t="s">
        <v>3495</v>
      </c>
      <c r="B1621" s="11" t="s">
        <v>2816</v>
      </c>
      <c r="C1621" s="420">
        <v>0</v>
      </c>
      <c r="D1621" s="420">
        <v>2899653</v>
      </c>
      <c r="E1621" s="421">
        <v>2899653</v>
      </c>
      <c r="F1621" s="422"/>
      <c r="G1621" s="67"/>
    </row>
    <row r="1622" spans="1:7" ht="13.5" customHeight="1">
      <c r="A1622" s="11" t="s">
        <v>3496</v>
      </c>
      <c r="B1622" s="11" t="s">
        <v>3448</v>
      </c>
      <c r="C1622" s="420">
        <v>0</v>
      </c>
      <c r="D1622" s="420">
        <v>205904</v>
      </c>
      <c r="E1622" s="421">
        <v>205904</v>
      </c>
      <c r="F1622" s="422"/>
      <c r="G1622" s="67"/>
    </row>
    <row r="1623" spans="1:7" ht="13.5" customHeight="1">
      <c r="A1623" s="11" t="s">
        <v>3497</v>
      </c>
      <c r="B1623" s="11" t="s">
        <v>3450</v>
      </c>
      <c r="C1623" s="420">
        <v>0</v>
      </c>
      <c r="D1623" s="420">
        <v>-4395899</v>
      </c>
      <c r="E1623" s="421">
        <v>-4395899</v>
      </c>
      <c r="F1623" s="434"/>
      <c r="G1623" s="67"/>
    </row>
    <row r="1624" spans="1:7" ht="13.5" customHeight="1">
      <c r="A1624" s="419" t="s">
        <v>3498</v>
      </c>
      <c r="B1624" s="419" t="s">
        <v>3390</v>
      </c>
      <c r="C1624" s="420">
        <v>0</v>
      </c>
      <c r="D1624" s="420">
        <v>0</v>
      </c>
      <c r="E1624" s="421">
        <v>0</v>
      </c>
      <c r="F1624" s="422"/>
      <c r="G1624" s="67"/>
    </row>
    <row r="1625" spans="1:7" ht="13.5" customHeight="1">
      <c r="A1625" s="11" t="s">
        <v>3499</v>
      </c>
      <c r="B1625" s="11" t="s">
        <v>1226</v>
      </c>
      <c r="C1625" s="420">
        <v>0</v>
      </c>
      <c r="D1625" s="420">
        <v>38880</v>
      </c>
      <c r="E1625" s="421">
        <v>38880</v>
      </c>
      <c r="F1625" s="422"/>
      <c r="G1625" s="67"/>
    </row>
    <row r="1626" spans="1:7" ht="13.5" customHeight="1">
      <c r="A1626" s="11" t="s">
        <v>3500</v>
      </c>
      <c r="B1626" s="11" t="s">
        <v>2816</v>
      </c>
      <c r="C1626" s="420">
        <v>0</v>
      </c>
      <c r="D1626" s="420">
        <v>363532</v>
      </c>
      <c r="E1626" s="421">
        <v>363532</v>
      </c>
      <c r="F1626" s="422"/>
      <c r="G1626" s="67"/>
    </row>
    <row r="1627" spans="1:7" ht="13.5" customHeight="1">
      <c r="A1627" s="11" t="s">
        <v>3501</v>
      </c>
      <c r="B1627" s="11" t="s">
        <v>2721</v>
      </c>
      <c r="C1627" s="420">
        <v>0</v>
      </c>
      <c r="D1627" s="420">
        <v>133762</v>
      </c>
      <c r="E1627" s="421">
        <v>133762</v>
      </c>
      <c r="F1627" s="422"/>
      <c r="G1627" s="67"/>
    </row>
    <row r="1628" spans="1:7" ht="13.5" customHeight="1">
      <c r="A1628" s="11" t="s">
        <v>3502</v>
      </c>
      <c r="B1628" s="11" t="s">
        <v>3448</v>
      </c>
      <c r="C1628" s="420">
        <v>0</v>
      </c>
      <c r="D1628" s="420">
        <v>31046</v>
      </c>
      <c r="E1628" s="421">
        <v>31046</v>
      </c>
      <c r="F1628" s="422"/>
      <c r="G1628" s="67"/>
    </row>
    <row r="1629" spans="1:7" ht="13.5" customHeight="1">
      <c r="A1629" s="11" t="s">
        <v>3503</v>
      </c>
      <c r="B1629" s="11" t="s">
        <v>3450</v>
      </c>
      <c r="C1629" s="420">
        <v>0</v>
      </c>
      <c r="D1629" s="420">
        <v>-567220</v>
      </c>
      <c r="E1629" s="421">
        <v>-567220</v>
      </c>
      <c r="F1629" s="434"/>
      <c r="G1629" s="67"/>
    </row>
    <row r="1630" spans="1:7" ht="13.5" customHeight="1">
      <c r="A1630" s="419" t="s">
        <v>3504</v>
      </c>
      <c r="B1630" s="419" t="s">
        <v>3392</v>
      </c>
      <c r="C1630" s="420">
        <v>0</v>
      </c>
      <c r="D1630" s="420">
        <v>0</v>
      </c>
      <c r="E1630" s="421">
        <v>0</v>
      </c>
      <c r="F1630" s="422"/>
      <c r="G1630" s="67"/>
    </row>
    <row r="1631" spans="1:7" ht="13.5" customHeight="1">
      <c r="A1631" s="11" t="s">
        <v>3505</v>
      </c>
      <c r="B1631" s="11" t="s">
        <v>1226</v>
      </c>
      <c r="C1631" s="420">
        <v>0</v>
      </c>
      <c r="D1631" s="420">
        <v>377504</v>
      </c>
      <c r="E1631" s="421">
        <v>377504</v>
      </c>
      <c r="F1631" s="422"/>
      <c r="G1631" s="67"/>
    </row>
    <row r="1632" spans="1:7" ht="13.5" customHeight="1">
      <c r="A1632" s="11" t="s">
        <v>3506</v>
      </c>
      <c r="B1632" s="11" t="s">
        <v>2816</v>
      </c>
      <c r="C1632" s="420">
        <v>0</v>
      </c>
      <c r="D1632" s="420">
        <v>1305167</v>
      </c>
      <c r="E1632" s="421">
        <v>1305167</v>
      </c>
      <c r="F1632" s="422"/>
      <c r="G1632" s="67"/>
    </row>
    <row r="1633" spans="1:7" ht="13.5" customHeight="1">
      <c r="A1633" s="11" t="s">
        <v>3507</v>
      </c>
      <c r="B1633" s="11" t="s">
        <v>3448</v>
      </c>
      <c r="C1633" s="420">
        <v>0</v>
      </c>
      <c r="D1633" s="420">
        <v>92665</v>
      </c>
      <c r="E1633" s="421">
        <v>92665</v>
      </c>
      <c r="F1633" s="422"/>
      <c r="G1633" s="67"/>
    </row>
    <row r="1634" spans="1:7" ht="13.5" customHeight="1">
      <c r="A1634" s="11" t="s">
        <v>3508</v>
      </c>
      <c r="B1634" s="11" t="s">
        <v>3450</v>
      </c>
      <c r="C1634" s="420">
        <v>0</v>
      </c>
      <c r="D1634" s="420">
        <v>-1775336</v>
      </c>
      <c r="E1634" s="421">
        <v>-1775336</v>
      </c>
      <c r="F1634" s="434"/>
      <c r="G1634" s="67"/>
    </row>
    <row r="1635" spans="1:7" ht="13.5" customHeight="1">
      <c r="A1635" s="419" t="s">
        <v>3509</v>
      </c>
      <c r="B1635" s="419" t="s">
        <v>3394</v>
      </c>
      <c r="C1635" s="420">
        <v>0</v>
      </c>
      <c r="D1635" s="420">
        <v>0</v>
      </c>
      <c r="E1635" s="421">
        <v>0</v>
      </c>
      <c r="F1635" s="422"/>
      <c r="G1635" s="67"/>
    </row>
    <row r="1636" spans="1:7" ht="13.5" customHeight="1">
      <c r="A1636" s="11" t="s">
        <v>3510</v>
      </c>
      <c r="B1636" s="11" t="s">
        <v>1226</v>
      </c>
      <c r="C1636" s="420">
        <v>0</v>
      </c>
      <c r="D1636" s="420">
        <v>181</v>
      </c>
      <c r="E1636" s="421">
        <v>181</v>
      </c>
      <c r="F1636" s="422"/>
      <c r="G1636" s="67"/>
    </row>
    <row r="1637" spans="1:7" ht="13.5" customHeight="1">
      <c r="A1637" s="11" t="s">
        <v>3511</v>
      </c>
      <c r="B1637" s="11" t="s">
        <v>2816</v>
      </c>
      <c r="C1637" s="420">
        <v>0</v>
      </c>
      <c r="D1637" s="420">
        <v>201424</v>
      </c>
      <c r="E1637" s="421">
        <v>201424</v>
      </c>
      <c r="F1637" s="422"/>
      <c r="G1637" s="67"/>
    </row>
    <row r="1638" spans="1:7" ht="13.5" customHeight="1">
      <c r="A1638" s="11" t="s">
        <v>3512</v>
      </c>
      <c r="B1638" s="11" t="s">
        <v>2721</v>
      </c>
      <c r="C1638" s="420">
        <v>0</v>
      </c>
      <c r="D1638" s="420">
        <v>7627</v>
      </c>
      <c r="E1638" s="421">
        <v>7627</v>
      </c>
      <c r="F1638" s="422"/>
      <c r="G1638" s="67"/>
    </row>
    <row r="1639" spans="1:7" ht="13.5" customHeight="1">
      <c r="A1639" s="11" t="s">
        <v>3513</v>
      </c>
      <c r="B1639" s="11" t="s">
        <v>3448</v>
      </c>
      <c r="C1639" s="420">
        <v>0</v>
      </c>
      <c r="D1639" s="420">
        <v>5295</v>
      </c>
      <c r="E1639" s="421">
        <v>5295</v>
      </c>
      <c r="F1639" s="422"/>
      <c r="G1639" s="67"/>
    </row>
    <row r="1640" spans="1:7" ht="13.5" customHeight="1">
      <c r="A1640" s="11" t="s">
        <v>3514</v>
      </c>
      <c r="B1640" s="11" t="s">
        <v>3450</v>
      </c>
      <c r="C1640" s="420">
        <v>0</v>
      </c>
      <c r="D1640" s="420">
        <v>-214527</v>
      </c>
      <c r="E1640" s="421">
        <v>-214527</v>
      </c>
      <c r="F1640" s="434"/>
      <c r="G1640" s="67"/>
    </row>
    <row r="1641" spans="1:7" ht="13.5" customHeight="1">
      <c r="A1641" s="419" t="s">
        <v>3515</v>
      </c>
      <c r="B1641" s="419" t="s">
        <v>3396</v>
      </c>
      <c r="C1641" s="420">
        <v>0</v>
      </c>
      <c r="D1641" s="420">
        <v>0</v>
      </c>
      <c r="E1641" s="421">
        <v>0</v>
      </c>
      <c r="F1641" s="422"/>
      <c r="G1641" s="67"/>
    </row>
    <row r="1642" spans="1:7" ht="13.5" customHeight="1">
      <c r="A1642" s="11" t="s">
        <v>3516</v>
      </c>
      <c r="B1642" s="11" t="s">
        <v>1226</v>
      </c>
      <c r="C1642" s="420">
        <v>0</v>
      </c>
      <c r="D1642" s="420">
        <v>1993</v>
      </c>
      <c r="E1642" s="421">
        <v>1993</v>
      </c>
      <c r="F1642" s="422"/>
      <c r="G1642" s="67"/>
    </row>
    <row r="1643" spans="1:7" ht="13.5" customHeight="1">
      <c r="A1643" s="11" t="s">
        <v>3517</v>
      </c>
      <c r="B1643" s="11" t="s">
        <v>2816</v>
      </c>
      <c r="C1643" s="420">
        <v>0</v>
      </c>
      <c r="D1643" s="420">
        <v>2029</v>
      </c>
      <c r="E1643" s="421">
        <v>2029</v>
      </c>
      <c r="F1643" s="422"/>
      <c r="G1643" s="67"/>
    </row>
    <row r="1644" spans="1:7" ht="13.5" customHeight="1">
      <c r="A1644" s="11" t="s">
        <v>3518</v>
      </c>
      <c r="B1644" s="11" t="s">
        <v>3448</v>
      </c>
      <c r="C1644" s="420">
        <v>0</v>
      </c>
      <c r="D1644" s="420">
        <v>193</v>
      </c>
      <c r="E1644" s="421">
        <v>193</v>
      </c>
      <c r="F1644" s="422"/>
      <c r="G1644" s="67"/>
    </row>
    <row r="1645" spans="1:7" ht="13.5" customHeight="1">
      <c r="A1645" s="11" t="s">
        <v>3519</v>
      </c>
      <c r="B1645" s="11" t="s">
        <v>3450</v>
      </c>
      <c r="C1645" s="420">
        <v>0</v>
      </c>
      <c r="D1645" s="420">
        <v>-4215</v>
      </c>
      <c r="E1645" s="421">
        <v>-4215</v>
      </c>
      <c r="F1645" s="434"/>
      <c r="G1645" s="67"/>
    </row>
    <row r="1646" spans="1:7" ht="13.5" customHeight="1">
      <c r="A1646" s="419" t="s">
        <v>3520</v>
      </c>
      <c r="B1646" s="419" t="s">
        <v>3398</v>
      </c>
      <c r="C1646" s="420">
        <v>0</v>
      </c>
      <c r="D1646" s="420">
        <v>0</v>
      </c>
      <c r="E1646" s="421">
        <v>0</v>
      </c>
      <c r="F1646" s="422"/>
      <c r="G1646" s="67"/>
    </row>
    <row r="1647" spans="1:7" ht="13.5" customHeight="1">
      <c r="A1647" s="11" t="s">
        <v>3521</v>
      </c>
      <c r="B1647" s="11" t="s">
        <v>1226</v>
      </c>
      <c r="C1647" s="420">
        <v>0</v>
      </c>
      <c r="D1647" s="420">
        <v>20006</v>
      </c>
      <c r="E1647" s="421">
        <v>20006</v>
      </c>
      <c r="F1647" s="422"/>
      <c r="G1647" s="67"/>
    </row>
    <row r="1648" spans="1:7" ht="13.5" customHeight="1">
      <c r="A1648" s="11" t="s">
        <v>3522</v>
      </c>
      <c r="B1648" s="11" t="s">
        <v>2816</v>
      </c>
      <c r="C1648" s="420">
        <v>0</v>
      </c>
      <c r="D1648" s="420">
        <v>628570</v>
      </c>
      <c r="E1648" s="421">
        <v>628570</v>
      </c>
      <c r="F1648" s="422"/>
      <c r="G1648" s="67"/>
    </row>
    <row r="1649" spans="1:7" ht="13.5" customHeight="1">
      <c r="A1649" s="11" t="s">
        <v>3523</v>
      </c>
      <c r="B1649" s="11" t="s">
        <v>3448</v>
      </c>
      <c r="C1649" s="420">
        <v>0</v>
      </c>
      <c r="D1649" s="420">
        <v>44314</v>
      </c>
      <c r="E1649" s="421">
        <v>44314</v>
      </c>
      <c r="F1649" s="422"/>
      <c r="G1649" s="67"/>
    </row>
    <row r="1650" spans="1:7" ht="13.5" customHeight="1">
      <c r="A1650" s="11" t="s">
        <v>3524</v>
      </c>
      <c r="B1650" s="11" t="s">
        <v>3450</v>
      </c>
      <c r="C1650" s="420">
        <v>0</v>
      </c>
      <c r="D1650" s="420">
        <v>-692890</v>
      </c>
      <c r="E1650" s="421">
        <v>-692890</v>
      </c>
      <c r="F1650" s="434"/>
      <c r="G1650" s="67"/>
    </row>
    <row r="1651" spans="1:7" ht="13.5" customHeight="1">
      <c r="A1651" s="419" t="s">
        <v>3525</v>
      </c>
      <c r="B1651" s="419" t="s">
        <v>3400</v>
      </c>
      <c r="C1651" s="420">
        <v>0</v>
      </c>
      <c r="D1651" s="420">
        <v>0</v>
      </c>
      <c r="E1651" s="421">
        <v>0</v>
      </c>
      <c r="F1651" s="422"/>
      <c r="G1651" s="67"/>
    </row>
    <row r="1652" spans="1:7" ht="13.5" customHeight="1">
      <c r="A1652" s="11" t="s">
        <v>3526</v>
      </c>
      <c r="B1652" s="11" t="s">
        <v>1226</v>
      </c>
      <c r="C1652" s="420">
        <v>0</v>
      </c>
      <c r="D1652" s="420">
        <v>12451606</v>
      </c>
      <c r="E1652" s="421">
        <v>12451606</v>
      </c>
      <c r="F1652" s="422"/>
      <c r="G1652" s="67"/>
    </row>
    <row r="1653" spans="1:7" ht="13.5" customHeight="1">
      <c r="A1653" s="11" t="s">
        <v>3527</v>
      </c>
      <c r="B1653" s="11" t="s">
        <v>2816</v>
      </c>
      <c r="C1653" s="420">
        <v>0</v>
      </c>
      <c r="D1653" s="420">
        <v>15039670</v>
      </c>
      <c r="E1653" s="421">
        <v>15039670</v>
      </c>
      <c r="F1653" s="422"/>
      <c r="G1653" s="67"/>
    </row>
    <row r="1654" spans="1:7" ht="13.5" customHeight="1">
      <c r="A1654" s="11" t="s">
        <v>3528</v>
      </c>
      <c r="B1654" s="11" t="s">
        <v>2721</v>
      </c>
      <c r="C1654" s="420">
        <v>0</v>
      </c>
      <c r="D1654" s="420">
        <v>239971</v>
      </c>
      <c r="E1654" s="421">
        <v>239971</v>
      </c>
      <c r="F1654" s="422"/>
      <c r="G1654" s="67"/>
    </row>
    <row r="1655" spans="1:7" ht="13.5" customHeight="1">
      <c r="A1655" s="11" t="s">
        <v>3529</v>
      </c>
      <c r="B1655" s="11" t="s">
        <v>3448</v>
      </c>
      <c r="C1655" s="420">
        <v>0</v>
      </c>
      <c r="D1655" s="420">
        <v>882168</v>
      </c>
      <c r="E1655" s="421">
        <v>882168</v>
      </c>
      <c r="F1655" s="422"/>
      <c r="G1655" s="67"/>
    </row>
    <row r="1656" spans="1:7" ht="13.5" customHeight="1">
      <c r="A1656" s="11" t="s">
        <v>3530</v>
      </c>
      <c r="B1656" s="11" t="s">
        <v>3450</v>
      </c>
      <c r="C1656" s="420">
        <v>0</v>
      </c>
      <c r="D1656" s="420">
        <v>-28613415</v>
      </c>
      <c r="E1656" s="421">
        <v>-28613415</v>
      </c>
      <c r="F1656" s="434"/>
      <c r="G1656" s="67"/>
    </row>
    <row r="1657" spans="1:7" ht="13.5" customHeight="1">
      <c r="A1657" s="419" t="s">
        <v>3531</v>
      </c>
      <c r="B1657" s="419" t="s">
        <v>3402</v>
      </c>
      <c r="C1657" s="420">
        <v>0</v>
      </c>
      <c r="D1657" s="420">
        <v>0</v>
      </c>
      <c r="E1657" s="421">
        <v>0</v>
      </c>
      <c r="F1657" s="422"/>
      <c r="G1657" s="67"/>
    </row>
    <row r="1658" spans="1:7" ht="13.5" customHeight="1">
      <c r="A1658" s="11" t="s">
        <v>3532</v>
      </c>
      <c r="B1658" s="11" t="s">
        <v>1226</v>
      </c>
      <c r="C1658" s="420">
        <v>0</v>
      </c>
      <c r="D1658" s="420">
        <v>585040</v>
      </c>
      <c r="E1658" s="421">
        <v>585040</v>
      </c>
      <c r="F1658" s="422"/>
      <c r="G1658" s="67"/>
    </row>
    <row r="1659" spans="1:7" ht="13.5" customHeight="1">
      <c r="A1659" s="11" t="s">
        <v>3533</v>
      </c>
      <c r="B1659" s="11" t="s">
        <v>2816</v>
      </c>
      <c r="C1659" s="420">
        <v>0</v>
      </c>
      <c r="D1659" s="420">
        <v>241375</v>
      </c>
      <c r="E1659" s="421">
        <v>241375</v>
      </c>
      <c r="F1659" s="422"/>
      <c r="G1659" s="67"/>
    </row>
    <row r="1660" spans="1:7" ht="13.5" customHeight="1">
      <c r="A1660" s="11" t="s">
        <v>3534</v>
      </c>
      <c r="B1660" s="11" t="s">
        <v>3448</v>
      </c>
      <c r="C1660" s="420">
        <v>0</v>
      </c>
      <c r="D1660" s="420">
        <v>37786</v>
      </c>
      <c r="E1660" s="421">
        <v>37786</v>
      </c>
      <c r="F1660" s="422"/>
      <c r="G1660" s="67"/>
    </row>
    <row r="1661" spans="1:7" ht="13.5" customHeight="1">
      <c r="A1661" s="11" t="s">
        <v>3535</v>
      </c>
      <c r="B1661" s="11" t="s">
        <v>3450</v>
      </c>
      <c r="C1661" s="420">
        <v>0</v>
      </c>
      <c r="D1661" s="420">
        <v>-864201</v>
      </c>
      <c r="E1661" s="421">
        <v>-864201</v>
      </c>
      <c r="F1661" s="434"/>
      <c r="G1661" s="67"/>
    </row>
    <row r="1662" spans="1:7" ht="13.5" customHeight="1">
      <c r="A1662" s="419" t="s">
        <v>3536</v>
      </c>
      <c r="B1662" s="419" t="s">
        <v>3404</v>
      </c>
      <c r="C1662" s="420">
        <v>0</v>
      </c>
      <c r="D1662" s="420">
        <v>0</v>
      </c>
      <c r="E1662" s="421">
        <v>0</v>
      </c>
      <c r="F1662" s="422"/>
      <c r="G1662" s="67"/>
    </row>
    <row r="1663" spans="1:7" ht="13.5" customHeight="1">
      <c r="A1663" s="11" t="s">
        <v>3537</v>
      </c>
      <c r="B1663" s="11" t="s">
        <v>1226</v>
      </c>
      <c r="C1663" s="420">
        <v>0</v>
      </c>
      <c r="D1663" s="420">
        <v>20447837</v>
      </c>
      <c r="E1663" s="421">
        <v>20447837</v>
      </c>
      <c r="F1663" s="422"/>
      <c r="G1663" s="67"/>
    </row>
    <row r="1664" spans="1:7" ht="13.5" customHeight="1">
      <c r="A1664" s="11" t="s">
        <v>3538</v>
      </c>
      <c r="B1664" s="11" t="s">
        <v>2816</v>
      </c>
      <c r="C1664" s="420">
        <v>0</v>
      </c>
      <c r="D1664" s="420">
        <v>14597421</v>
      </c>
      <c r="E1664" s="421">
        <v>14597421</v>
      </c>
      <c r="F1664" s="422"/>
      <c r="G1664" s="67"/>
    </row>
    <row r="1665" spans="1:7" ht="13.5" customHeight="1">
      <c r="A1665" s="11" t="s">
        <v>3539</v>
      </c>
      <c r="B1665" s="11" t="s">
        <v>2721</v>
      </c>
      <c r="C1665" s="420">
        <v>0</v>
      </c>
      <c r="D1665" s="420">
        <v>169319</v>
      </c>
      <c r="E1665" s="421">
        <v>169319</v>
      </c>
      <c r="F1665" s="422"/>
      <c r="G1665" s="67"/>
    </row>
    <row r="1666" spans="1:7" ht="13.5" customHeight="1">
      <c r="A1666" s="11" t="s">
        <v>3540</v>
      </c>
      <c r="B1666" s="11" t="s">
        <v>3448</v>
      </c>
      <c r="C1666" s="420">
        <v>0</v>
      </c>
      <c r="D1666" s="420">
        <v>1112520</v>
      </c>
      <c r="E1666" s="421">
        <v>1112520</v>
      </c>
      <c r="F1666" s="422"/>
      <c r="G1666" s="67"/>
    </row>
    <row r="1667" spans="1:7" ht="13.5" customHeight="1">
      <c r="A1667" s="11" t="s">
        <v>3541</v>
      </c>
      <c r="B1667" s="11" t="s">
        <v>3450</v>
      </c>
      <c r="C1667" s="420">
        <v>0</v>
      </c>
      <c r="D1667" s="420">
        <v>-36327097</v>
      </c>
      <c r="E1667" s="421">
        <v>-36327097</v>
      </c>
      <c r="F1667" s="434"/>
      <c r="G1667" s="67"/>
    </row>
    <row r="1668" spans="1:7" ht="13.5" customHeight="1">
      <c r="A1668" s="419" t="s">
        <v>3542</v>
      </c>
      <c r="B1668" s="419" t="s">
        <v>3406</v>
      </c>
      <c r="C1668" s="420">
        <v>0</v>
      </c>
      <c r="D1668" s="420">
        <v>0</v>
      </c>
      <c r="E1668" s="421">
        <v>0</v>
      </c>
      <c r="F1668" s="422"/>
      <c r="G1668" s="67"/>
    </row>
    <row r="1669" spans="1:7" ht="13.5" customHeight="1">
      <c r="A1669" s="11" t="s">
        <v>3543</v>
      </c>
      <c r="B1669" s="11" t="s">
        <v>1226</v>
      </c>
      <c r="C1669" s="420">
        <v>0</v>
      </c>
      <c r="D1669" s="420">
        <v>8105662</v>
      </c>
      <c r="E1669" s="421">
        <v>8105662</v>
      </c>
      <c r="F1669" s="422"/>
      <c r="G1669" s="67"/>
    </row>
    <row r="1670" spans="1:7" ht="13.5" customHeight="1">
      <c r="A1670" s="11" t="s">
        <v>3544</v>
      </c>
      <c r="B1670" s="11" t="s">
        <v>2816</v>
      </c>
      <c r="C1670" s="420">
        <v>0</v>
      </c>
      <c r="D1670" s="420">
        <v>94222009</v>
      </c>
      <c r="E1670" s="421">
        <v>94222009</v>
      </c>
      <c r="F1670" s="422"/>
      <c r="G1670" s="67"/>
    </row>
    <row r="1671" spans="1:7" ht="13.5" customHeight="1">
      <c r="A1671" s="11" t="s">
        <v>3545</v>
      </c>
      <c r="B1671" s="11" t="s">
        <v>2721</v>
      </c>
      <c r="C1671" s="420">
        <v>0</v>
      </c>
      <c r="D1671" s="420">
        <v>89820</v>
      </c>
      <c r="E1671" s="421">
        <v>89820</v>
      </c>
      <c r="F1671" s="422"/>
      <c r="G1671" s="67"/>
    </row>
    <row r="1672" spans="1:7" ht="13.5" customHeight="1">
      <c r="A1672" s="11" t="s">
        <v>3546</v>
      </c>
      <c r="B1672" s="11" t="s">
        <v>3448</v>
      </c>
      <c r="C1672" s="420">
        <v>0</v>
      </c>
      <c r="D1672" s="420">
        <v>1097780</v>
      </c>
      <c r="E1672" s="421">
        <v>1097780</v>
      </c>
      <c r="F1672" s="422"/>
      <c r="G1672" s="67"/>
    </row>
    <row r="1673" spans="1:7" ht="13.5" customHeight="1">
      <c r="A1673" s="11" t="s">
        <v>3547</v>
      </c>
      <c r="B1673" s="11" t="s">
        <v>3450</v>
      </c>
      <c r="C1673" s="420">
        <v>0</v>
      </c>
      <c r="D1673" s="420">
        <v>-103515271</v>
      </c>
      <c r="E1673" s="421">
        <v>-103515271</v>
      </c>
      <c r="F1673" s="434"/>
      <c r="G1673" s="67"/>
    </row>
    <row r="1674" spans="1:7" ht="13.5" customHeight="1">
      <c r="A1674" s="419" t="s">
        <v>3548</v>
      </c>
      <c r="B1674" s="419" t="s">
        <v>3408</v>
      </c>
      <c r="C1674" s="420">
        <v>0</v>
      </c>
      <c r="D1674" s="420">
        <v>0</v>
      </c>
      <c r="E1674" s="421">
        <v>0</v>
      </c>
      <c r="F1674" s="422"/>
      <c r="G1674" s="67"/>
    </row>
    <row r="1675" spans="1:7" ht="13.5" customHeight="1">
      <c r="A1675" s="11" t="s">
        <v>3549</v>
      </c>
      <c r="B1675" s="11" t="s">
        <v>1226</v>
      </c>
      <c r="C1675" s="420">
        <v>0</v>
      </c>
      <c r="D1675" s="420">
        <v>987163</v>
      </c>
      <c r="E1675" s="421">
        <v>987163</v>
      </c>
      <c r="F1675" s="422"/>
      <c r="G1675" s="67"/>
    </row>
    <row r="1676" spans="1:7" ht="13.5" customHeight="1">
      <c r="A1676" s="11" t="s">
        <v>3550</v>
      </c>
      <c r="B1676" s="11" t="s">
        <v>2816</v>
      </c>
      <c r="C1676" s="420">
        <v>0</v>
      </c>
      <c r="D1676" s="420">
        <v>726878</v>
      </c>
      <c r="E1676" s="421">
        <v>726878</v>
      </c>
      <c r="F1676" s="422"/>
      <c r="G1676" s="67"/>
    </row>
    <row r="1677" spans="1:7" ht="13.5" customHeight="1">
      <c r="A1677" s="11" t="s">
        <v>3551</v>
      </c>
      <c r="B1677" s="11" t="s">
        <v>3448</v>
      </c>
      <c r="C1677" s="420">
        <v>0</v>
      </c>
      <c r="D1677" s="420">
        <v>62265</v>
      </c>
      <c r="E1677" s="421">
        <v>62265</v>
      </c>
      <c r="F1677" s="422"/>
      <c r="G1677" s="67"/>
    </row>
    <row r="1678" spans="1:7" ht="13.5" customHeight="1">
      <c r="A1678" s="11" t="s">
        <v>3552</v>
      </c>
      <c r="B1678" s="11" t="s">
        <v>3450</v>
      </c>
      <c r="C1678" s="420">
        <v>0</v>
      </c>
      <c r="D1678" s="420">
        <v>-1776306</v>
      </c>
      <c r="E1678" s="421">
        <v>-1776306</v>
      </c>
      <c r="F1678" s="434"/>
      <c r="G1678" s="67"/>
    </row>
    <row r="1679" spans="1:7" ht="13.5" customHeight="1">
      <c r="A1679" s="419" t="s">
        <v>3553</v>
      </c>
      <c r="B1679" s="419" t="s">
        <v>3410</v>
      </c>
      <c r="C1679" s="420">
        <v>0</v>
      </c>
      <c r="D1679" s="420">
        <v>0</v>
      </c>
      <c r="E1679" s="421">
        <v>0</v>
      </c>
      <c r="F1679" s="422"/>
      <c r="G1679" s="67"/>
    </row>
    <row r="1680" spans="1:7" ht="13.5" customHeight="1">
      <c r="A1680" s="11" t="s">
        <v>3554</v>
      </c>
      <c r="B1680" s="11" t="s">
        <v>1226</v>
      </c>
      <c r="C1680" s="420">
        <v>0</v>
      </c>
      <c r="D1680" s="420">
        <v>3925718</v>
      </c>
      <c r="E1680" s="421">
        <v>3925718</v>
      </c>
      <c r="F1680" s="422"/>
      <c r="G1680" s="67"/>
    </row>
    <row r="1681" spans="1:7" ht="13.5" customHeight="1">
      <c r="A1681" s="11" t="s">
        <v>3555</v>
      </c>
      <c r="B1681" s="11" t="s">
        <v>2816</v>
      </c>
      <c r="C1681" s="420">
        <v>0</v>
      </c>
      <c r="D1681" s="420">
        <v>497064</v>
      </c>
      <c r="E1681" s="421">
        <v>497064</v>
      </c>
      <c r="F1681" s="422"/>
      <c r="G1681" s="67"/>
    </row>
    <row r="1682" spans="1:7" ht="13.5" customHeight="1">
      <c r="A1682" s="11" t="s">
        <v>3556</v>
      </c>
      <c r="B1682" s="11" t="s">
        <v>3448</v>
      </c>
      <c r="C1682" s="420">
        <v>0</v>
      </c>
      <c r="D1682" s="420">
        <v>46122</v>
      </c>
      <c r="E1682" s="421">
        <v>46122</v>
      </c>
      <c r="F1682" s="422"/>
      <c r="G1682" s="67"/>
    </row>
    <row r="1683" spans="1:7" ht="13.5" customHeight="1">
      <c r="A1683" s="11" t="s">
        <v>3557</v>
      </c>
      <c r="B1683" s="11" t="s">
        <v>3450</v>
      </c>
      <c r="C1683" s="420">
        <v>0</v>
      </c>
      <c r="D1683" s="420">
        <v>-4468904</v>
      </c>
      <c r="E1683" s="421">
        <v>-4468904</v>
      </c>
      <c r="F1683" s="434"/>
      <c r="G1683" s="67"/>
    </row>
    <row r="1684" spans="1:7" ht="13.5" customHeight="1">
      <c r="A1684" s="419" t="s">
        <v>3558</v>
      </c>
      <c r="B1684" s="419" t="s">
        <v>3412</v>
      </c>
      <c r="C1684" s="420">
        <v>0</v>
      </c>
      <c r="D1684" s="420">
        <v>0</v>
      </c>
      <c r="E1684" s="421">
        <v>0</v>
      </c>
      <c r="F1684" s="422"/>
      <c r="G1684" s="67"/>
    </row>
    <row r="1685" spans="1:7" ht="13.5" customHeight="1">
      <c r="A1685" s="11" t="s">
        <v>3559</v>
      </c>
      <c r="B1685" s="11" t="s">
        <v>1226</v>
      </c>
      <c r="C1685" s="420">
        <v>0</v>
      </c>
      <c r="D1685" s="420">
        <v>1362771</v>
      </c>
      <c r="E1685" s="421">
        <v>1362771</v>
      </c>
      <c r="F1685" s="422"/>
      <c r="G1685" s="67"/>
    </row>
    <row r="1686" spans="1:7" ht="13.5" customHeight="1">
      <c r="A1686" s="11" t="s">
        <v>3560</v>
      </c>
      <c r="B1686" s="11" t="s">
        <v>2816</v>
      </c>
      <c r="C1686" s="420">
        <v>0</v>
      </c>
      <c r="D1686" s="420">
        <v>7904667</v>
      </c>
      <c r="E1686" s="421">
        <v>7904667</v>
      </c>
      <c r="F1686" s="422"/>
      <c r="G1686" s="67"/>
    </row>
    <row r="1687" spans="1:7" ht="13.5" customHeight="1">
      <c r="A1687" s="11" t="s">
        <v>3561</v>
      </c>
      <c r="B1687" s="11" t="s">
        <v>2721</v>
      </c>
      <c r="C1687" s="420">
        <v>0</v>
      </c>
      <c r="D1687" s="420">
        <v>98898</v>
      </c>
      <c r="E1687" s="421">
        <v>98898</v>
      </c>
      <c r="F1687" s="422"/>
      <c r="G1687" s="67"/>
    </row>
    <row r="1688" spans="1:7" ht="13.5" customHeight="1">
      <c r="A1688" s="11" t="s">
        <v>3562</v>
      </c>
      <c r="B1688" s="11" t="s">
        <v>3448</v>
      </c>
      <c r="C1688" s="420">
        <v>0</v>
      </c>
      <c r="D1688" s="420">
        <v>385073</v>
      </c>
      <c r="E1688" s="421">
        <v>385073</v>
      </c>
      <c r="F1688" s="422"/>
      <c r="G1688" s="67"/>
    </row>
    <row r="1689" spans="1:7" ht="13.5" customHeight="1">
      <c r="A1689" s="11" t="s">
        <v>3563</v>
      </c>
      <c r="B1689" s="11" t="s">
        <v>3450</v>
      </c>
      <c r="C1689" s="420">
        <v>0</v>
      </c>
      <c r="D1689" s="420">
        <v>-9751409</v>
      </c>
      <c r="E1689" s="421">
        <v>-9751409</v>
      </c>
      <c r="F1689" s="434"/>
      <c r="G1689" s="67"/>
    </row>
    <row r="1690" spans="1:7" ht="13.5" customHeight="1">
      <c r="A1690" s="419" t="s">
        <v>3564</v>
      </c>
      <c r="B1690" s="419" t="s">
        <v>3414</v>
      </c>
      <c r="C1690" s="420">
        <v>0</v>
      </c>
      <c r="D1690" s="420">
        <v>0</v>
      </c>
      <c r="E1690" s="421">
        <v>0</v>
      </c>
      <c r="F1690" s="422"/>
      <c r="G1690" s="67"/>
    </row>
    <row r="1691" spans="1:7" ht="13.5" customHeight="1">
      <c r="A1691" s="11" t="s">
        <v>3565</v>
      </c>
      <c r="B1691" s="11" t="s">
        <v>2816</v>
      </c>
      <c r="C1691" s="420">
        <v>0</v>
      </c>
      <c r="D1691" s="420">
        <v>54067</v>
      </c>
      <c r="E1691" s="421">
        <v>54067</v>
      </c>
      <c r="F1691" s="422"/>
      <c r="G1691" s="67"/>
    </row>
    <row r="1692" spans="1:7" ht="13.5" customHeight="1">
      <c r="A1692" s="11" t="s">
        <v>3566</v>
      </c>
      <c r="B1692" s="11" t="s">
        <v>3448</v>
      </c>
      <c r="C1692" s="420">
        <v>0</v>
      </c>
      <c r="D1692" s="420">
        <v>3670</v>
      </c>
      <c r="E1692" s="421">
        <v>3670</v>
      </c>
      <c r="F1692" s="422"/>
      <c r="G1692" s="67"/>
    </row>
    <row r="1693" spans="1:7" ht="13.5" customHeight="1">
      <c r="A1693" s="11" t="s">
        <v>3567</v>
      </c>
      <c r="B1693" s="11" t="s">
        <v>3450</v>
      </c>
      <c r="C1693" s="420">
        <v>0</v>
      </c>
      <c r="D1693" s="420">
        <v>-57737</v>
      </c>
      <c r="E1693" s="421">
        <v>-57737</v>
      </c>
      <c r="F1693" s="434"/>
      <c r="G1693" s="67"/>
    </row>
    <row r="1694" spans="1:7" ht="13.5" customHeight="1">
      <c r="A1694" s="419" t="s">
        <v>3568</v>
      </c>
      <c r="B1694" s="419" t="s">
        <v>3416</v>
      </c>
      <c r="C1694" s="420">
        <v>0</v>
      </c>
      <c r="D1694" s="420">
        <v>0</v>
      </c>
      <c r="E1694" s="421">
        <v>0</v>
      </c>
      <c r="F1694" s="422"/>
      <c r="G1694" s="67"/>
    </row>
    <row r="1695" spans="1:7" ht="13.5" customHeight="1">
      <c r="A1695" s="11" t="s">
        <v>3569</v>
      </c>
      <c r="B1695" s="11" t="s">
        <v>1226</v>
      </c>
      <c r="C1695" s="420">
        <v>0</v>
      </c>
      <c r="D1695" s="420">
        <v>725323</v>
      </c>
      <c r="E1695" s="421">
        <v>725323</v>
      </c>
      <c r="F1695" s="422"/>
      <c r="G1695" s="67"/>
    </row>
    <row r="1696" spans="1:7" ht="13.5" customHeight="1">
      <c r="A1696" s="11" t="s">
        <v>3570</v>
      </c>
      <c r="B1696" s="11" t="s">
        <v>2816</v>
      </c>
      <c r="C1696" s="420">
        <v>0</v>
      </c>
      <c r="D1696" s="420">
        <v>609658</v>
      </c>
      <c r="E1696" s="421">
        <v>609658</v>
      </c>
      <c r="F1696" s="422"/>
      <c r="G1696" s="67"/>
    </row>
    <row r="1697" spans="1:7" ht="13.5" customHeight="1">
      <c r="A1697" s="11" t="s">
        <v>3571</v>
      </c>
      <c r="B1697" s="11" t="s">
        <v>3448</v>
      </c>
      <c r="C1697" s="420">
        <v>0</v>
      </c>
      <c r="D1697" s="420">
        <v>46337</v>
      </c>
      <c r="E1697" s="421">
        <v>46337</v>
      </c>
      <c r="F1697" s="422"/>
      <c r="G1697" s="67"/>
    </row>
    <row r="1698" spans="1:7" ht="13.5" customHeight="1">
      <c r="A1698" s="11" t="s">
        <v>3572</v>
      </c>
      <c r="B1698" s="11" t="s">
        <v>3450</v>
      </c>
      <c r="C1698" s="420">
        <v>0</v>
      </c>
      <c r="D1698" s="420">
        <v>-1381318</v>
      </c>
      <c r="E1698" s="421">
        <v>-1381318</v>
      </c>
      <c r="F1698" s="434"/>
      <c r="G1698" s="67"/>
    </row>
    <row r="1699" spans="1:7" ht="13.5" customHeight="1">
      <c r="A1699" s="419" t="s">
        <v>3573</v>
      </c>
      <c r="B1699" s="419" t="s">
        <v>3418</v>
      </c>
      <c r="C1699" s="420">
        <v>0</v>
      </c>
      <c r="D1699" s="420">
        <v>0</v>
      </c>
      <c r="E1699" s="421">
        <v>0</v>
      </c>
      <c r="F1699" s="422"/>
      <c r="G1699" s="67"/>
    </row>
    <row r="1700" spans="1:7" ht="13.5" customHeight="1">
      <c r="A1700" s="11" t="s">
        <v>3574</v>
      </c>
      <c r="B1700" s="11" t="s">
        <v>2816</v>
      </c>
      <c r="C1700" s="420">
        <v>0</v>
      </c>
      <c r="D1700" s="420">
        <v>23</v>
      </c>
      <c r="E1700" s="421">
        <v>23</v>
      </c>
      <c r="F1700" s="422"/>
      <c r="G1700" s="67"/>
    </row>
    <row r="1701" spans="1:7" ht="13.5" customHeight="1">
      <c r="A1701" s="11" t="s">
        <v>3575</v>
      </c>
      <c r="B1701" s="11" t="s">
        <v>3448</v>
      </c>
      <c r="C1701" s="420">
        <v>0</v>
      </c>
      <c r="D1701" s="420">
        <v>1</v>
      </c>
      <c r="E1701" s="421">
        <v>1</v>
      </c>
      <c r="F1701" s="422"/>
      <c r="G1701" s="67"/>
    </row>
    <row r="1702" spans="1:7" ht="13.5" customHeight="1">
      <c r="A1702" s="11" t="s">
        <v>3576</v>
      </c>
      <c r="B1702" s="11" t="s">
        <v>3450</v>
      </c>
      <c r="C1702" s="420">
        <v>0</v>
      </c>
      <c r="D1702" s="420">
        <v>-24</v>
      </c>
      <c r="E1702" s="421">
        <v>-24</v>
      </c>
      <c r="F1702" s="434"/>
      <c r="G1702" s="67"/>
    </row>
    <row r="1703" spans="1:7" ht="13.5" customHeight="1">
      <c r="A1703" s="419" t="s">
        <v>3577</v>
      </c>
      <c r="B1703" s="419" t="s">
        <v>3420</v>
      </c>
      <c r="C1703" s="420">
        <v>0</v>
      </c>
      <c r="D1703" s="420">
        <v>0</v>
      </c>
      <c r="E1703" s="421">
        <v>0</v>
      </c>
      <c r="F1703" s="422"/>
      <c r="G1703" s="67"/>
    </row>
    <row r="1704" spans="1:7" ht="13.5" customHeight="1">
      <c r="A1704" s="11" t="s">
        <v>3578</v>
      </c>
      <c r="B1704" s="11" t="s">
        <v>2816</v>
      </c>
      <c r="C1704" s="420">
        <v>0</v>
      </c>
      <c r="D1704" s="420">
        <v>503</v>
      </c>
      <c r="E1704" s="421">
        <v>503</v>
      </c>
      <c r="F1704" s="422"/>
      <c r="G1704" s="67"/>
    </row>
    <row r="1705" spans="1:7" ht="13.5" customHeight="1">
      <c r="A1705" s="11" t="s">
        <v>3579</v>
      </c>
      <c r="B1705" s="11" t="s">
        <v>3448</v>
      </c>
      <c r="C1705" s="420">
        <v>0</v>
      </c>
      <c r="D1705" s="420">
        <v>1002</v>
      </c>
      <c r="E1705" s="421">
        <v>1002</v>
      </c>
      <c r="F1705" s="422"/>
      <c r="G1705" s="67"/>
    </row>
    <row r="1706" spans="1:7" ht="13.5" customHeight="1">
      <c r="A1706" s="11" t="s">
        <v>3580</v>
      </c>
      <c r="B1706" s="11" t="s">
        <v>3450</v>
      </c>
      <c r="C1706" s="420">
        <v>0</v>
      </c>
      <c r="D1706" s="420">
        <v>-1505</v>
      </c>
      <c r="E1706" s="421">
        <v>-1505</v>
      </c>
      <c r="F1706" s="434"/>
      <c r="G1706" s="67"/>
    </row>
    <row r="1707" spans="1:7" ht="13.5" customHeight="1">
      <c r="A1707" s="419" t="s">
        <v>3581</v>
      </c>
      <c r="B1707" s="419" t="s">
        <v>3422</v>
      </c>
      <c r="C1707" s="420">
        <v>0</v>
      </c>
      <c r="D1707" s="420">
        <v>0</v>
      </c>
      <c r="E1707" s="421">
        <v>0</v>
      </c>
      <c r="F1707" s="422"/>
      <c r="G1707" s="67"/>
    </row>
    <row r="1708" spans="1:7" ht="13.5" customHeight="1">
      <c r="A1708" s="11" t="s">
        <v>3582</v>
      </c>
      <c r="B1708" s="11" t="s">
        <v>1226</v>
      </c>
      <c r="C1708" s="420">
        <v>0</v>
      </c>
      <c r="D1708" s="420">
        <v>237229</v>
      </c>
      <c r="E1708" s="421">
        <v>237229</v>
      </c>
      <c r="F1708" s="422"/>
      <c r="G1708" s="67"/>
    </row>
    <row r="1709" spans="1:7" ht="13.5" customHeight="1">
      <c r="A1709" s="11" t="s">
        <v>3583</v>
      </c>
      <c r="B1709" s="11" t="s">
        <v>2816</v>
      </c>
      <c r="C1709" s="420">
        <v>0</v>
      </c>
      <c r="D1709" s="420">
        <v>1673446</v>
      </c>
      <c r="E1709" s="421">
        <v>1673446</v>
      </c>
      <c r="F1709" s="422"/>
      <c r="G1709" s="67"/>
    </row>
    <row r="1710" spans="1:7" ht="13.5" customHeight="1">
      <c r="A1710" s="11" t="s">
        <v>3584</v>
      </c>
      <c r="B1710" s="11" t="s">
        <v>3448</v>
      </c>
      <c r="C1710" s="420">
        <v>0</v>
      </c>
      <c r="D1710" s="420">
        <v>58968</v>
      </c>
      <c r="E1710" s="421">
        <v>58968</v>
      </c>
      <c r="F1710" s="422"/>
      <c r="G1710" s="67"/>
    </row>
    <row r="1711" spans="1:7" ht="13.5" customHeight="1">
      <c r="A1711" s="11" t="s">
        <v>3585</v>
      </c>
      <c r="B1711" s="11" t="s">
        <v>3450</v>
      </c>
      <c r="C1711" s="420">
        <v>0</v>
      </c>
      <c r="D1711" s="420">
        <v>-1969643</v>
      </c>
      <c r="E1711" s="421">
        <v>-1969643</v>
      </c>
      <c r="F1711" s="434"/>
      <c r="G1711" s="67"/>
    </row>
    <row r="1712" spans="1:7" ht="13.5" customHeight="1">
      <c r="A1712" s="419" t="s">
        <v>3586</v>
      </c>
      <c r="B1712" s="419" t="s">
        <v>3424</v>
      </c>
      <c r="C1712" s="420">
        <v>0</v>
      </c>
      <c r="D1712" s="420">
        <v>0</v>
      </c>
      <c r="E1712" s="421">
        <v>0</v>
      </c>
      <c r="F1712" s="422"/>
      <c r="G1712" s="67"/>
    </row>
    <row r="1713" spans="1:7" ht="13.5" customHeight="1">
      <c r="A1713" s="11" t="s">
        <v>3587</v>
      </c>
      <c r="B1713" s="11" t="s">
        <v>1226</v>
      </c>
      <c r="C1713" s="420">
        <v>0</v>
      </c>
      <c r="D1713" s="420">
        <v>373902</v>
      </c>
      <c r="E1713" s="421">
        <v>373902</v>
      </c>
      <c r="F1713" s="422"/>
      <c r="G1713" s="67"/>
    </row>
    <row r="1714" spans="1:7" ht="13.5" customHeight="1">
      <c r="A1714" s="11" t="s">
        <v>3588</v>
      </c>
      <c r="B1714" s="11" t="s">
        <v>2816</v>
      </c>
      <c r="C1714" s="420">
        <v>0</v>
      </c>
      <c r="D1714" s="420">
        <v>375180</v>
      </c>
      <c r="E1714" s="421">
        <v>375180</v>
      </c>
      <c r="F1714" s="422"/>
      <c r="G1714" s="67"/>
    </row>
    <row r="1715" spans="1:7" ht="13.5" customHeight="1">
      <c r="A1715" s="11" t="s">
        <v>3589</v>
      </c>
      <c r="B1715" s="11" t="s">
        <v>2721</v>
      </c>
      <c r="C1715" s="420">
        <v>0</v>
      </c>
      <c r="D1715" s="420">
        <v>31115</v>
      </c>
      <c r="E1715" s="421">
        <v>31115</v>
      </c>
      <c r="F1715" s="422"/>
      <c r="G1715" s="67"/>
    </row>
    <row r="1716" spans="1:7" ht="13.5" customHeight="1">
      <c r="A1716" s="11" t="s">
        <v>3590</v>
      </c>
      <c r="B1716" s="11" t="s">
        <v>3448</v>
      </c>
      <c r="C1716" s="420">
        <v>0</v>
      </c>
      <c r="D1716" s="420">
        <v>59649</v>
      </c>
      <c r="E1716" s="421">
        <v>59649</v>
      </c>
      <c r="F1716" s="422"/>
      <c r="G1716" s="67"/>
    </row>
    <row r="1717" spans="1:7" ht="13.5" customHeight="1">
      <c r="A1717" s="11" t="s">
        <v>3591</v>
      </c>
      <c r="B1717" s="11" t="s">
        <v>3450</v>
      </c>
      <c r="C1717" s="420">
        <v>0</v>
      </c>
      <c r="D1717" s="420">
        <v>-839846</v>
      </c>
      <c r="E1717" s="421">
        <v>-839846</v>
      </c>
      <c r="F1717" s="434"/>
      <c r="G1717" s="67"/>
    </row>
    <row r="1718" spans="1:7" ht="13.5" customHeight="1">
      <c r="A1718" s="419" t="s">
        <v>3592</v>
      </c>
      <c r="B1718" s="419" t="s">
        <v>3426</v>
      </c>
      <c r="C1718" s="420">
        <v>0</v>
      </c>
      <c r="D1718" s="420">
        <v>0</v>
      </c>
      <c r="E1718" s="421">
        <v>0</v>
      </c>
      <c r="F1718" s="422"/>
      <c r="G1718" s="67"/>
    </row>
    <row r="1719" spans="1:7" ht="13.5" customHeight="1">
      <c r="A1719" s="11" t="s">
        <v>3593</v>
      </c>
      <c r="B1719" s="11" t="s">
        <v>1226</v>
      </c>
      <c r="C1719" s="420">
        <v>0</v>
      </c>
      <c r="D1719" s="420">
        <v>75748</v>
      </c>
      <c r="E1719" s="421">
        <v>75748</v>
      </c>
      <c r="F1719" s="422"/>
      <c r="G1719" s="67"/>
    </row>
    <row r="1720" spans="1:7" ht="13.5" customHeight="1">
      <c r="A1720" s="11" t="s">
        <v>3594</v>
      </c>
      <c r="B1720" s="11" t="s">
        <v>2816</v>
      </c>
      <c r="C1720" s="420">
        <v>0</v>
      </c>
      <c r="D1720" s="420">
        <v>190382</v>
      </c>
      <c r="E1720" s="421">
        <v>190382</v>
      </c>
      <c r="F1720" s="422"/>
      <c r="G1720" s="67"/>
    </row>
    <row r="1721" spans="1:7" ht="13.5" customHeight="1">
      <c r="A1721" s="11" t="s">
        <v>3595</v>
      </c>
      <c r="B1721" s="11" t="s">
        <v>2721</v>
      </c>
      <c r="C1721" s="420">
        <v>0</v>
      </c>
      <c r="D1721" s="420">
        <v>43685</v>
      </c>
      <c r="E1721" s="421">
        <v>43685</v>
      </c>
      <c r="F1721" s="422"/>
      <c r="G1721" s="67"/>
    </row>
    <row r="1722" spans="1:7" ht="13.5" customHeight="1">
      <c r="A1722" s="11" t="s">
        <v>3596</v>
      </c>
      <c r="B1722" s="11" t="s">
        <v>3448</v>
      </c>
      <c r="C1722" s="420">
        <v>0</v>
      </c>
      <c r="D1722" s="420">
        <v>15965</v>
      </c>
      <c r="E1722" s="421">
        <v>15965</v>
      </c>
      <c r="F1722" s="422"/>
      <c r="G1722" s="67"/>
    </row>
    <row r="1723" spans="1:7" ht="13.5" customHeight="1">
      <c r="A1723" s="11" t="s">
        <v>3597</v>
      </c>
      <c r="B1723" s="11" t="s">
        <v>3450</v>
      </c>
      <c r="C1723" s="420">
        <v>0</v>
      </c>
      <c r="D1723" s="420">
        <v>-325780</v>
      </c>
      <c r="E1723" s="421">
        <v>-325780</v>
      </c>
      <c r="F1723" s="434"/>
      <c r="G1723" s="67"/>
    </row>
    <row r="1724" spans="1:7" ht="13.5" customHeight="1">
      <c r="A1724" s="419" t="s">
        <v>3598</v>
      </c>
      <c r="B1724" s="419" t="s">
        <v>3428</v>
      </c>
      <c r="C1724" s="420">
        <v>0</v>
      </c>
      <c r="D1724" s="420">
        <v>0</v>
      </c>
      <c r="E1724" s="421">
        <v>0</v>
      </c>
      <c r="F1724" s="422"/>
      <c r="G1724" s="67"/>
    </row>
    <row r="1725" spans="1:7" ht="13.5" customHeight="1">
      <c r="A1725" s="11" t="s">
        <v>3599</v>
      </c>
      <c r="B1725" s="11" t="s">
        <v>1226</v>
      </c>
      <c r="C1725" s="420">
        <v>0</v>
      </c>
      <c r="D1725" s="420">
        <v>8</v>
      </c>
      <c r="E1725" s="421">
        <v>8</v>
      </c>
      <c r="F1725" s="422"/>
      <c r="G1725" s="67"/>
    </row>
    <row r="1726" spans="1:7" ht="13.5" customHeight="1">
      <c r="A1726" s="11" t="s">
        <v>3600</v>
      </c>
      <c r="B1726" s="11" t="s">
        <v>2816</v>
      </c>
      <c r="C1726" s="420">
        <v>0</v>
      </c>
      <c r="D1726" s="420">
        <v>48649</v>
      </c>
      <c r="E1726" s="421">
        <v>48649</v>
      </c>
      <c r="F1726" s="422"/>
      <c r="G1726" s="67"/>
    </row>
    <row r="1727" spans="1:7" ht="13.5" customHeight="1">
      <c r="A1727" s="11" t="s">
        <v>3601</v>
      </c>
      <c r="B1727" s="11" t="s">
        <v>2721</v>
      </c>
      <c r="C1727" s="420">
        <v>0</v>
      </c>
      <c r="D1727" s="420">
        <v>24093</v>
      </c>
      <c r="E1727" s="421">
        <v>24093</v>
      </c>
      <c r="F1727" s="422"/>
      <c r="G1727" s="67"/>
    </row>
    <row r="1728" spans="1:7" ht="13.5" customHeight="1">
      <c r="A1728" s="11" t="s">
        <v>3602</v>
      </c>
      <c r="B1728" s="11" t="s">
        <v>3448</v>
      </c>
      <c r="C1728" s="420">
        <v>0</v>
      </c>
      <c r="D1728" s="420">
        <v>4207</v>
      </c>
      <c r="E1728" s="421">
        <v>4207</v>
      </c>
      <c r="F1728" s="422"/>
      <c r="G1728" s="67"/>
    </row>
    <row r="1729" spans="1:7" ht="13.5" customHeight="1">
      <c r="A1729" s="11" t="s">
        <v>3603</v>
      </c>
      <c r="B1729" s="11" t="s">
        <v>3450</v>
      </c>
      <c r="C1729" s="420">
        <v>0</v>
      </c>
      <c r="D1729" s="420">
        <v>-76957</v>
      </c>
      <c r="E1729" s="421">
        <v>-76957</v>
      </c>
      <c r="F1729" s="434"/>
      <c r="G1729" s="67"/>
    </row>
    <row r="1730" spans="1:7" ht="13.5" customHeight="1">
      <c r="A1730" s="419" t="s">
        <v>3604</v>
      </c>
      <c r="B1730" s="419" t="s">
        <v>3605</v>
      </c>
      <c r="C1730" s="420">
        <v>0</v>
      </c>
      <c r="D1730" s="420">
        <v>0</v>
      </c>
      <c r="E1730" s="421">
        <v>0</v>
      </c>
      <c r="F1730" s="422"/>
      <c r="G1730" s="67"/>
    </row>
    <row r="1731" spans="1:7" ht="13.5" customHeight="1">
      <c r="A1731" s="11" t="s">
        <v>3606</v>
      </c>
      <c r="B1731" s="11" t="s">
        <v>1226</v>
      </c>
      <c r="C1731" s="420">
        <v>0</v>
      </c>
      <c r="D1731" s="420">
        <v>8912</v>
      </c>
      <c r="E1731" s="421">
        <v>8912</v>
      </c>
      <c r="F1731" s="422"/>
      <c r="G1731" s="67"/>
    </row>
    <row r="1732" spans="1:7" ht="13.5" customHeight="1">
      <c r="A1732" s="11" t="s">
        <v>3607</v>
      </c>
      <c r="B1732" s="11" t="s">
        <v>2816</v>
      </c>
      <c r="C1732" s="420">
        <v>0</v>
      </c>
      <c r="D1732" s="420">
        <v>1027795</v>
      </c>
      <c r="E1732" s="421">
        <v>1027795</v>
      </c>
      <c r="F1732" s="422"/>
      <c r="G1732" s="67"/>
    </row>
    <row r="1733" spans="1:7" ht="13.5" customHeight="1">
      <c r="A1733" s="11" t="s">
        <v>3608</v>
      </c>
      <c r="B1733" s="11" t="s">
        <v>3448</v>
      </c>
      <c r="C1733" s="420">
        <v>0</v>
      </c>
      <c r="D1733" s="420">
        <v>18067</v>
      </c>
      <c r="E1733" s="421">
        <v>18067</v>
      </c>
      <c r="F1733" s="422"/>
      <c r="G1733" s="67"/>
    </row>
    <row r="1734" spans="1:7" ht="13.5" customHeight="1">
      <c r="A1734" s="11" t="s">
        <v>3609</v>
      </c>
      <c r="B1734" s="11" t="s">
        <v>3450</v>
      </c>
      <c r="C1734" s="420">
        <v>0</v>
      </c>
      <c r="D1734" s="420">
        <v>-1054774</v>
      </c>
      <c r="E1734" s="421">
        <v>-1054774</v>
      </c>
      <c r="F1734" s="434"/>
      <c r="G1734" s="67"/>
    </row>
    <row r="1735" spans="1:7" ht="13.5" customHeight="1">
      <c r="A1735" s="419" t="s">
        <v>3610</v>
      </c>
      <c r="B1735" s="419" t="s">
        <v>3611</v>
      </c>
      <c r="C1735" s="420">
        <v>0</v>
      </c>
      <c r="D1735" s="420">
        <v>0</v>
      </c>
      <c r="E1735" s="421">
        <v>0</v>
      </c>
      <c r="F1735" s="422"/>
      <c r="G1735" s="67"/>
    </row>
    <row r="1736" spans="1:7" ht="13.5" customHeight="1">
      <c r="A1736" s="11" t="s">
        <v>3612</v>
      </c>
      <c r="B1736" s="11" t="s">
        <v>1226</v>
      </c>
      <c r="C1736" s="420">
        <v>0</v>
      </c>
      <c r="D1736" s="420">
        <v>28791653</v>
      </c>
      <c r="E1736" s="421">
        <v>28791653</v>
      </c>
      <c r="F1736" s="422"/>
      <c r="G1736" s="67"/>
    </row>
    <row r="1737" spans="1:7" ht="13.5" customHeight="1">
      <c r="A1737" s="11" t="s">
        <v>3613</v>
      </c>
      <c r="B1737" s="11" t="s">
        <v>2816</v>
      </c>
      <c r="C1737" s="420">
        <v>0</v>
      </c>
      <c r="D1737" s="420">
        <v>88337393</v>
      </c>
      <c r="E1737" s="421">
        <v>88337393</v>
      </c>
      <c r="F1737" s="422"/>
      <c r="G1737" s="67"/>
    </row>
    <row r="1738" spans="1:7" ht="13.5" customHeight="1">
      <c r="A1738" s="11" t="s">
        <v>3614</v>
      </c>
      <c r="B1738" s="11" t="s">
        <v>2721</v>
      </c>
      <c r="C1738" s="420">
        <v>0</v>
      </c>
      <c r="D1738" s="420">
        <v>391362</v>
      </c>
      <c r="E1738" s="421">
        <v>391362</v>
      </c>
      <c r="F1738" s="422"/>
      <c r="G1738" s="67"/>
    </row>
    <row r="1739" spans="1:7" ht="13.5" customHeight="1">
      <c r="A1739" s="11" t="s">
        <v>3615</v>
      </c>
      <c r="B1739" s="11" t="s">
        <v>3448</v>
      </c>
      <c r="C1739" s="420">
        <v>0</v>
      </c>
      <c r="D1739" s="420">
        <v>2442391</v>
      </c>
      <c r="E1739" s="421">
        <v>2442391</v>
      </c>
      <c r="F1739" s="422"/>
      <c r="G1739" s="67"/>
    </row>
    <row r="1740" spans="1:7" ht="13.5" customHeight="1">
      <c r="A1740" s="11" t="s">
        <v>3616</v>
      </c>
      <c r="B1740" s="11" t="s">
        <v>3450</v>
      </c>
      <c r="C1740" s="420">
        <v>0</v>
      </c>
      <c r="D1740" s="420">
        <v>-119962799</v>
      </c>
      <c r="E1740" s="421">
        <v>-119962799</v>
      </c>
      <c r="F1740" s="434"/>
      <c r="G1740" s="67"/>
    </row>
    <row r="1741" spans="1:7" ht="13.5" customHeight="1">
      <c r="A1741" s="419" t="s">
        <v>3617</v>
      </c>
      <c r="B1741" s="419" t="s">
        <v>3618</v>
      </c>
      <c r="C1741" s="420">
        <v>0</v>
      </c>
      <c r="D1741" s="420">
        <v>0</v>
      </c>
      <c r="E1741" s="421">
        <v>0</v>
      </c>
      <c r="F1741" s="422"/>
      <c r="G1741" s="67"/>
    </row>
    <row r="1742" spans="1:7" ht="13.5" customHeight="1">
      <c r="A1742" s="419" t="s">
        <v>3619</v>
      </c>
      <c r="B1742" s="419" t="s">
        <v>3620</v>
      </c>
      <c r="C1742" s="420">
        <v>0</v>
      </c>
      <c r="D1742" s="420">
        <v>26893494569</v>
      </c>
      <c r="E1742" s="421">
        <v>26893494569</v>
      </c>
      <c r="F1742" s="422"/>
      <c r="G1742" s="67"/>
    </row>
    <row r="1743" spans="1:7" ht="13.5" customHeight="1">
      <c r="A1743" s="419" t="s">
        <v>3621</v>
      </c>
      <c r="B1743" s="419" t="s">
        <v>3622</v>
      </c>
      <c r="C1743" s="420">
        <v>0</v>
      </c>
      <c r="D1743" s="420">
        <v>9779049921</v>
      </c>
      <c r="E1743" s="421">
        <v>9779049921</v>
      </c>
      <c r="F1743" s="422"/>
      <c r="G1743" s="67"/>
    </row>
    <row r="1744" spans="1:7" ht="13.5" customHeight="1">
      <c r="A1744" s="11" t="s">
        <v>3623</v>
      </c>
      <c r="B1744" s="11" t="s">
        <v>3624</v>
      </c>
      <c r="C1744" s="420">
        <v>0</v>
      </c>
      <c r="D1744" s="420">
        <v>29324657</v>
      </c>
      <c r="E1744" s="421">
        <v>29324657</v>
      </c>
      <c r="F1744" s="422"/>
      <c r="G1744" s="67"/>
    </row>
    <row r="1745" spans="1:7" ht="13.5" customHeight="1">
      <c r="A1745" s="11" t="s">
        <v>3625</v>
      </c>
      <c r="B1745" s="11" t="s">
        <v>3626</v>
      </c>
      <c r="C1745" s="420">
        <v>0</v>
      </c>
      <c r="D1745" s="420">
        <v>458187</v>
      </c>
      <c r="E1745" s="421">
        <v>458187</v>
      </c>
      <c r="F1745" s="422"/>
      <c r="G1745" s="67"/>
    </row>
    <row r="1746" spans="1:7" ht="13.5" customHeight="1">
      <c r="A1746" s="11" t="s">
        <v>3627</v>
      </c>
      <c r="B1746" s="11" t="s">
        <v>3628</v>
      </c>
      <c r="C1746" s="420">
        <v>0</v>
      </c>
      <c r="D1746" s="420">
        <v>19726495</v>
      </c>
      <c r="E1746" s="421">
        <v>19726495</v>
      </c>
      <c r="F1746" s="422"/>
      <c r="G1746" s="67"/>
    </row>
    <row r="1747" spans="1:7" ht="13.5" customHeight="1">
      <c r="A1747" s="11" t="s">
        <v>3629</v>
      </c>
      <c r="B1747" s="11" t="s">
        <v>3630</v>
      </c>
      <c r="C1747" s="420">
        <v>0</v>
      </c>
      <c r="D1747" s="420">
        <v>1751649642</v>
      </c>
      <c r="E1747" s="421">
        <v>1751649642</v>
      </c>
      <c r="F1747" s="422"/>
      <c r="G1747" s="67"/>
    </row>
    <row r="1748" spans="1:7" ht="13.5" customHeight="1">
      <c r="A1748" s="11" t="s">
        <v>3631</v>
      </c>
      <c r="B1748" s="11" t="s">
        <v>3632</v>
      </c>
      <c r="C1748" s="420">
        <v>0</v>
      </c>
      <c r="D1748" s="420">
        <v>7890591360</v>
      </c>
      <c r="E1748" s="421">
        <v>7890591360</v>
      </c>
      <c r="F1748" s="422"/>
      <c r="G1748" s="67"/>
    </row>
    <row r="1749" spans="1:7" ht="13.5" customHeight="1">
      <c r="A1749" s="11" t="s">
        <v>3633</v>
      </c>
      <c r="B1749" s="11" t="s">
        <v>3634</v>
      </c>
      <c r="C1749" s="420">
        <v>0</v>
      </c>
      <c r="D1749" s="420">
        <v>87299580</v>
      </c>
      <c r="E1749" s="421">
        <v>87299580</v>
      </c>
      <c r="F1749" s="422"/>
      <c r="G1749" s="67"/>
    </row>
    <row r="1750" spans="1:7" ht="13.5" customHeight="1">
      <c r="A1750" s="419" t="s">
        <v>3635</v>
      </c>
      <c r="B1750" s="419" t="s">
        <v>3636</v>
      </c>
      <c r="C1750" s="420">
        <v>0</v>
      </c>
      <c r="D1750" s="420">
        <v>61906181</v>
      </c>
      <c r="E1750" s="421">
        <v>61906181</v>
      </c>
      <c r="F1750" s="422"/>
      <c r="G1750" s="67"/>
    </row>
    <row r="1751" spans="1:7" ht="13.5" customHeight="1">
      <c r="A1751" s="11" t="s">
        <v>3637</v>
      </c>
      <c r="B1751" s="11" t="s">
        <v>3638</v>
      </c>
      <c r="C1751" s="420">
        <v>0</v>
      </c>
      <c r="D1751" s="420">
        <v>61906181</v>
      </c>
      <c r="E1751" s="421">
        <v>61906181</v>
      </c>
      <c r="F1751" s="422"/>
      <c r="G1751" s="67"/>
    </row>
    <row r="1752" spans="1:7" ht="13.5" customHeight="1">
      <c r="A1752" s="419" t="s">
        <v>3639</v>
      </c>
      <c r="B1752" s="419" t="s">
        <v>3640</v>
      </c>
      <c r="C1752" s="420">
        <v>0</v>
      </c>
      <c r="D1752" s="420">
        <v>3922104052</v>
      </c>
      <c r="E1752" s="421">
        <v>3922104052</v>
      </c>
      <c r="F1752" s="422"/>
      <c r="G1752" s="67"/>
    </row>
    <row r="1753" spans="1:7" ht="13.5" customHeight="1">
      <c r="A1753" s="11" t="s">
        <v>3641</v>
      </c>
      <c r="B1753" s="11" t="s">
        <v>3642</v>
      </c>
      <c r="C1753" s="420">
        <v>0</v>
      </c>
      <c r="D1753" s="420">
        <v>944725983</v>
      </c>
      <c r="E1753" s="421">
        <v>944725983</v>
      </c>
      <c r="F1753" s="422"/>
      <c r="G1753" s="67"/>
    </row>
    <row r="1754" spans="1:7" ht="13.5" customHeight="1">
      <c r="A1754" s="11" t="s">
        <v>3643</v>
      </c>
      <c r="B1754" s="11" t="s">
        <v>3644</v>
      </c>
      <c r="C1754" s="420">
        <v>0</v>
      </c>
      <c r="D1754" s="420">
        <v>2977378069</v>
      </c>
      <c r="E1754" s="421">
        <v>2977378069</v>
      </c>
      <c r="F1754" s="422"/>
      <c r="G1754" s="67"/>
    </row>
    <row r="1755" spans="1:7" ht="13.5" customHeight="1">
      <c r="A1755" s="419" t="s">
        <v>3645</v>
      </c>
      <c r="B1755" s="419" t="s">
        <v>137</v>
      </c>
      <c r="C1755" s="420">
        <v>0</v>
      </c>
      <c r="D1755" s="420">
        <v>55842</v>
      </c>
      <c r="E1755" s="421">
        <v>55842</v>
      </c>
      <c r="F1755" s="422"/>
      <c r="G1755" s="67"/>
    </row>
    <row r="1756" spans="1:7" ht="13.5" customHeight="1">
      <c r="A1756" s="11" t="s">
        <v>3646</v>
      </c>
      <c r="B1756" s="11" t="s">
        <v>2668</v>
      </c>
      <c r="C1756" s="420">
        <v>0</v>
      </c>
      <c r="D1756" s="420">
        <v>55842</v>
      </c>
      <c r="E1756" s="421">
        <v>55842</v>
      </c>
      <c r="F1756" s="422"/>
      <c r="G1756" s="67"/>
    </row>
    <row r="1757" spans="1:7" ht="13.5" customHeight="1">
      <c r="A1757" s="419" t="s">
        <v>3647</v>
      </c>
      <c r="B1757" s="419" t="s">
        <v>3648</v>
      </c>
      <c r="C1757" s="420">
        <v>0</v>
      </c>
      <c r="D1757" s="420">
        <v>14973070</v>
      </c>
      <c r="E1757" s="421">
        <v>14973070</v>
      </c>
      <c r="F1757" s="422"/>
      <c r="G1757" s="67"/>
    </row>
    <row r="1758" spans="1:7" ht="13.5" customHeight="1">
      <c r="A1758" s="11" t="s">
        <v>3649</v>
      </c>
      <c r="B1758" s="11" t="s">
        <v>3650</v>
      </c>
      <c r="C1758" s="420">
        <v>0</v>
      </c>
      <c r="D1758" s="420">
        <v>14973070</v>
      </c>
      <c r="E1758" s="421">
        <v>14973070</v>
      </c>
      <c r="F1758" s="422"/>
      <c r="G1758" s="67"/>
    </row>
    <row r="1759" spans="1:7" ht="13.5" customHeight="1">
      <c r="A1759" s="419" t="s">
        <v>3651</v>
      </c>
      <c r="B1759" s="419" t="s">
        <v>3325</v>
      </c>
      <c r="C1759" s="420">
        <v>0</v>
      </c>
      <c r="D1759" s="420">
        <v>288799593</v>
      </c>
      <c r="E1759" s="421">
        <v>288799593</v>
      </c>
      <c r="F1759" s="422"/>
      <c r="G1759" s="67"/>
    </row>
    <row r="1760" spans="1:7" ht="13.5" customHeight="1">
      <c r="A1760" s="11" t="s">
        <v>3652</v>
      </c>
      <c r="B1760" s="11" t="s">
        <v>832</v>
      </c>
      <c r="C1760" s="420">
        <v>0</v>
      </c>
      <c r="D1760" s="420">
        <v>1042</v>
      </c>
      <c r="E1760" s="421">
        <v>1042</v>
      </c>
      <c r="F1760" s="422"/>
      <c r="G1760" s="67"/>
    </row>
    <row r="1761" spans="1:7" ht="13.5" customHeight="1">
      <c r="A1761" s="11" t="s">
        <v>3653</v>
      </c>
      <c r="B1761" s="11" t="s">
        <v>1195</v>
      </c>
      <c r="C1761" s="420">
        <v>0</v>
      </c>
      <c r="D1761" s="420">
        <v>111581346</v>
      </c>
      <c r="E1761" s="421">
        <v>111581346</v>
      </c>
      <c r="F1761" s="422"/>
      <c r="G1761" s="67"/>
    </row>
    <row r="1762" spans="1:7" ht="13.5" customHeight="1">
      <c r="A1762" s="11" t="s">
        <v>3654</v>
      </c>
      <c r="B1762" s="11" t="s">
        <v>1314</v>
      </c>
      <c r="C1762" s="420">
        <v>0</v>
      </c>
      <c r="D1762" s="420">
        <v>175780013</v>
      </c>
      <c r="E1762" s="421">
        <v>175780013</v>
      </c>
      <c r="F1762" s="422"/>
      <c r="G1762" s="67"/>
    </row>
    <row r="1763" spans="1:7" ht="13.5" customHeight="1">
      <c r="A1763" s="11" t="s">
        <v>3655</v>
      </c>
      <c r="B1763" s="11" t="s">
        <v>3656</v>
      </c>
      <c r="C1763" s="420">
        <v>0</v>
      </c>
      <c r="D1763" s="420">
        <v>58713</v>
      </c>
      <c r="E1763" s="421">
        <v>58713</v>
      </c>
      <c r="F1763" s="422"/>
      <c r="G1763" s="67"/>
    </row>
    <row r="1764" spans="1:7" ht="13.5" customHeight="1">
      <c r="A1764" s="11" t="s">
        <v>3657</v>
      </c>
      <c r="B1764" s="11" t="s">
        <v>3658</v>
      </c>
      <c r="C1764" s="420">
        <v>0</v>
      </c>
      <c r="D1764" s="420">
        <v>995152</v>
      </c>
      <c r="E1764" s="421">
        <v>995152</v>
      </c>
      <c r="F1764" s="422"/>
      <c r="G1764" s="67"/>
    </row>
    <row r="1765" spans="1:7" ht="13.5" customHeight="1">
      <c r="A1765" s="11" t="s">
        <v>3659</v>
      </c>
      <c r="B1765" s="11" t="s">
        <v>3660</v>
      </c>
      <c r="C1765" s="420">
        <v>0</v>
      </c>
      <c r="D1765" s="420">
        <v>169723</v>
      </c>
      <c r="E1765" s="421">
        <v>169723</v>
      </c>
      <c r="F1765" s="422"/>
      <c r="G1765" s="67"/>
    </row>
    <row r="1766" spans="1:7" ht="13.5" customHeight="1">
      <c r="A1766" s="11" t="s">
        <v>3661</v>
      </c>
      <c r="B1766" s="11" t="s">
        <v>3662</v>
      </c>
      <c r="C1766" s="420">
        <v>0</v>
      </c>
      <c r="D1766" s="420">
        <v>213604</v>
      </c>
      <c r="E1766" s="421">
        <v>213604</v>
      </c>
      <c r="F1766" s="422"/>
      <c r="G1766" s="67"/>
    </row>
    <row r="1767" spans="1:7" ht="13.5" customHeight="1">
      <c r="A1767" s="419" t="s">
        <v>3663</v>
      </c>
      <c r="B1767" s="419" t="s">
        <v>3664</v>
      </c>
      <c r="C1767" s="420">
        <v>0</v>
      </c>
      <c r="D1767" s="420">
        <v>12826605910</v>
      </c>
      <c r="E1767" s="421">
        <v>12826605910</v>
      </c>
      <c r="F1767" s="422"/>
      <c r="G1767" s="67"/>
    </row>
    <row r="1768" spans="1:7" ht="13.5" customHeight="1">
      <c r="A1768" s="11" t="s">
        <v>3665</v>
      </c>
      <c r="B1768" s="11" t="s">
        <v>3666</v>
      </c>
      <c r="C1768" s="420">
        <v>0</v>
      </c>
      <c r="D1768" s="420">
        <v>50068743</v>
      </c>
      <c r="E1768" s="421">
        <v>50068743</v>
      </c>
      <c r="F1768" s="422"/>
      <c r="G1768" s="67"/>
    </row>
    <row r="1769" spans="1:7" ht="13.5" customHeight="1">
      <c r="A1769" s="11" t="s">
        <v>3667</v>
      </c>
      <c r="B1769" s="11" t="s">
        <v>2041</v>
      </c>
      <c r="C1769" s="420">
        <v>0</v>
      </c>
      <c r="D1769" s="420">
        <v>6399428588</v>
      </c>
      <c r="E1769" s="421">
        <v>6399428588</v>
      </c>
      <c r="F1769" s="422"/>
      <c r="G1769" s="67"/>
    </row>
    <row r="1770" spans="1:7" ht="13.5" customHeight="1">
      <c r="A1770" s="11" t="s">
        <v>3668</v>
      </c>
      <c r="B1770" s="11" t="s">
        <v>3664</v>
      </c>
      <c r="C1770" s="420">
        <v>0</v>
      </c>
      <c r="D1770" s="420">
        <v>6377108579</v>
      </c>
      <c r="E1770" s="421">
        <v>6377108579</v>
      </c>
      <c r="F1770" s="422"/>
      <c r="G1770" s="67"/>
    </row>
    <row r="1771" spans="1:7" ht="13.5" customHeight="1">
      <c r="A1771" s="419" t="s">
        <v>3669</v>
      </c>
      <c r="B1771" s="419" t="s">
        <v>3670</v>
      </c>
      <c r="C1771" s="420">
        <v>0</v>
      </c>
      <c r="D1771" s="420">
        <v>121434537247</v>
      </c>
      <c r="E1771" s="421">
        <v>121434537247</v>
      </c>
      <c r="F1771" s="422"/>
      <c r="G1771" s="67"/>
    </row>
    <row r="1772" spans="1:7" ht="13.5" customHeight="1">
      <c r="A1772" s="419" t="s">
        <v>3671</v>
      </c>
      <c r="B1772" s="419" t="s">
        <v>3672</v>
      </c>
      <c r="C1772" s="420">
        <v>0</v>
      </c>
      <c r="D1772" s="420">
        <v>1136053</v>
      </c>
      <c r="E1772" s="421">
        <v>1136053</v>
      </c>
      <c r="F1772" s="422"/>
      <c r="G1772" s="67"/>
    </row>
    <row r="1773" spans="1:7" ht="13.5" customHeight="1">
      <c r="A1773" s="11" t="s">
        <v>3673</v>
      </c>
      <c r="B1773" s="11" t="s">
        <v>1814</v>
      </c>
      <c r="C1773" s="420">
        <v>0</v>
      </c>
      <c r="D1773" s="420">
        <v>1136053</v>
      </c>
      <c r="E1773" s="421">
        <v>1136053</v>
      </c>
      <c r="F1773" s="422"/>
      <c r="G1773" s="67"/>
    </row>
    <row r="1774" spans="1:7" ht="13.5" customHeight="1">
      <c r="A1774" s="419" t="s">
        <v>3674</v>
      </c>
      <c r="B1774" s="419" t="s">
        <v>3675</v>
      </c>
      <c r="C1774" s="420">
        <v>0</v>
      </c>
      <c r="D1774" s="420">
        <v>899197</v>
      </c>
      <c r="E1774" s="421">
        <v>899197</v>
      </c>
      <c r="F1774" s="422"/>
      <c r="G1774" s="67"/>
    </row>
    <row r="1775" spans="1:7" ht="13.5" customHeight="1">
      <c r="A1775" s="11" t="s">
        <v>3676</v>
      </c>
      <c r="B1775" s="11" t="s">
        <v>3677</v>
      </c>
      <c r="C1775" s="420">
        <v>0</v>
      </c>
      <c r="D1775" s="420">
        <v>899197</v>
      </c>
      <c r="E1775" s="421">
        <v>899197</v>
      </c>
      <c r="F1775" s="422"/>
      <c r="G1775" s="67"/>
    </row>
    <row r="1776" spans="1:7" ht="13.5" customHeight="1">
      <c r="A1776" s="419" t="s">
        <v>3678</v>
      </c>
      <c r="B1776" s="419" t="s">
        <v>3679</v>
      </c>
      <c r="C1776" s="420">
        <v>0</v>
      </c>
      <c r="D1776" s="420">
        <v>8128833698</v>
      </c>
      <c r="E1776" s="421">
        <v>8128833698</v>
      </c>
      <c r="F1776" s="422"/>
      <c r="G1776" s="67"/>
    </row>
    <row r="1777" spans="1:7" ht="13.5" customHeight="1">
      <c r="A1777" s="11" t="s">
        <v>3680</v>
      </c>
      <c r="B1777" s="11" t="s">
        <v>38</v>
      </c>
      <c r="C1777" s="420">
        <v>0</v>
      </c>
      <c r="D1777" s="420">
        <v>8116657461</v>
      </c>
      <c r="E1777" s="421">
        <v>8116657461</v>
      </c>
      <c r="F1777" s="422"/>
      <c r="G1777" s="67"/>
    </row>
    <row r="1778" spans="1:7" ht="13.5" customHeight="1">
      <c r="A1778" s="11" t="s">
        <v>3681</v>
      </c>
      <c r="B1778" s="11" t="s">
        <v>1195</v>
      </c>
      <c r="C1778" s="420">
        <v>0</v>
      </c>
      <c r="D1778" s="420">
        <v>2116448</v>
      </c>
      <c r="E1778" s="421">
        <v>2116448</v>
      </c>
      <c r="F1778" s="422"/>
      <c r="G1778" s="67"/>
    </row>
    <row r="1779" spans="1:7" ht="13.5" customHeight="1">
      <c r="A1779" s="11" t="s">
        <v>3682</v>
      </c>
      <c r="B1779" s="11" t="s">
        <v>3683</v>
      </c>
      <c r="C1779" s="420">
        <v>0</v>
      </c>
      <c r="D1779" s="420">
        <v>137793</v>
      </c>
      <c r="E1779" s="421">
        <v>137793</v>
      </c>
      <c r="F1779" s="422"/>
      <c r="G1779" s="67"/>
    </row>
    <row r="1780" spans="1:7" ht="13.5" customHeight="1">
      <c r="A1780" s="11" t="s">
        <v>3684</v>
      </c>
      <c r="B1780" s="11" t="s">
        <v>1314</v>
      </c>
      <c r="C1780" s="420">
        <v>0</v>
      </c>
      <c r="D1780" s="420">
        <v>8299740</v>
      </c>
      <c r="E1780" s="421">
        <v>8299740</v>
      </c>
      <c r="F1780" s="422"/>
      <c r="G1780" s="67"/>
    </row>
    <row r="1781" spans="1:7" ht="13.5" customHeight="1">
      <c r="A1781" s="11" t="s">
        <v>3685</v>
      </c>
      <c r="B1781" s="11" t="s">
        <v>1684</v>
      </c>
      <c r="C1781" s="420">
        <v>0</v>
      </c>
      <c r="D1781" s="420">
        <v>30552</v>
      </c>
      <c r="E1781" s="421">
        <v>30552</v>
      </c>
      <c r="F1781" s="422"/>
      <c r="G1781" s="67"/>
    </row>
    <row r="1782" spans="1:7" ht="13.5" customHeight="1">
      <c r="A1782" s="11" t="s">
        <v>3686</v>
      </c>
      <c r="B1782" s="11" t="s">
        <v>3687</v>
      </c>
      <c r="C1782" s="420">
        <v>0</v>
      </c>
      <c r="D1782" s="420">
        <v>1591704</v>
      </c>
      <c r="E1782" s="421">
        <v>1591704</v>
      </c>
      <c r="F1782" s="422"/>
      <c r="G1782" s="67"/>
    </row>
    <row r="1783" spans="1:7" ht="13.5" customHeight="1">
      <c r="A1783" s="419" t="s">
        <v>3688</v>
      </c>
      <c r="B1783" s="419" t="s">
        <v>3689</v>
      </c>
      <c r="C1783" s="420">
        <v>0</v>
      </c>
      <c r="D1783" s="420">
        <v>2108919</v>
      </c>
      <c r="E1783" s="421">
        <v>2108919</v>
      </c>
      <c r="F1783" s="422"/>
      <c r="G1783" s="67"/>
    </row>
    <row r="1784" spans="1:7" ht="13.5" customHeight="1">
      <c r="A1784" s="11" t="s">
        <v>3690</v>
      </c>
      <c r="B1784" s="11" t="s">
        <v>3691</v>
      </c>
      <c r="C1784" s="420">
        <v>0</v>
      </c>
      <c r="D1784" s="420">
        <v>2108919</v>
      </c>
      <c r="E1784" s="421">
        <v>2108919</v>
      </c>
      <c r="F1784" s="422"/>
      <c r="G1784" s="67"/>
    </row>
    <row r="1785" spans="1:7" ht="13.5" customHeight="1">
      <c r="A1785" s="419" t="s">
        <v>3692</v>
      </c>
      <c r="B1785" s="419" t="s">
        <v>3693</v>
      </c>
      <c r="C1785" s="420">
        <v>0</v>
      </c>
      <c r="D1785" s="420">
        <v>7849</v>
      </c>
      <c r="E1785" s="421">
        <v>7849</v>
      </c>
      <c r="F1785" s="422"/>
      <c r="G1785" s="67"/>
    </row>
    <row r="1786" spans="1:7" ht="13.5" customHeight="1">
      <c r="A1786" s="11" t="s">
        <v>3694</v>
      </c>
      <c r="B1786" s="11" t="s">
        <v>3695</v>
      </c>
      <c r="C1786" s="420">
        <v>0</v>
      </c>
      <c r="D1786" s="420">
        <v>7849</v>
      </c>
      <c r="E1786" s="421">
        <v>7849</v>
      </c>
      <c r="F1786" s="422"/>
      <c r="G1786" s="67"/>
    </row>
    <row r="1787" spans="1:7" ht="13.5" customHeight="1">
      <c r="A1787" s="419" t="s">
        <v>3696</v>
      </c>
      <c r="B1787" s="419" t="s">
        <v>3697</v>
      </c>
      <c r="C1787" s="420">
        <v>0</v>
      </c>
      <c r="D1787" s="420">
        <v>935147501</v>
      </c>
      <c r="E1787" s="421">
        <v>935147501</v>
      </c>
      <c r="F1787" s="422"/>
      <c r="G1787" s="67"/>
    </row>
    <row r="1788" spans="1:7" ht="13.5" customHeight="1">
      <c r="A1788" s="11" t="s">
        <v>3698</v>
      </c>
      <c r="B1788" s="11" t="s">
        <v>1314</v>
      </c>
      <c r="C1788" s="420">
        <v>0</v>
      </c>
      <c r="D1788" s="420">
        <v>132319944</v>
      </c>
      <c r="E1788" s="421">
        <v>132319944</v>
      </c>
      <c r="F1788" s="422"/>
      <c r="G1788" s="67"/>
    </row>
    <row r="1789" spans="1:7" ht="13.5" customHeight="1">
      <c r="A1789" s="11" t="s">
        <v>3699</v>
      </c>
      <c r="B1789" s="11" t="s">
        <v>965</v>
      </c>
      <c r="C1789" s="420">
        <v>0</v>
      </c>
      <c r="D1789" s="420">
        <v>764792271</v>
      </c>
      <c r="E1789" s="421">
        <v>764792271</v>
      </c>
      <c r="F1789" s="422"/>
      <c r="G1789" s="67"/>
    </row>
    <row r="1790" spans="1:7" ht="13.5" customHeight="1">
      <c r="A1790" s="11" t="s">
        <v>3700</v>
      </c>
      <c r="B1790" s="11" t="s">
        <v>1005</v>
      </c>
      <c r="C1790" s="420">
        <v>0</v>
      </c>
      <c r="D1790" s="420">
        <v>3352328</v>
      </c>
      <c r="E1790" s="421">
        <v>3352328</v>
      </c>
      <c r="F1790" s="422"/>
      <c r="G1790" s="67"/>
    </row>
    <row r="1791" spans="1:7" ht="13.5" customHeight="1">
      <c r="A1791" s="11" t="s">
        <v>3701</v>
      </c>
      <c r="B1791" s="11" t="s">
        <v>3702</v>
      </c>
      <c r="C1791" s="420">
        <v>0</v>
      </c>
      <c r="D1791" s="420">
        <v>34682958</v>
      </c>
      <c r="E1791" s="421">
        <v>34682958</v>
      </c>
      <c r="F1791" s="422"/>
      <c r="G1791" s="67"/>
    </row>
    <row r="1792" spans="1:7" ht="13.5" customHeight="1">
      <c r="A1792" s="419" t="s">
        <v>3703</v>
      </c>
      <c r="B1792" s="419" t="s">
        <v>3704</v>
      </c>
      <c r="C1792" s="420">
        <v>0</v>
      </c>
      <c r="D1792" s="420">
        <v>97667970379</v>
      </c>
      <c r="E1792" s="421">
        <v>97667970379</v>
      </c>
      <c r="F1792" s="422"/>
      <c r="G1792" s="67"/>
    </row>
    <row r="1793" spans="1:7" ht="13.5" customHeight="1">
      <c r="A1793" s="11" t="s">
        <v>3705</v>
      </c>
      <c r="B1793" s="11" t="s">
        <v>1668</v>
      </c>
      <c r="C1793" s="420">
        <v>0</v>
      </c>
      <c r="D1793" s="420">
        <v>97667970379</v>
      </c>
      <c r="E1793" s="421">
        <v>97667970379</v>
      </c>
      <c r="F1793" s="422"/>
      <c r="G1793" s="67"/>
    </row>
    <row r="1794" spans="1:7" ht="13.5" customHeight="1">
      <c r="A1794" s="419" t="s">
        <v>3706</v>
      </c>
      <c r="B1794" s="419" t="s">
        <v>3707</v>
      </c>
      <c r="C1794" s="420">
        <v>0</v>
      </c>
      <c r="D1794" s="420">
        <v>20100</v>
      </c>
      <c r="E1794" s="421">
        <v>20100</v>
      </c>
      <c r="F1794" s="422"/>
      <c r="G1794" s="67"/>
    </row>
    <row r="1795" spans="1:7" ht="13.5" customHeight="1">
      <c r="A1795" s="11" t="s">
        <v>3708</v>
      </c>
      <c r="B1795" s="11" t="s">
        <v>3707</v>
      </c>
      <c r="C1795" s="420">
        <v>0</v>
      </c>
      <c r="D1795" s="420">
        <v>20100</v>
      </c>
      <c r="E1795" s="421">
        <v>20100</v>
      </c>
      <c r="F1795" s="422"/>
      <c r="G1795" s="67"/>
    </row>
    <row r="1796" spans="1:7" ht="13.5" customHeight="1">
      <c r="A1796" s="419" t="s">
        <v>3709</v>
      </c>
      <c r="B1796" s="419" t="s">
        <v>1748</v>
      </c>
      <c r="C1796" s="420">
        <v>0</v>
      </c>
      <c r="D1796" s="420">
        <v>240835566</v>
      </c>
      <c r="E1796" s="421">
        <v>240835566</v>
      </c>
      <c r="F1796" s="422"/>
      <c r="G1796" s="67"/>
    </row>
    <row r="1797" spans="1:7" ht="13.5" customHeight="1">
      <c r="A1797" s="11" t="s">
        <v>3710</v>
      </c>
      <c r="B1797" s="11" t="s">
        <v>1314</v>
      </c>
      <c r="C1797" s="420">
        <v>0</v>
      </c>
      <c r="D1797" s="420">
        <v>238388632</v>
      </c>
      <c r="E1797" s="421">
        <v>238388632</v>
      </c>
      <c r="F1797" s="422"/>
      <c r="G1797" s="67"/>
    </row>
    <row r="1798" spans="1:7" ht="13.5" customHeight="1">
      <c r="A1798" s="11" t="s">
        <v>3711</v>
      </c>
      <c r="B1798" s="11" t="s">
        <v>1762</v>
      </c>
      <c r="C1798" s="420">
        <v>0</v>
      </c>
      <c r="D1798" s="420">
        <v>2446934</v>
      </c>
      <c r="E1798" s="421">
        <v>2446934</v>
      </c>
      <c r="F1798" s="422"/>
      <c r="G1798" s="67"/>
    </row>
    <row r="1799" spans="1:7" ht="13.5" customHeight="1">
      <c r="A1799" s="419" t="s">
        <v>3712</v>
      </c>
      <c r="B1799" s="419" t="s">
        <v>3713</v>
      </c>
      <c r="C1799" s="420">
        <v>0</v>
      </c>
      <c r="D1799" s="420">
        <v>3310710430</v>
      </c>
      <c r="E1799" s="421">
        <v>3310710430</v>
      </c>
      <c r="F1799" s="422"/>
      <c r="G1799" s="67"/>
    </row>
    <row r="1800" spans="1:7" ht="13.5" customHeight="1">
      <c r="A1800" s="11" t="s">
        <v>3714</v>
      </c>
      <c r="B1800" s="11" t="s">
        <v>825</v>
      </c>
      <c r="C1800" s="420">
        <v>0</v>
      </c>
      <c r="D1800" s="420">
        <v>213033414</v>
      </c>
      <c r="E1800" s="421">
        <v>213033414</v>
      </c>
      <c r="F1800" s="422"/>
      <c r="G1800" s="67"/>
    </row>
    <row r="1801" spans="1:7" ht="13.5" customHeight="1">
      <c r="A1801" s="11" t="s">
        <v>3715</v>
      </c>
      <c r="B1801" s="11" t="s">
        <v>2717</v>
      </c>
      <c r="C1801" s="420">
        <v>0</v>
      </c>
      <c r="D1801" s="420">
        <v>3097677016</v>
      </c>
      <c r="E1801" s="421">
        <v>3097677016</v>
      </c>
      <c r="F1801" s="422"/>
      <c r="G1801" s="67"/>
    </row>
    <row r="1802" spans="1:7" ht="13.5" customHeight="1">
      <c r="A1802" s="419" t="s">
        <v>3716</v>
      </c>
      <c r="B1802" s="419" t="s">
        <v>3717</v>
      </c>
      <c r="C1802" s="420">
        <v>0</v>
      </c>
      <c r="D1802" s="420">
        <v>179045830</v>
      </c>
      <c r="E1802" s="421">
        <v>179045830</v>
      </c>
      <c r="F1802" s="422"/>
      <c r="G1802" s="67"/>
    </row>
    <row r="1803" spans="1:7" ht="13.5" customHeight="1">
      <c r="A1803" s="11" t="s">
        <v>3718</v>
      </c>
      <c r="B1803" s="11" t="s">
        <v>3719</v>
      </c>
      <c r="C1803" s="420">
        <v>0</v>
      </c>
      <c r="D1803" s="420">
        <v>170840307</v>
      </c>
      <c r="E1803" s="421">
        <v>170840307</v>
      </c>
      <c r="F1803" s="422"/>
      <c r="G1803" s="67"/>
    </row>
    <row r="1804" spans="1:7" ht="13.5" customHeight="1">
      <c r="A1804" s="11" t="s">
        <v>3720</v>
      </c>
      <c r="B1804" s="11" t="s">
        <v>3721</v>
      </c>
      <c r="C1804" s="420">
        <v>0</v>
      </c>
      <c r="D1804" s="420">
        <v>8205523</v>
      </c>
      <c r="E1804" s="421">
        <v>8205523</v>
      </c>
      <c r="F1804" s="422"/>
      <c r="G1804" s="67"/>
    </row>
    <row r="1805" spans="1:7" ht="13.5" customHeight="1">
      <c r="A1805" s="419" t="s">
        <v>3722</v>
      </c>
      <c r="B1805" s="419" t="s">
        <v>3723</v>
      </c>
      <c r="C1805" s="420">
        <v>0</v>
      </c>
      <c r="D1805" s="420">
        <v>10967821725</v>
      </c>
      <c r="E1805" s="421">
        <v>10967821725</v>
      </c>
      <c r="F1805" s="422"/>
      <c r="G1805" s="67"/>
    </row>
    <row r="1806" spans="1:7" ht="13.5" customHeight="1">
      <c r="A1806" s="11" t="s">
        <v>3724</v>
      </c>
      <c r="B1806" s="11" t="s">
        <v>3725</v>
      </c>
      <c r="C1806" s="420">
        <v>0</v>
      </c>
      <c r="D1806" s="420">
        <v>194249002</v>
      </c>
      <c r="E1806" s="421">
        <v>194249002</v>
      </c>
      <c r="F1806" s="422"/>
      <c r="G1806" s="67"/>
    </row>
    <row r="1807" spans="1:7" ht="13.5" customHeight="1">
      <c r="A1807" s="11" t="s">
        <v>3726</v>
      </c>
      <c r="B1807" s="11" t="s">
        <v>1142</v>
      </c>
      <c r="C1807" s="420">
        <v>0</v>
      </c>
      <c r="D1807" s="420">
        <v>17183520</v>
      </c>
      <c r="E1807" s="421">
        <v>17183520</v>
      </c>
      <c r="F1807" s="422"/>
      <c r="G1807" s="67"/>
    </row>
    <row r="1808" spans="1:7" ht="13.5" customHeight="1">
      <c r="A1808" s="11" t="s">
        <v>3727</v>
      </c>
      <c r="B1808" s="11" t="s">
        <v>3728</v>
      </c>
      <c r="C1808" s="420">
        <v>0</v>
      </c>
      <c r="D1808" s="420">
        <v>57466564</v>
      </c>
      <c r="E1808" s="421">
        <v>57466564</v>
      </c>
      <c r="F1808" s="422"/>
      <c r="G1808" s="67"/>
    </row>
    <row r="1809" spans="1:7" ht="13.5" customHeight="1">
      <c r="A1809" s="11" t="s">
        <v>3729</v>
      </c>
      <c r="B1809" s="11" t="s">
        <v>3730</v>
      </c>
      <c r="C1809" s="420">
        <v>0</v>
      </c>
      <c r="D1809" s="420">
        <v>125991758</v>
      </c>
      <c r="E1809" s="421">
        <v>125991758</v>
      </c>
      <c r="F1809" s="422"/>
      <c r="G1809" s="67"/>
    </row>
    <row r="1810" spans="1:7" ht="13.5" customHeight="1">
      <c r="A1810" s="11" t="s">
        <v>3731</v>
      </c>
      <c r="B1810" s="11" t="s">
        <v>3723</v>
      </c>
      <c r="C1810" s="420">
        <v>0</v>
      </c>
      <c r="D1810" s="420">
        <v>10572930881</v>
      </c>
      <c r="E1810" s="421">
        <v>10572930881</v>
      </c>
      <c r="F1810" s="422"/>
      <c r="G1810" s="67"/>
    </row>
    <row r="1811" spans="1:7" ht="13.5" customHeight="1">
      <c r="A1811" s="419" t="s">
        <v>3732</v>
      </c>
      <c r="B1811" s="419" t="s">
        <v>3733</v>
      </c>
      <c r="C1811" s="420">
        <v>0</v>
      </c>
      <c r="D1811" s="420">
        <v>-148328031816</v>
      </c>
      <c r="E1811" s="421">
        <v>-148328031816</v>
      </c>
      <c r="F1811" s="433"/>
      <c r="G1811" s="67"/>
    </row>
    <row r="1812" spans="1:7" ht="13.5" customHeight="1">
      <c r="A1812" s="419" t="s">
        <v>3734</v>
      </c>
      <c r="B1812" s="419" t="s">
        <v>3735</v>
      </c>
      <c r="C1812" s="420">
        <v>0</v>
      </c>
      <c r="D1812" s="420">
        <v>-26893413894</v>
      </c>
      <c r="E1812" s="421">
        <v>-26893413894</v>
      </c>
      <c r="F1812" s="433"/>
      <c r="G1812" s="67"/>
    </row>
    <row r="1813" spans="1:7" ht="13.5" customHeight="1">
      <c r="A1813" s="11" t="s">
        <v>3736</v>
      </c>
      <c r="B1813" s="11" t="s">
        <v>3622</v>
      </c>
      <c r="C1813" s="420">
        <v>0</v>
      </c>
      <c r="D1813" s="420">
        <v>-9691944296</v>
      </c>
      <c r="E1813" s="421">
        <v>-9691944296</v>
      </c>
      <c r="F1813" s="434"/>
      <c r="G1813" s="67"/>
    </row>
    <row r="1814" spans="1:7" ht="13.5" customHeight="1">
      <c r="A1814" s="11" t="s">
        <v>3737</v>
      </c>
      <c r="B1814" s="11" t="s">
        <v>3636</v>
      </c>
      <c r="C1814" s="420">
        <v>0</v>
      </c>
      <c r="D1814" s="420">
        <v>-61906181</v>
      </c>
      <c r="E1814" s="421">
        <v>-61906181</v>
      </c>
      <c r="F1814" s="434"/>
      <c r="G1814" s="67"/>
    </row>
    <row r="1815" spans="1:7" ht="13.5" customHeight="1">
      <c r="A1815" s="11" t="s">
        <v>3738</v>
      </c>
      <c r="B1815" s="11" t="s">
        <v>3640</v>
      </c>
      <c r="C1815" s="420">
        <v>0</v>
      </c>
      <c r="D1815" s="420">
        <v>-3922104052</v>
      </c>
      <c r="E1815" s="421">
        <v>-3922104052</v>
      </c>
      <c r="F1815" s="434"/>
      <c r="G1815" s="67"/>
    </row>
    <row r="1816" spans="1:7" ht="13.5" customHeight="1">
      <c r="A1816" s="11" t="s">
        <v>3739</v>
      </c>
      <c r="B1816" s="11" t="s">
        <v>3648</v>
      </c>
      <c r="C1816" s="420">
        <v>0</v>
      </c>
      <c r="D1816" s="420">
        <v>-14973070</v>
      </c>
      <c r="E1816" s="421">
        <v>-14973070</v>
      </c>
      <c r="F1816" s="434"/>
      <c r="G1816" s="67"/>
    </row>
    <row r="1817" spans="1:7" ht="13.5" customHeight="1">
      <c r="A1817" s="11" t="s">
        <v>3740</v>
      </c>
      <c r="B1817" s="11" t="s">
        <v>3325</v>
      </c>
      <c r="C1817" s="420">
        <v>0</v>
      </c>
      <c r="D1817" s="420">
        <v>-288799594</v>
      </c>
      <c r="E1817" s="421">
        <v>-288799594</v>
      </c>
      <c r="F1817" s="434"/>
      <c r="G1817" s="67"/>
    </row>
    <row r="1818" spans="1:7" ht="13.5" customHeight="1">
      <c r="A1818" s="11" t="s">
        <v>3741</v>
      </c>
      <c r="B1818" s="11" t="s">
        <v>137</v>
      </c>
      <c r="C1818" s="420">
        <v>0</v>
      </c>
      <c r="D1818" s="420">
        <v>-55842</v>
      </c>
      <c r="E1818" s="421">
        <v>-55842</v>
      </c>
      <c r="F1818" s="434"/>
      <c r="G1818" s="67"/>
    </row>
    <row r="1819" spans="1:7" ht="13.5" customHeight="1">
      <c r="A1819" s="11" t="s">
        <v>3742</v>
      </c>
      <c r="B1819" s="11" t="s">
        <v>3664</v>
      </c>
      <c r="C1819" s="420">
        <v>0</v>
      </c>
      <c r="D1819" s="420">
        <v>-12913630859</v>
      </c>
      <c r="E1819" s="421">
        <v>-12913630859</v>
      </c>
      <c r="F1819" s="434"/>
      <c r="G1819" s="67"/>
    </row>
    <row r="1820" spans="1:7" ht="13.5" customHeight="1">
      <c r="A1820" s="419" t="s">
        <v>3743</v>
      </c>
      <c r="B1820" s="419" t="s">
        <v>3744</v>
      </c>
      <c r="C1820" s="420">
        <v>0</v>
      </c>
      <c r="D1820" s="420">
        <v>-121434617922</v>
      </c>
      <c r="E1820" s="421">
        <v>-121434617922</v>
      </c>
      <c r="F1820" s="433"/>
      <c r="G1820" s="67"/>
    </row>
    <row r="1821" spans="1:7" ht="13.5" customHeight="1">
      <c r="A1821" s="11" t="s">
        <v>3745</v>
      </c>
      <c r="B1821" s="11" t="s">
        <v>3675</v>
      </c>
      <c r="C1821" s="420">
        <v>0</v>
      </c>
      <c r="D1821" s="420">
        <v>-899197</v>
      </c>
      <c r="E1821" s="421">
        <v>-899197</v>
      </c>
      <c r="F1821" s="434"/>
      <c r="G1821" s="67"/>
    </row>
    <row r="1822" spans="1:7" ht="13.5" customHeight="1">
      <c r="A1822" s="11" t="s">
        <v>3746</v>
      </c>
      <c r="B1822" s="11" t="s">
        <v>3679</v>
      </c>
      <c r="C1822" s="420">
        <v>0</v>
      </c>
      <c r="D1822" s="420">
        <v>-4873080734</v>
      </c>
      <c r="E1822" s="421">
        <v>-4873080734</v>
      </c>
      <c r="F1822" s="434"/>
      <c r="G1822" s="67"/>
    </row>
    <row r="1823" spans="1:7" ht="13.5" customHeight="1">
      <c r="A1823" s="11" t="s">
        <v>3747</v>
      </c>
      <c r="B1823" s="11" t="s">
        <v>3689</v>
      </c>
      <c r="C1823" s="420">
        <v>0</v>
      </c>
      <c r="D1823" s="420">
        <v>-2108919</v>
      </c>
      <c r="E1823" s="421">
        <v>-2108919</v>
      </c>
      <c r="F1823" s="434"/>
      <c r="G1823" s="67"/>
    </row>
    <row r="1824" spans="1:7" ht="13.5" customHeight="1">
      <c r="A1824" s="11" t="s">
        <v>3748</v>
      </c>
      <c r="B1824" s="11" t="s">
        <v>3693</v>
      </c>
      <c r="C1824" s="420">
        <v>0</v>
      </c>
      <c r="D1824" s="420">
        <v>-7849</v>
      </c>
      <c r="E1824" s="421">
        <v>-7849</v>
      </c>
      <c r="F1824" s="434"/>
      <c r="G1824" s="67"/>
    </row>
    <row r="1825" spans="1:7" ht="13.5" customHeight="1">
      <c r="A1825" s="11" t="s">
        <v>3749</v>
      </c>
      <c r="B1825" s="11" t="s">
        <v>3697</v>
      </c>
      <c r="C1825" s="420">
        <v>0</v>
      </c>
      <c r="D1825" s="420">
        <v>-935104645</v>
      </c>
      <c r="E1825" s="421">
        <v>-935104645</v>
      </c>
      <c r="F1825" s="434"/>
      <c r="G1825" s="67"/>
    </row>
    <row r="1826" spans="1:7" ht="13.5" customHeight="1">
      <c r="A1826" s="11" t="s">
        <v>3750</v>
      </c>
      <c r="B1826" s="11" t="s">
        <v>3704</v>
      </c>
      <c r="C1826" s="420">
        <v>0</v>
      </c>
      <c r="D1826" s="420">
        <v>-97667970379</v>
      </c>
      <c r="E1826" s="421">
        <v>-97667970379</v>
      </c>
      <c r="F1826" s="434"/>
      <c r="G1826" s="67"/>
    </row>
    <row r="1827" spans="1:7" ht="13.5" customHeight="1">
      <c r="A1827" s="11" t="s">
        <v>3751</v>
      </c>
      <c r="B1827" s="11" t="s">
        <v>3707</v>
      </c>
      <c r="C1827" s="420">
        <v>0</v>
      </c>
      <c r="D1827" s="420">
        <v>-20100</v>
      </c>
      <c r="E1827" s="421">
        <v>-20100</v>
      </c>
      <c r="F1827" s="434"/>
      <c r="G1827" s="67"/>
    </row>
    <row r="1828" spans="1:7" ht="13.5" customHeight="1">
      <c r="A1828" s="11" t="s">
        <v>3752</v>
      </c>
      <c r="B1828" s="11" t="s">
        <v>3753</v>
      </c>
      <c r="C1828" s="420">
        <v>0</v>
      </c>
      <c r="D1828" s="420">
        <v>-1136052</v>
      </c>
      <c r="E1828" s="421">
        <v>-1136052</v>
      </c>
      <c r="F1828" s="434"/>
      <c r="G1828" s="67"/>
    </row>
    <row r="1829" spans="1:7" ht="13.5" customHeight="1">
      <c r="A1829" s="11" t="s">
        <v>3754</v>
      </c>
      <c r="B1829" s="11" t="s">
        <v>3713</v>
      </c>
      <c r="C1829" s="420">
        <v>0</v>
      </c>
      <c r="D1829" s="420">
        <v>-3296936359</v>
      </c>
      <c r="E1829" s="421">
        <v>-3296936359</v>
      </c>
      <c r="F1829" s="434"/>
      <c r="G1829" s="67"/>
    </row>
    <row r="1830" spans="1:7" ht="13.5" customHeight="1">
      <c r="A1830" s="11" t="s">
        <v>3755</v>
      </c>
      <c r="B1830" s="11" t="s">
        <v>1748</v>
      </c>
      <c r="C1830" s="420">
        <v>0</v>
      </c>
      <c r="D1830" s="420">
        <v>-230547087</v>
      </c>
      <c r="E1830" s="421">
        <v>-230547087</v>
      </c>
      <c r="F1830" s="434"/>
      <c r="G1830" s="67"/>
    </row>
    <row r="1831" spans="1:7" ht="13.5" customHeight="1">
      <c r="A1831" s="11" t="s">
        <v>3756</v>
      </c>
      <c r="B1831" s="11" t="s">
        <v>3717</v>
      </c>
      <c r="C1831" s="420">
        <v>0</v>
      </c>
      <c r="D1831" s="420">
        <v>-179045832</v>
      </c>
      <c r="E1831" s="421">
        <v>-179045832</v>
      </c>
      <c r="F1831" s="434"/>
      <c r="G1831" s="67"/>
    </row>
    <row r="1832" spans="1:7" ht="13.5" customHeight="1">
      <c r="A1832" s="11" t="s">
        <v>3757</v>
      </c>
      <c r="B1832" s="11" t="s">
        <v>3723</v>
      </c>
      <c r="C1832" s="420">
        <v>0</v>
      </c>
      <c r="D1832" s="420">
        <v>-14247760769</v>
      </c>
      <c r="E1832" s="421">
        <v>-14247760769</v>
      </c>
      <c r="F1832" s="434"/>
      <c r="G1832" s="67"/>
    </row>
    <row r="1833" spans="1:7" ht="13.5" customHeight="1">
      <c r="A1833" s="419" t="s">
        <v>3758</v>
      </c>
      <c r="B1833" s="419" t="s">
        <v>3759</v>
      </c>
      <c r="C1833" s="420">
        <v>0</v>
      </c>
      <c r="D1833" s="420">
        <v>0</v>
      </c>
      <c r="E1833" s="421">
        <v>0</v>
      </c>
      <c r="F1833" s="422"/>
      <c r="G1833" s="67"/>
    </row>
    <row r="1834" spans="1:7" ht="13.5" customHeight="1">
      <c r="A1834" s="419" t="s">
        <v>3760</v>
      </c>
      <c r="B1834" s="419" t="s">
        <v>3761</v>
      </c>
      <c r="C1834" s="420">
        <v>0</v>
      </c>
      <c r="D1834" s="420">
        <v>666129453891</v>
      </c>
      <c r="E1834" s="421">
        <v>666129453891</v>
      </c>
      <c r="F1834" s="433"/>
      <c r="G1834" s="420"/>
    </row>
    <row r="1835" spans="1:7" ht="13.5" customHeight="1">
      <c r="A1835" s="419" t="s">
        <v>3762</v>
      </c>
      <c r="B1835" s="419" t="s">
        <v>3622</v>
      </c>
      <c r="C1835" s="420">
        <v>0</v>
      </c>
      <c r="D1835" s="420">
        <v>169996290210</v>
      </c>
      <c r="E1835" s="421">
        <v>169996290210</v>
      </c>
      <c r="F1835" s="433"/>
      <c r="G1835" s="420"/>
    </row>
    <row r="1836" spans="1:7" ht="13.5" customHeight="1">
      <c r="A1836" s="11" t="s">
        <v>3763</v>
      </c>
      <c r="B1836" s="11" t="s">
        <v>3624</v>
      </c>
      <c r="C1836" s="420">
        <v>0</v>
      </c>
      <c r="D1836" s="420">
        <v>4104363010</v>
      </c>
      <c r="E1836" s="421">
        <v>4104363010</v>
      </c>
      <c r="F1836" s="434"/>
      <c r="G1836" s="420"/>
    </row>
    <row r="1837" spans="1:7" ht="13.5" customHeight="1">
      <c r="A1837" s="11" t="s">
        <v>3764</v>
      </c>
      <c r="B1837" s="11" t="s">
        <v>3626</v>
      </c>
      <c r="C1837" s="420">
        <v>0</v>
      </c>
      <c r="D1837" s="420">
        <v>777947699</v>
      </c>
      <c r="E1837" s="421">
        <v>777947699</v>
      </c>
      <c r="F1837" s="434"/>
      <c r="G1837" s="420"/>
    </row>
    <row r="1838" spans="1:7" ht="13.5" customHeight="1">
      <c r="A1838" s="11" t="s">
        <v>3765</v>
      </c>
      <c r="B1838" s="11" t="s">
        <v>3766</v>
      </c>
      <c r="C1838" s="420">
        <v>0</v>
      </c>
      <c r="D1838" s="420">
        <v>133482322747</v>
      </c>
      <c r="E1838" s="421">
        <v>133482322747</v>
      </c>
      <c r="F1838" s="434"/>
      <c r="G1838" s="420"/>
    </row>
    <row r="1839" spans="1:7" ht="13.5" customHeight="1">
      <c r="A1839" s="11" t="s">
        <v>3767</v>
      </c>
      <c r="B1839" s="11" t="s">
        <v>3632</v>
      </c>
      <c r="C1839" s="420">
        <v>0</v>
      </c>
      <c r="D1839" s="420">
        <v>364405624</v>
      </c>
      <c r="E1839" s="421">
        <v>364405624</v>
      </c>
      <c r="F1839" s="434"/>
      <c r="G1839" s="420"/>
    </row>
    <row r="1840" spans="1:7" ht="13.5" customHeight="1">
      <c r="A1840" s="11" t="s">
        <v>3768</v>
      </c>
      <c r="B1840" s="11" t="s">
        <v>3634</v>
      </c>
      <c r="C1840" s="420">
        <v>0</v>
      </c>
      <c r="D1840" s="420">
        <v>31267251130</v>
      </c>
      <c r="E1840" s="421">
        <v>31267251130</v>
      </c>
      <c r="F1840" s="434"/>
      <c r="G1840" s="420"/>
    </row>
    <row r="1841" spans="1:7" ht="13.5" customHeight="1">
      <c r="A1841" s="419" t="s">
        <v>3769</v>
      </c>
      <c r="B1841" s="419" t="s">
        <v>2188</v>
      </c>
      <c r="C1841" s="420">
        <v>0</v>
      </c>
      <c r="D1841" s="420">
        <v>13970854252</v>
      </c>
      <c r="E1841" s="421">
        <v>13970854252</v>
      </c>
      <c r="F1841" s="433"/>
      <c r="G1841" s="420"/>
    </row>
    <row r="1842" spans="1:7" ht="13.5" customHeight="1">
      <c r="A1842" s="11" t="s">
        <v>3770</v>
      </c>
      <c r="B1842" s="11" t="s">
        <v>3771</v>
      </c>
      <c r="C1842" s="420">
        <v>0</v>
      </c>
      <c r="D1842" s="420">
        <v>231898433</v>
      </c>
      <c r="E1842" s="421">
        <v>231898433</v>
      </c>
      <c r="F1842" s="434"/>
      <c r="G1842" s="420"/>
    </row>
    <row r="1843" spans="1:7" ht="13.5" customHeight="1">
      <c r="A1843" s="11" t="s">
        <v>3772</v>
      </c>
      <c r="B1843" s="11" t="s">
        <v>3773</v>
      </c>
      <c r="C1843" s="420">
        <v>0</v>
      </c>
      <c r="D1843" s="420">
        <v>13738955819</v>
      </c>
      <c r="E1843" s="421">
        <v>13738955819</v>
      </c>
      <c r="F1843" s="434"/>
      <c r="G1843" s="420"/>
    </row>
    <row r="1844" spans="1:7" ht="13.5" customHeight="1">
      <c r="A1844" s="419" t="s">
        <v>3774</v>
      </c>
      <c r="B1844" s="419" t="s">
        <v>3775</v>
      </c>
      <c r="C1844" s="420">
        <v>0</v>
      </c>
      <c r="D1844" s="420">
        <v>3922108449</v>
      </c>
      <c r="E1844" s="421">
        <v>3922108449</v>
      </c>
      <c r="F1844" s="433"/>
      <c r="G1844" s="420"/>
    </row>
    <row r="1845" spans="1:7" ht="13.5" customHeight="1">
      <c r="A1845" s="11" t="s">
        <v>3776</v>
      </c>
      <c r="B1845" s="11" t="s">
        <v>3777</v>
      </c>
      <c r="C1845" s="420">
        <v>0</v>
      </c>
      <c r="D1845" s="420">
        <v>944725984</v>
      </c>
      <c r="E1845" s="421">
        <v>944725984</v>
      </c>
      <c r="F1845" s="434"/>
      <c r="G1845" s="420"/>
    </row>
    <row r="1846" spans="1:7" ht="13.5" customHeight="1">
      <c r="A1846" s="11" t="s">
        <v>3778</v>
      </c>
      <c r="B1846" s="11" t="s">
        <v>3779</v>
      </c>
      <c r="C1846" s="420">
        <v>0</v>
      </c>
      <c r="D1846" s="420">
        <v>2977382465</v>
      </c>
      <c r="E1846" s="421">
        <v>2977382465</v>
      </c>
      <c r="F1846" s="434"/>
      <c r="G1846" s="420"/>
    </row>
    <row r="1847" spans="1:7" ht="13.5" customHeight="1">
      <c r="A1847" s="419" t="s">
        <v>3780</v>
      </c>
      <c r="B1847" s="419" t="s">
        <v>3781</v>
      </c>
      <c r="C1847" s="420">
        <v>0</v>
      </c>
      <c r="D1847" s="420">
        <v>477452334488</v>
      </c>
      <c r="E1847" s="421">
        <v>477452334488</v>
      </c>
      <c r="F1847" s="433"/>
      <c r="G1847" s="420"/>
    </row>
    <row r="1848" spans="1:7" ht="13.5" customHeight="1">
      <c r="A1848" s="11" t="s">
        <v>3782</v>
      </c>
      <c r="B1848" s="11" t="s">
        <v>3783</v>
      </c>
      <c r="C1848" s="420">
        <v>0</v>
      </c>
      <c r="D1848" s="420">
        <v>477452334488</v>
      </c>
      <c r="E1848" s="421">
        <v>477452334488</v>
      </c>
      <c r="F1848" s="434"/>
      <c r="G1848" s="420"/>
    </row>
    <row r="1849" spans="1:7" ht="13.5" customHeight="1">
      <c r="A1849" s="419" t="s">
        <v>3784</v>
      </c>
      <c r="B1849" s="419" t="s">
        <v>3785</v>
      </c>
      <c r="C1849" s="420">
        <v>0</v>
      </c>
      <c r="D1849" s="420">
        <v>3800</v>
      </c>
      <c r="E1849" s="421">
        <v>3800</v>
      </c>
      <c r="F1849" s="433"/>
      <c r="G1849" s="420"/>
    </row>
    <row r="1850" spans="1:7" ht="13.5" customHeight="1">
      <c r="A1850" s="11" t="s">
        <v>3786</v>
      </c>
      <c r="B1850" s="11" t="s">
        <v>3787</v>
      </c>
      <c r="C1850" s="420">
        <v>0</v>
      </c>
      <c r="D1850" s="420">
        <v>3800</v>
      </c>
      <c r="E1850" s="421">
        <v>3800</v>
      </c>
      <c r="F1850" s="434"/>
      <c r="G1850" s="420"/>
    </row>
    <row r="1851" spans="1:7" ht="13.5" customHeight="1">
      <c r="A1851" s="419" t="s">
        <v>3788</v>
      </c>
      <c r="B1851" s="419" t="s">
        <v>3789</v>
      </c>
      <c r="C1851" s="420">
        <v>0</v>
      </c>
      <c r="D1851" s="420">
        <v>787862692</v>
      </c>
      <c r="E1851" s="421">
        <v>787862692</v>
      </c>
      <c r="F1851" s="433"/>
      <c r="G1851" s="420"/>
    </row>
    <row r="1852" spans="1:7" ht="13.5" customHeight="1">
      <c r="A1852" s="11" t="s">
        <v>3790</v>
      </c>
      <c r="B1852" s="11" t="s">
        <v>3791</v>
      </c>
      <c r="C1852" s="420">
        <v>0</v>
      </c>
      <c r="D1852" s="420">
        <v>2166565</v>
      </c>
      <c r="E1852" s="421">
        <v>2166565</v>
      </c>
      <c r="F1852" s="434"/>
      <c r="G1852" s="420"/>
    </row>
    <row r="1853" spans="1:7" ht="13.5" customHeight="1">
      <c r="A1853" s="11" t="s">
        <v>3792</v>
      </c>
      <c r="B1853" s="11" t="s">
        <v>3789</v>
      </c>
      <c r="C1853" s="420">
        <v>0</v>
      </c>
      <c r="D1853" s="420">
        <v>785696127</v>
      </c>
      <c r="E1853" s="421">
        <v>785696127</v>
      </c>
      <c r="F1853" s="434"/>
      <c r="G1853" s="420"/>
    </row>
    <row r="1854" spans="1:7" ht="13.5" customHeight="1">
      <c r="A1854" s="419" t="s">
        <v>3793</v>
      </c>
      <c r="B1854" s="419" t="s">
        <v>3794</v>
      </c>
      <c r="C1854" s="420">
        <v>0</v>
      </c>
      <c r="D1854" s="420">
        <v>70771568109</v>
      </c>
      <c r="E1854" s="421">
        <v>70771568109</v>
      </c>
      <c r="F1854" s="433"/>
      <c r="G1854" s="420"/>
    </row>
    <row r="1855" spans="1:7" ht="13.5" customHeight="1">
      <c r="A1855" s="419" t="s">
        <v>3795</v>
      </c>
      <c r="B1855" s="419" t="s">
        <v>3796</v>
      </c>
      <c r="C1855" s="420">
        <v>0</v>
      </c>
      <c r="D1855" s="420">
        <v>226923</v>
      </c>
      <c r="E1855" s="421">
        <v>226923</v>
      </c>
      <c r="F1855" s="433"/>
      <c r="G1855" s="420"/>
    </row>
    <row r="1856" spans="1:7" ht="13.5" customHeight="1">
      <c r="A1856" s="11" t="s">
        <v>3797</v>
      </c>
      <c r="B1856" s="11" t="s">
        <v>1814</v>
      </c>
      <c r="C1856" s="420">
        <v>0</v>
      </c>
      <c r="D1856" s="420">
        <v>226923</v>
      </c>
      <c r="E1856" s="421">
        <v>226923</v>
      </c>
      <c r="F1856" s="434"/>
      <c r="G1856" s="420"/>
    </row>
    <row r="1857" spans="1:7" ht="13.5" customHeight="1">
      <c r="A1857" s="419" t="s">
        <v>3798</v>
      </c>
      <c r="B1857" s="419" t="s">
        <v>3799</v>
      </c>
      <c r="C1857" s="420">
        <v>0</v>
      </c>
      <c r="D1857" s="420">
        <v>39553637733</v>
      </c>
      <c r="E1857" s="421">
        <v>39553637733</v>
      </c>
      <c r="F1857" s="433"/>
      <c r="G1857" s="420"/>
    </row>
    <row r="1858" spans="1:7" ht="13.5" customHeight="1">
      <c r="A1858" s="11" t="s">
        <v>3800</v>
      </c>
      <c r="B1858" s="11" t="s">
        <v>3801</v>
      </c>
      <c r="C1858" s="420">
        <v>0</v>
      </c>
      <c r="D1858" s="420">
        <v>932699724</v>
      </c>
      <c r="E1858" s="421">
        <v>932699724</v>
      </c>
      <c r="F1858" s="434"/>
      <c r="G1858" s="420"/>
    </row>
    <row r="1859" spans="1:7" ht="13.5" customHeight="1">
      <c r="A1859" s="11" t="s">
        <v>3802</v>
      </c>
      <c r="B1859" s="11" t="s">
        <v>3803</v>
      </c>
      <c r="C1859" s="420">
        <v>0</v>
      </c>
      <c r="D1859" s="420">
        <v>38174758484</v>
      </c>
      <c r="E1859" s="421">
        <v>38174758484</v>
      </c>
      <c r="F1859" s="434"/>
      <c r="G1859" s="420"/>
    </row>
    <row r="1860" spans="1:7" ht="13.5" customHeight="1">
      <c r="A1860" s="11" t="s">
        <v>3804</v>
      </c>
      <c r="B1860" s="11" t="s">
        <v>3805</v>
      </c>
      <c r="C1860" s="420">
        <v>0</v>
      </c>
      <c r="D1860" s="420">
        <v>446179525</v>
      </c>
      <c r="E1860" s="421">
        <v>446179525</v>
      </c>
      <c r="F1860" s="434"/>
      <c r="G1860" s="420"/>
    </row>
    <row r="1861" spans="1:7" ht="13.5" customHeight="1">
      <c r="A1861" s="419" t="s">
        <v>3806</v>
      </c>
      <c r="B1861" s="419" t="s">
        <v>3807</v>
      </c>
      <c r="C1861" s="420">
        <v>0</v>
      </c>
      <c r="D1861" s="420">
        <v>22523835842</v>
      </c>
      <c r="E1861" s="421">
        <v>22523835842</v>
      </c>
      <c r="F1861" s="433"/>
      <c r="G1861" s="420"/>
    </row>
    <row r="1862" spans="1:7" ht="13.5" customHeight="1">
      <c r="A1862" s="11" t="s">
        <v>3808</v>
      </c>
      <c r="B1862" s="11" t="s">
        <v>38</v>
      </c>
      <c r="C1862" s="420">
        <v>0</v>
      </c>
      <c r="D1862" s="420">
        <v>18773513266</v>
      </c>
      <c r="E1862" s="421">
        <v>18773513266</v>
      </c>
      <c r="F1862" s="434"/>
      <c r="G1862" s="420"/>
    </row>
    <row r="1863" spans="1:7" ht="13.5" customHeight="1">
      <c r="A1863" s="11" t="s">
        <v>3809</v>
      </c>
      <c r="B1863" s="11" t="s">
        <v>1195</v>
      </c>
      <c r="C1863" s="420">
        <v>0</v>
      </c>
      <c r="D1863" s="420">
        <v>264222</v>
      </c>
      <c r="E1863" s="421">
        <v>264222</v>
      </c>
      <c r="F1863" s="434"/>
      <c r="G1863" s="420"/>
    </row>
    <row r="1864" spans="1:7" ht="13.5" customHeight="1">
      <c r="A1864" s="11" t="s">
        <v>3810</v>
      </c>
      <c r="B1864" s="11" t="s">
        <v>3683</v>
      </c>
      <c r="C1864" s="420">
        <v>0</v>
      </c>
      <c r="D1864" s="420">
        <v>3734362875</v>
      </c>
      <c r="E1864" s="421">
        <v>3734362875</v>
      </c>
      <c r="F1864" s="434"/>
      <c r="G1864" s="420"/>
    </row>
    <row r="1865" spans="1:7" ht="13.5" customHeight="1">
      <c r="A1865" s="11" t="s">
        <v>3811</v>
      </c>
      <c r="B1865" s="11" t="s">
        <v>1314</v>
      </c>
      <c r="C1865" s="420">
        <v>0</v>
      </c>
      <c r="D1865" s="420">
        <v>14192942</v>
      </c>
      <c r="E1865" s="421">
        <v>14192942</v>
      </c>
      <c r="F1865" s="434"/>
      <c r="G1865" s="420"/>
    </row>
    <row r="1866" spans="1:7" ht="13.5" customHeight="1">
      <c r="A1866" s="11" t="s">
        <v>3812</v>
      </c>
      <c r="B1866" s="11" t="s">
        <v>1684</v>
      </c>
      <c r="C1866" s="420">
        <v>0</v>
      </c>
      <c r="D1866" s="420">
        <v>1369339</v>
      </c>
      <c r="E1866" s="421">
        <v>1369339</v>
      </c>
      <c r="F1866" s="434"/>
      <c r="G1866" s="420"/>
    </row>
    <row r="1867" spans="1:7" ht="13.5" customHeight="1">
      <c r="A1867" s="11" t="s">
        <v>3813</v>
      </c>
      <c r="B1867" s="11" t="s">
        <v>3814</v>
      </c>
      <c r="C1867" s="420">
        <v>0</v>
      </c>
      <c r="D1867" s="420">
        <v>133198</v>
      </c>
      <c r="E1867" s="421">
        <v>133198</v>
      </c>
      <c r="F1867" s="434"/>
      <c r="G1867" s="420"/>
    </row>
    <row r="1868" spans="1:7" ht="13.5" customHeight="1">
      <c r="A1868" s="419" t="s">
        <v>3815</v>
      </c>
      <c r="B1868" s="419" t="s">
        <v>3816</v>
      </c>
      <c r="C1868" s="420">
        <v>0</v>
      </c>
      <c r="D1868" s="420">
        <v>96611039</v>
      </c>
      <c r="E1868" s="421">
        <v>96611039</v>
      </c>
      <c r="F1868" s="433"/>
      <c r="G1868" s="420"/>
    </row>
    <row r="1869" spans="1:7" ht="13.5" customHeight="1">
      <c r="A1869" s="11" t="s">
        <v>3817</v>
      </c>
      <c r="B1869" s="11" t="s">
        <v>3818</v>
      </c>
      <c r="C1869" s="420">
        <v>0</v>
      </c>
      <c r="D1869" s="420">
        <v>96611039</v>
      </c>
      <c r="E1869" s="421">
        <v>96611039</v>
      </c>
      <c r="F1869" s="434"/>
      <c r="G1869" s="420"/>
    </row>
    <row r="1870" spans="1:7" ht="13.5" customHeight="1">
      <c r="A1870" s="419" t="s">
        <v>3819</v>
      </c>
      <c r="B1870" s="419" t="s">
        <v>3325</v>
      </c>
      <c r="C1870" s="420">
        <v>0</v>
      </c>
      <c r="D1870" s="420">
        <v>48476048</v>
      </c>
      <c r="E1870" s="421">
        <v>48476048</v>
      </c>
      <c r="F1870" s="433"/>
      <c r="G1870" s="420"/>
    </row>
    <row r="1871" spans="1:7" ht="13.5" customHeight="1">
      <c r="A1871" s="11" t="s">
        <v>3820</v>
      </c>
      <c r="B1871" s="11" t="s">
        <v>3658</v>
      </c>
      <c r="C1871" s="420">
        <v>0</v>
      </c>
      <c r="D1871" s="420">
        <v>67300</v>
      </c>
      <c r="E1871" s="421">
        <v>67300</v>
      </c>
      <c r="F1871" s="434"/>
      <c r="G1871" s="420"/>
    </row>
    <row r="1872" spans="1:7" ht="13.5" customHeight="1">
      <c r="A1872" s="11" t="s">
        <v>3821</v>
      </c>
      <c r="B1872" s="11" t="s">
        <v>1314</v>
      </c>
      <c r="C1872" s="420">
        <v>0</v>
      </c>
      <c r="D1872" s="420">
        <v>48399748</v>
      </c>
      <c r="E1872" s="421">
        <v>48399748</v>
      </c>
      <c r="F1872" s="434"/>
      <c r="G1872" s="420"/>
    </row>
    <row r="1873" spans="1:7" ht="13.5" customHeight="1">
      <c r="A1873" s="11" t="s">
        <v>3822</v>
      </c>
      <c r="B1873" s="11" t="s">
        <v>3823</v>
      </c>
      <c r="C1873" s="420">
        <v>0</v>
      </c>
      <c r="D1873" s="420">
        <v>9000</v>
      </c>
      <c r="E1873" s="421">
        <v>9000</v>
      </c>
      <c r="F1873" s="434"/>
      <c r="G1873" s="420"/>
    </row>
    <row r="1874" spans="1:7" ht="13.5" customHeight="1">
      <c r="A1874" s="419" t="s">
        <v>3824</v>
      </c>
      <c r="B1874" s="419" t="s">
        <v>3825</v>
      </c>
      <c r="C1874" s="420">
        <v>0</v>
      </c>
      <c r="D1874" s="420">
        <v>819029906</v>
      </c>
      <c r="E1874" s="421">
        <v>819029906</v>
      </c>
      <c r="F1874" s="433"/>
      <c r="G1874" s="420"/>
    </row>
    <row r="1875" spans="1:7" ht="13.5" customHeight="1">
      <c r="A1875" s="11" t="s">
        <v>3826</v>
      </c>
      <c r="B1875" s="11" t="s">
        <v>1195</v>
      </c>
      <c r="C1875" s="420">
        <v>0</v>
      </c>
      <c r="D1875" s="420">
        <v>33806635</v>
      </c>
      <c r="E1875" s="421">
        <v>33806635</v>
      </c>
      <c r="F1875" s="434"/>
      <c r="G1875" s="420"/>
    </row>
    <row r="1876" spans="1:7" ht="13.5" customHeight="1">
      <c r="A1876" s="11" t="s">
        <v>3827</v>
      </c>
      <c r="B1876" s="11" t="s">
        <v>1314</v>
      </c>
      <c r="C1876" s="420">
        <v>0</v>
      </c>
      <c r="D1876" s="420">
        <v>759458031</v>
      </c>
      <c r="E1876" s="421">
        <v>759458031</v>
      </c>
      <c r="F1876" s="434"/>
      <c r="G1876" s="420"/>
    </row>
    <row r="1877" spans="1:7" ht="13.5" customHeight="1">
      <c r="A1877" s="11" t="s">
        <v>3828</v>
      </c>
      <c r="B1877" s="11" t="s">
        <v>1684</v>
      </c>
      <c r="C1877" s="420">
        <v>0</v>
      </c>
      <c r="D1877" s="420">
        <v>25639738</v>
      </c>
      <c r="E1877" s="421">
        <v>25639738</v>
      </c>
      <c r="F1877" s="434"/>
      <c r="G1877" s="420"/>
    </row>
    <row r="1878" spans="1:7" ht="13.5" customHeight="1">
      <c r="A1878" s="11" t="s">
        <v>3829</v>
      </c>
      <c r="B1878" s="11" t="s">
        <v>3830</v>
      </c>
      <c r="C1878" s="420">
        <v>0</v>
      </c>
      <c r="D1878" s="420">
        <v>125502</v>
      </c>
      <c r="E1878" s="421">
        <v>125502</v>
      </c>
      <c r="F1878" s="434"/>
      <c r="G1878" s="420"/>
    </row>
    <row r="1879" spans="1:7" ht="13.5" customHeight="1">
      <c r="A1879" s="419" t="s">
        <v>3831</v>
      </c>
      <c r="B1879" s="419" t="s">
        <v>3832</v>
      </c>
      <c r="C1879" s="420">
        <v>0</v>
      </c>
      <c r="D1879" s="420">
        <v>4194775443</v>
      </c>
      <c r="E1879" s="421">
        <v>4194775443</v>
      </c>
      <c r="F1879" s="433"/>
      <c r="G1879" s="420"/>
    </row>
    <row r="1880" spans="1:7" ht="13.5" customHeight="1">
      <c r="A1880" s="11" t="s">
        <v>3833</v>
      </c>
      <c r="B1880" s="11" t="s">
        <v>3834</v>
      </c>
      <c r="C1880" s="420">
        <v>0</v>
      </c>
      <c r="D1880" s="420">
        <v>3458932356</v>
      </c>
      <c r="E1880" s="421">
        <v>3458932356</v>
      </c>
      <c r="F1880" s="434"/>
      <c r="G1880" s="420"/>
    </row>
    <row r="1881" spans="1:7" ht="13.5" customHeight="1">
      <c r="A1881" s="11" t="s">
        <v>3835</v>
      </c>
      <c r="B1881" s="11" t="s">
        <v>3836</v>
      </c>
      <c r="C1881" s="420">
        <v>0</v>
      </c>
      <c r="D1881" s="420">
        <v>4616568</v>
      </c>
      <c r="E1881" s="421">
        <v>4616568</v>
      </c>
      <c r="F1881" s="434"/>
      <c r="G1881" s="420"/>
    </row>
    <row r="1882" spans="1:7" ht="13.5" customHeight="1">
      <c r="A1882" s="11" t="s">
        <v>3837</v>
      </c>
      <c r="B1882" s="11" t="s">
        <v>3838</v>
      </c>
      <c r="C1882" s="420">
        <v>0</v>
      </c>
      <c r="D1882" s="420">
        <v>708528378</v>
      </c>
      <c r="E1882" s="421">
        <v>708528378</v>
      </c>
      <c r="F1882" s="434"/>
      <c r="G1882" s="420"/>
    </row>
    <row r="1883" spans="1:7" ht="13.5" customHeight="1">
      <c r="A1883" s="11" t="s">
        <v>3839</v>
      </c>
      <c r="B1883" s="11" t="s">
        <v>3840</v>
      </c>
      <c r="C1883" s="420">
        <v>0</v>
      </c>
      <c r="D1883" s="420">
        <v>22698141</v>
      </c>
      <c r="E1883" s="421">
        <v>22698141</v>
      </c>
      <c r="F1883" s="434"/>
      <c r="G1883" s="420"/>
    </row>
    <row r="1884" spans="1:7" ht="13.5" customHeight="1">
      <c r="A1884" s="419" t="s">
        <v>3841</v>
      </c>
      <c r="B1884" s="419" t="s">
        <v>3713</v>
      </c>
      <c r="C1884" s="420">
        <v>0</v>
      </c>
      <c r="D1884" s="420">
        <v>2225568076</v>
      </c>
      <c r="E1884" s="421">
        <v>2225568076</v>
      </c>
      <c r="F1884" s="433"/>
      <c r="G1884" s="420"/>
    </row>
    <row r="1885" spans="1:7" ht="13.5" customHeight="1">
      <c r="A1885" s="11" t="s">
        <v>3842</v>
      </c>
      <c r="B1885" s="11" t="s">
        <v>1853</v>
      </c>
      <c r="C1885" s="420">
        <v>0</v>
      </c>
      <c r="D1885" s="420">
        <v>95419289</v>
      </c>
      <c r="E1885" s="421">
        <v>95419289</v>
      </c>
      <c r="F1885" s="434"/>
      <c r="G1885" s="420"/>
    </row>
    <row r="1886" spans="1:7" ht="13.5" customHeight="1">
      <c r="A1886" s="11" t="s">
        <v>3843</v>
      </c>
      <c r="B1886" s="11" t="s">
        <v>167</v>
      </c>
      <c r="C1886" s="420">
        <v>0</v>
      </c>
      <c r="D1886" s="420">
        <v>2130148787</v>
      </c>
      <c r="E1886" s="421">
        <v>2130148787</v>
      </c>
      <c r="F1886" s="434"/>
      <c r="G1886" s="420"/>
    </row>
    <row r="1887" spans="1:7" ht="13.5" customHeight="1">
      <c r="A1887" s="419" t="s">
        <v>3844</v>
      </c>
      <c r="B1887" s="419" t="s">
        <v>3845</v>
      </c>
      <c r="C1887" s="420">
        <v>0</v>
      </c>
      <c r="D1887" s="420">
        <v>1309407099</v>
      </c>
      <c r="E1887" s="421">
        <v>1309407099</v>
      </c>
      <c r="F1887" s="433"/>
      <c r="G1887" s="420"/>
    </row>
    <row r="1888" spans="1:7" ht="13.5" customHeight="1">
      <c r="A1888" s="11" t="s">
        <v>3846</v>
      </c>
      <c r="B1888" s="11" t="s">
        <v>3847</v>
      </c>
      <c r="C1888" s="420">
        <v>0</v>
      </c>
      <c r="D1888" s="420">
        <v>6233847</v>
      </c>
      <c r="E1888" s="421">
        <v>6233847</v>
      </c>
      <c r="F1888" s="434"/>
      <c r="G1888" s="420"/>
    </row>
    <row r="1889" spans="1:7" ht="13.5" customHeight="1">
      <c r="A1889" s="11" t="s">
        <v>3848</v>
      </c>
      <c r="B1889" s="11" t="s">
        <v>3849</v>
      </c>
      <c r="C1889" s="420">
        <v>0</v>
      </c>
      <c r="D1889" s="420">
        <v>614512674</v>
      </c>
      <c r="E1889" s="421">
        <v>614512674</v>
      </c>
      <c r="F1889" s="434"/>
      <c r="G1889" s="420"/>
    </row>
    <row r="1890" spans="1:7" ht="13.5" customHeight="1">
      <c r="A1890" s="11" t="s">
        <v>3850</v>
      </c>
      <c r="B1890" s="11" t="s">
        <v>3851</v>
      </c>
      <c r="C1890" s="420">
        <v>0</v>
      </c>
      <c r="D1890" s="420">
        <v>169802652</v>
      </c>
      <c r="E1890" s="421">
        <v>169802652</v>
      </c>
      <c r="F1890" s="434"/>
      <c r="G1890" s="420"/>
    </row>
    <row r="1891" spans="1:7" ht="13.5" customHeight="1">
      <c r="A1891" s="11" t="s">
        <v>3852</v>
      </c>
      <c r="B1891" s="11" t="s">
        <v>3853</v>
      </c>
      <c r="C1891" s="420">
        <v>0</v>
      </c>
      <c r="D1891" s="420">
        <v>8691404</v>
      </c>
      <c r="E1891" s="421">
        <v>8691404</v>
      </c>
      <c r="F1891" s="434"/>
      <c r="G1891" s="420"/>
    </row>
    <row r="1892" spans="1:7" ht="13.5" customHeight="1">
      <c r="A1892" s="11" t="s">
        <v>3854</v>
      </c>
      <c r="B1892" s="11" t="s">
        <v>3845</v>
      </c>
      <c r="C1892" s="420">
        <v>0</v>
      </c>
      <c r="D1892" s="420">
        <v>510166522</v>
      </c>
      <c r="E1892" s="421">
        <v>510166522</v>
      </c>
      <c r="F1892" s="434"/>
      <c r="G1892" s="420"/>
    </row>
    <row r="1893" spans="1:7" ht="13.5" customHeight="1">
      <c r="A1893" s="419" t="s">
        <v>3855</v>
      </c>
      <c r="B1893" s="419" t="s">
        <v>3856</v>
      </c>
      <c r="C1893" s="420">
        <v>0</v>
      </c>
      <c r="D1893" s="420">
        <v>-736901022000</v>
      </c>
      <c r="E1893" s="421">
        <v>-736901022000</v>
      </c>
      <c r="F1893" s="422"/>
      <c r="G1893" s="420"/>
    </row>
    <row r="1894" spans="1:7" ht="13.5" customHeight="1">
      <c r="A1894" s="419" t="s">
        <v>3857</v>
      </c>
      <c r="B1894" s="419" t="s">
        <v>3858</v>
      </c>
      <c r="C1894" s="420">
        <v>0</v>
      </c>
      <c r="D1894" s="420">
        <v>-666129453891</v>
      </c>
      <c r="E1894" s="421">
        <v>-666129453891</v>
      </c>
      <c r="F1894" s="422"/>
      <c r="G1894" s="420"/>
    </row>
    <row r="1895" spans="1:7" ht="13.5" customHeight="1">
      <c r="A1895" s="11" t="s">
        <v>3859</v>
      </c>
      <c r="B1895" s="11" t="s">
        <v>3622</v>
      </c>
      <c r="C1895" s="420">
        <v>0</v>
      </c>
      <c r="D1895" s="420">
        <v>-169527428110</v>
      </c>
      <c r="E1895" s="421">
        <v>-169527428110</v>
      </c>
      <c r="F1895" s="422"/>
      <c r="G1895" s="420"/>
    </row>
    <row r="1896" spans="1:7" ht="13.5" customHeight="1">
      <c r="A1896" s="11" t="s">
        <v>3860</v>
      </c>
      <c r="B1896" s="11" t="s">
        <v>3775</v>
      </c>
      <c r="C1896" s="420">
        <v>0</v>
      </c>
      <c r="D1896" s="420">
        <v>-3922108449</v>
      </c>
      <c r="E1896" s="421">
        <v>-3922108449</v>
      </c>
      <c r="F1896" s="422"/>
      <c r="G1896" s="420"/>
    </row>
    <row r="1897" spans="1:7" ht="13.5" customHeight="1">
      <c r="A1897" s="11" t="s">
        <v>3861</v>
      </c>
      <c r="B1897" s="11" t="s">
        <v>3785</v>
      </c>
      <c r="C1897" s="420">
        <v>0</v>
      </c>
      <c r="D1897" s="420">
        <v>-3800</v>
      </c>
      <c r="E1897" s="421">
        <v>-3800</v>
      </c>
      <c r="F1897" s="422"/>
      <c r="G1897" s="420"/>
    </row>
    <row r="1898" spans="1:7" ht="13.5" customHeight="1">
      <c r="A1898" s="11" t="s">
        <v>3862</v>
      </c>
      <c r="B1898" s="11" t="s">
        <v>2188</v>
      </c>
      <c r="C1898" s="420">
        <v>0</v>
      </c>
      <c r="D1898" s="420">
        <v>-14349874374</v>
      </c>
      <c r="E1898" s="421">
        <v>-14349874374</v>
      </c>
      <c r="F1898" s="422"/>
      <c r="G1898" s="420"/>
    </row>
    <row r="1899" spans="1:7" ht="13.5" customHeight="1">
      <c r="A1899" s="11" t="s">
        <v>3863</v>
      </c>
      <c r="B1899" s="11" t="s">
        <v>3781</v>
      </c>
      <c r="C1899" s="420">
        <v>0</v>
      </c>
      <c r="D1899" s="420">
        <v>-477452334488</v>
      </c>
      <c r="E1899" s="421">
        <v>-477452334488</v>
      </c>
      <c r="F1899" s="422"/>
      <c r="G1899" s="420"/>
    </row>
    <row r="1900" spans="1:7" ht="13.5" customHeight="1">
      <c r="A1900" s="11" t="s">
        <v>3864</v>
      </c>
      <c r="B1900" s="11" t="s">
        <v>3789</v>
      </c>
      <c r="C1900" s="420">
        <v>0</v>
      </c>
      <c r="D1900" s="420">
        <v>-877704670</v>
      </c>
      <c r="E1900" s="421">
        <v>-877704670</v>
      </c>
      <c r="F1900" s="422"/>
      <c r="G1900" s="420"/>
    </row>
    <row r="1901" spans="1:7" ht="13.5" customHeight="1">
      <c r="A1901" s="419" t="s">
        <v>3865</v>
      </c>
      <c r="B1901" s="419" t="s">
        <v>3866</v>
      </c>
      <c r="C1901" s="420">
        <v>0</v>
      </c>
      <c r="D1901" s="420">
        <v>-70771568109</v>
      </c>
      <c r="E1901" s="421">
        <v>-70771568109</v>
      </c>
      <c r="F1901" s="422"/>
      <c r="G1901" s="420"/>
    </row>
    <row r="1902" spans="1:7" ht="13.5" customHeight="1">
      <c r="A1902" s="11" t="s">
        <v>3867</v>
      </c>
      <c r="B1902" s="11" t="s">
        <v>3807</v>
      </c>
      <c r="C1902" s="420">
        <v>0</v>
      </c>
      <c r="D1902" s="420">
        <v>-22523835842</v>
      </c>
      <c r="E1902" s="421">
        <v>-22523835842</v>
      </c>
      <c r="F1902" s="422"/>
      <c r="G1902" s="420"/>
    </row>
    <row r="1903" spans="1:7" ht="13.5" customHeight="1">
      <c r="A1903" s="11" t="s">
        <v>3868</v>
      </c>
      <c r="B1903" s="11" t="s">
        <v>3325</v>
      </c>
      <c r="C1903" s="420">
        <v>0</v>
      </c>
      <c r="D1903" s="420">
        <v>-48476048</v>
      </c>
      <c r="E1903" s="421">
        <v>-48476048</v>
      </c>
      <c r="F1903" s="422"/>
      <c r="G1903" s="420"/>
    </row>
    <row r="1904" spans="1:7" ht="13.5" customHeight="1">
      <c r="A1904" s="11" t="s">
        <v>3869</v>
      </c>
      <c r="B1904" s="11" t="s">
        <v>3825</v>
      </c>
      <c r="C1904" s="420">
        <v>0</v>
      </c>
      <c r="D1904" s="420">
        <v>-819029905</v>
      </c>
      <c r="E1904" s="421">
        <v>-819029905</v>
      </c>
      <c r="F1904" s="422"/>
      <c r="G1904" s="420"/>
    </row>
    <row r="1905" spans="1:7" ht="13.5" customHeight="1">
      <c r="A1905" s="11" t="s">
        <v>3870</v>
      </c>
      <c r="B1905" s="11" t="s">
        <v>3832</v>
      </c>
      <c r="C1905" s="420">
        <v>0</v>
      </c>
      <c r="D1905" s="420">
        <v>-4194775442</v>
      </c>
      <c r="E1905" s="421">
        <v>-4194775442</v>
      </c>
      <c r="F1905" s="422"/>
      <c r="G1905" s="420"/>
    </row>
    <row r="1906" spans="1:7" ht="13.5" customHeight="1">
      <c r="A1906" s="11" t="s">
        <v>3871</v>
      </c>
      <c r="B1906" s="11" t="s">
        <v>3799</v>
      </c>
      <c r="C1906" s="420">
        <v>0</v>
      </c>
      <c r="D1906" s="420">
        <v>-39553637733</v>
      </c>
      <c r="E1906" s="421">
        <v>-39553637733</v>
      </c>
      <c r="F1906" s="422"/>
      <c r="G1906" s="420"/>
    </row>
    <row r="1907" spans="1:7" ht="13.5" customHeight="1">
      <c r="A1907" s="11" t="s">
        <v>3872</v>
      </c>
      <c r="B1907" s="11" t="s">
        <v>3816</v>
      </c>
      <c r="C1907" s="420">
        <v>0</v>
      </c>
      <c r="D1907" s="420">
        <v>-96611039</v>
      </c>
      <c r="E1907" s="421">
        <v>-96611039</v>
      </c>
      <c r="F1907" s="422"/>
      <c r="G1907" s="420"/>
    </row>
    <row r="1908" spans="1:7" ht="13.5" customHeight="1">
      <c r="A1908" s="11" t="s">
        <v>3873</v>
      </c>
      <c r="B1908" s="11" t="s">
        <v>3713</v>
      </c>
      <c r="C1908" s="420">
        <v>0</v>
      </c>
      <c r="D1908" s="420">
        <v>-2220096787</v>
      </c>
      <c r="E1908" s="421">
        <v>-2220096787</v>
      </c>
      <c r="F1908" s="422"/>
      <c r="G1908" s="420"/>
    </row>
    <row r="1909" spans="1:7" ht="13.5" customHeight="1">
      <c r="A1909" s="11" t="s">
        <v>3874</v>
      </c>
      <c r="B1909" s="11" t="s">
        <v>3796</v>
      </c>
      <c r="C1909" s="420">
        <v>0</v>
      </c>
      <c r="D1909" s="420">
        <v>-226923</v>
      </c>
      <c r="E1909" s="421">
        <v>-226923</v>
      </c>
      <c r="F1909" s="422"/>
      <c r="G1909" s="420"/>
    </row>
    <row r="1910" spans="1:7" ht="13.5" customHeight="1">
      <c r="A1910" s="11" t="s">
        <v>3875</v>
      </c>
      <c r="B1910" s="11" t="s">
        <v>3845</v>
      </c>
      <c r="C1910" s="420">
        <v>0</v>
      </c>
      <c r="D1910" s="420">
        <v>-1314878390</v>
      </c>
      <c r="E1910" s="421">
        <v>-1314878390</v>
      </c>
      <c r="F1910" s="422"/>
      <c r="G1910" s="420"/>
    </row>
    <row r="1911" spans="1:7" ht="12.75" customHeight="1">
      <c r="A1911" s="18"/>
      <c r="B1911" s="18"/>
      <c r="C1911" s="469"/>
      <c r="D1911" s="469"/>
      <c r="E1911" s="470"/>
      <c r="F1911" s="470"/>
      <c r="G1911" s="18"/>
    </row>
    <row r="1912" spans="1:7" ht="12.75" customHeight="1">
      <c r="A1912" s="25" t="s">
        <v>710</v>
      </c>
      <c r="B1912" s="7"/>
      <c r="C1912" s="176"/>
      <c r="D1912" s="176"/>
      <c r="E1912" s="394"/>
      <c r="F1912" s="394"/>
      <c r="G1912" s="7"/>
    </row>
    <row r="1913" spans="1:7" ht="12.75" customHeight="1">
      <c r="A1913" s="577"/>
      <c r="B1913" s="494"/>
      <c r="C1913" s="1"/>
      <c r="D1913" s="1"/>
      <c r="E1913" s="1"/>
      <c r="F1913" s="1"/>
      <c r="G1913" s="1"/>
    </row>
    <row r="1914" spans="1:7" ht="12.75" customHeight="1">
      <c r="A1914" s="471"/>
      <c r="B1914" s="472"/>
      <c r="C1914" s="1"/>
      <c r="D1914" s="1"/>
      <c r="E1914" s="1"/>
      <c r="F1914" s="1"/>
      <c r="G1914" s="1"/>
    </row>
    <row r="1915" spans="1:7" ht="12.75" customHeight="1">
      <c r="A1915" s="474"/>
      <c r="B1915" s="472"/>
      <c r="C1915" s="1"/>
      <c r="D1915" s="1"/>
      <c r="E1915" s="1"/>
      <c r="F1915" s="1"/>
      <c r="G1915" s="1"/>
    </row>
  </sheetData>
  <mergeCells count="14">
    <mergeCell ref="A604:A605"/>
    <mergeCell ref="B604:B605"/>
    <mergeCell ref="A1913:B1913"/>
    <mergeCell ref="A7:B7"/>
    <mergeCell ref="A8:B8"/>
    <mergeCell ref="A9:B9"/>
    <mergeCell ref="A10:B10"/>
    <mergeCell ref="A13:G13"/>
    <mergeCell ref="A14:G14"/>
    <mergeCell ref="C15:F15"/>
    <mergeCell ref="C16:F16"/>
    <mergeCell ref="A11:B11"/>
    <mergeCell ref="A60:A61"/>
    <mergeCell ref="B60:B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/>
  </sheetViews>
  <sheetFormatPr baseColWidth="10" defaultColWidth="17.28515625" defaultRowHeight="15" customHeight="1"/>
  <cols>
    <col min="1" max="1" width="72.7109375" customWidth="1"/>
    <col min="2" max="2" width="11.28515625" customWidth="1"/>
    <col min="3" max="3" width="3.5703125" customWidth="1"/>
    <col min="4" max="4" width="11.42578125" customWidth="1"/>
    <col min="5" max="5" width="3.7109375" customWidth="1"/>
    <col min="6" max="6" width="12.42578125" customWidth="1"/>
    <col min="7" max="7" width="5" customWidth="1"/>
    <col min="8" max="8" width="11.42578125" customWidth="1"/>
    <col min="9" max="9" width="12.7109375" customWidth="1"/>
    <col min="10" max="11" width="11.42578125" customWidth="1"/>
  </cols>
  <sheetData>
    <row r="1" spans="1:11" ht="15.75" customHeight="1">
      <c r="A1" s="12" t="s">
        <v>22</v>
      </c>
      <c r="B1" s="13"/>
      <c r="C1" s="13"/>
      <c r="D1" s="13"/>
      <c r="E1" s="13"/>
      <c r="F1" s="13"/>
      <c r="G1" s="14"/>
      <c r="H1" s="15"/>
      <c r="I1" s="15"/>
      <c r="J1" s="15"/>
      <c r="K1" s="15"/>
    </row>
    <row r="2" spans="1:11" ht="15.75" customHeight="1">
      <c r="A2" s="19" t="s">
        <v>23</v>
      </c>
      <c r="B2" s="20"/>
      <c r="C2" s="20"/>
      <c r="D2" s="20"/>
      <c r="E2" s="20"/>
      <c r="F2" s="20"/>
      <c r="G2" s="21"/>
      <c r="H2" s="15"/>
      <c r="I2" s="15"/>
      <c r="J2" s="15"/>
      <c r="K2" s="15"/>
    </row>
    <row r="3" spans="1:11" ht="15.75" customHeight="1">
      <c r="A3" s="22" t="s">
        <v>29</v>
      </c>
      <c r="B3" s="23"/>
      <c r="C3" s="23"/>
      <c r="D3" s="23"/>
      <c r="E3" s="23"/>
      <c r="F3" s="23"/>
      <c r="G3" s="21"/>
      <c r="H3" s="15"/>
      <c r="I3" s="15"/>
      <c r="J3" s="15"/>
      <c r="K3" s="15"/>
    </row>
    <row r="4" spans="1:11" ht="15.75" customHeight="1">
      <c r="A4" s="22" t="s">
        <v>33</v>
      </c>
      <c r="B4" s="23"/>
      <c r="C4" s="23"/>
      <c r="D4" s="23"/>
      <c r="E4" s="23"/>
      <c r="F4" s="23"/>
      <c r="G4" s="21"/>
      <c r="H4" s="15"/>
      <c r="I4" s="15"/>
      <c r="J4" s="15"/>
      <c r="K4" s="15"/>
    </row>
    <row r="5" spans="1:11" ht="15.75" customHeight="1">
      <c r="A5" s="511" t="s">
        <v>34</v>
      </c>
      <c r="B5" s="491"/>
      <c r="C5" s="491"/>
      <c r="D5" s="491"/>
      <c r="E5" s="491"/>
      <c r="F5" s="491"/>
      <c r="G5" s="512"/>
      <c r="H5" s="15"/>
      <c r="I5" s="15"/>
      <c r="J5" s="15"/>
      <c r="K5" s="15"/>
    </row>
    <row r="6" spans="1:11" ht="12.75" customHeight="1">
      <c r="A6" s="30"/>
      <c r="B6" s="15"/>
      <c r="C6" s="15"/>
      <c r="D6" s="15"/>
      <c r="E6" s="15"/>
      <c r="F6" s="15"/>
      <c r="G6" s="32"/>
      <c r="H6" s="15"/>
      <c r="I6" s="15"/>
      <c r="J6" s="15"/>
      <c r="K6" s="15"/>
    </row>
    <row r="7" spans="1:11" ht="12.75" customHeight="1">
      <c r="A7" s="33" t="s">
        <v>39</v>
      </c>
      <c r="B7" s="34"/>
      <c r="C7" s="34"/>
      <c r="D7" s="35"/>
      <c r="E7" s="35"/>
      <c r="F7" s="35" t="str">
        <f>+D8</f>
        <v>#REF!</v>
      </c>
      <c r="G7" s="36"/>
      <c r="H7" s="15"/>
      <c r="I7" s="15"/>
      <c r="J7" s="15"/>
      <c r="K7" s="15"/>
    </row>
    <row r="8" spans="1:11" ht="12.75" customHeight="1">
      <c r="A8" s="60" t="s">
        <v>40</v>
      </c>
      <c r="B8" s="34"/>
      <c r="C8" s="34"/>
      <c r="D8" s="70" t="s">
        <v>3981</v>
      </c>
      <c r="E8" s="34"/>
      <c r="F8" s="71"/>
      <c r="G8" s="36"/>
      <c r="H8" s="15"/>
      <c r="I8" s="15"/>
      <c r="J8" s="15"/>
      <c r="K8" s="15"/>
    </row>
    <row r="9" spans="1:11" ht="12.75" customHeight="1">
      <c r="A9" s="60"/>
      <c r="B9" s="34"/>
      <c r="C9" s="34"/>
      <c r="D9" s="34"/>
      <c r="E9" s="34"/>
      <c r="F9" s="71"/>
      <c r="G9" s="36"/>
      <c r="H9" s="15"/>
      <c r="I9" s="15"/>
      <c r="J9" s="15"/>
      <c r="K9" s="15"/>
    </row>
    <row r="10" spans="1:11" ht="12.75" customHeight="1">
      <c r="A10" s="33" t="s">
        <v>107</v>
      </c>
      <c r="B10" s="35"/>
      <c r="C10" s="35"/>
      <c r="D10" s="35"/>
      <c r="E10" s="35"/>
      <c r="F10" s="35" t="e">
        <f>+D11+D12</f>
        <v>#VALUE!</v>
      </c>
      <c r="G10" s="73"/>
      <c r="H10" s="75"/>
      <c r="I10" s="15"/>
      <c r="J10" s="75"/>
      <c r="K10" s="75"/>
    </row>
    <row r="11" spans="1:11" ht="12.75" customHeight="1">
      <c r="A11" s="77" t="s">
        <v>108</v>
      </c>
      <c r="B11" s="34"/>
      <c r="C11" s="34"/>
      <c r="D11" s="34" t="s">
        <v>3981</v>
      </c>
      <c r="E11" s="34"/>
      <c r="F11" s="71"/>
      <c r="G11" s="36"/>
      <c r="H11" s="15"/>
      <c r="I11" s="15"/>
      <c r="J11" s="15"/>
      <c r="K11" s="15"/>
    </row>
    <row r="12" spans="1:11" ht="15.75" customHeight="1">
      <c r="A12" s="60" t="s">
        <v>109</v>
      </c>
      <c r="B12" s="34"/>
      <c r="C12" s="34"/>
      <c r="D12" s="70" t="s">
        <v>3981</v>
      </c>
      <c r="E12" s="34"/>
      <c r="F12" s="81"/>
      <c r="G12" s="36"/>
      <c r="H12" s="15"/>
      <c r="I12" s="15"/>
      <c r="J12" s="15"/>
      <c r="K12" s="15"/>
    </row>
    <row r="13" spans="1:11" ht="12.75" customHeight="1">
      <c r="A13" s="33" t="s">
        <v>110</v>
      </c>
      <c r="B13" s="34"/>
      <c r="C13" s="34"/>
      <c r="D13" s="71"/>
      <c r="E13" s="71"/>
      <c r="F13" s="35" t="e">
        <f>+F7+F10</f>
        <v>#VALUE!</v>
      </c>
      <c r="G13" s="36"/>
      <c r="H13" s="15"/>
      <c r="I13" s="15"/>
      <c r="J13" s="15"/>
      <c r="K13" s="15"/>
    </row>
    <row r="14" spans="1:11" ht="12.75" customHeight="1">
      <c r="A14" s="33"/>
      <c r="B14" s="34"/>
      <c r="C14" s="34"/>
      <c r="D14" s="34"/>
      <c r="E14" s="34"/>
      <c r="F14" s="35"/>
      <c r="G14" s="36"/>
      <c r="H14" s="15"/>
      <c r="I14" s="15"/>
      <c r="J14" s="15"/>
      <c r="K14" s="15"/>
    </row>
    <row r="15" spans="1:11" ht="12.75" customHeight="1">
      <c r="A15" s="60" t="s">
        <v>111</v>
      </c>
      <c r="B15" s="34"/>
      <c r="C15" s="34"/>
      <c r="D15" s="34"/>
      <c r="E15" s="34"/>
      <c r="F15" s="35"/>
      <c r="G15" s="36"/>
      <c r="H15" s="15"/>
      <c r="I15" s="15"/>
      <c r="J15" s="15"/>
      <c r="K15" s="15"/>
    </row>
    <row r="16" spans="1:11" ht="12.75" customHeight="1">
      <c r="A16" s="33" t="s">
        <v>112</v>
      </c>
      <c r="B16" s="103"/>
      <c r="C16" s="103"/>
      <c r="D16" s="70" t="e">
        <f>+B17+B18</f>
        <v>#VALUE!</v>
      </c>
      <c r="E16" s="34"/>
      <c r="F16" s="106" t="e">
        <f>-D16</f>
        <v>#VALUE!</v>
      </c>
      <c r="G16" s="36"/>
      <c r="H16" s="15"/>
      <c r="I16" s="15"/>
      <c r="J16" s="15"/>
      <c r="K16" s="15"/>
    </row>
    <row r="17" spans="1:11" ht="14.25" customHeight="1">
      <c r="A17" s="77" t="s">
        <v>122</v>
      </c>
      <c r="B17" s="34" t="s">
        <v>3981</v>
      </c>
      <c r="C17" s="34"/>
      <c r="D17" s="34"/>
      <c r="E17" s="34"/>
      <c r="F17" s="34"/>
      <c r="G17" s="36"/>
      <c r="H17" s="15"/>
      <c r="I17" s="15"/>
      <c r="J17" s="15"/>
      <c r="K17" s="15"/>
    </row>
    <row r="18" spans="1:11" ht="14.25" customHeight="1">
      <c r="A18" s="77" t="s">
        <v>123</v>
      </c>
      <c r="B18" s="123" t="s">
        <v>3981</v>
      </c>
      <c r="C18" s="103"/>
      <c r="D18" s="34"/>
      <c r="E18" s="34"/>
      <c r="F18" s="34"/>
      <c r="G18" s="36"/>
      <c r="H18" s="15"/>
      <c r="I18" s="15"/>
      <c r="J18" s="15"/>
      <c r="K18" s="15"/>
    </row>
    <row r="19" spans="1:11" ht="12.75" customHeight="1">
      <c r="A19" s="60"/>
      <c r="B19" s="34"/>
      <c r="C19" s="34"/>
      <c r="D19" s="34"/>
      <c r="E19" s="34"/>
      <c r="F19" s="35"/>
      <c r="G19" s="36"/>
      <c r="H19" s="15"/>
      <c r="I19" s="15"/>
      <c r="J19" s="15"/>
      <c r="K19" s="15"/>
    </row>
    <row r="20" spans="1:11" ht="12.75" customHeight="1">
      <c r="A20" s="33" t="s">
        <v>186</v>
      </c>
      <c r="B20" s="34"/>
      <c r="C20" s="34"/>
      <c r="D20" s="70" t="e">
        <f>+B21+B22</f>
        <v>#VALUE!</v>
      </c>
      <c r="E20" s="34"/>
      <c r="F20" s="106" t="e">
        <f>-(+B21+B22)</f>
        <v>#VALUE!</v>
      </c>
      <c r="G20" s="36"/>
      <c r="H20" s="15"/>
      <c r="I20" s="15"/>
      <c r="J20" s="15"/>
      <c r="K20" s="15"/>
    </row>
    <row r="21" spans="1:11" ht="30" customHeight="1">
      <c r="A21" s="125" t="s">
        <v>188</v>
      </c>
      <c r="B21" s="34" t="s">
        <v>3981</v>
      </c>
      <c r="C21" s="34"/>
      <c r="D21" s="34"/>
      <c r="E21" s="34"/>
      <c r="F21" s="34"/>
      <c r="G21" s="36"/>
      <c r="H21" s="15"/>
      <c r="I21" s="15"/>
      <c r="J21" s="15"/>
      <c r="K21" s="15"/>
    </row>
    <row r="22" spans="1:11" ht="14.25" customHeight="1">
      <c r="A22" s="60" t="s">
        <v>191</v>
      </c>
      <c r="B22" s="70" t="s">
        <v>3981</v>
      </c>
      <c r="C22" s="34"/>
      <c r="D22" s="34"/>
      <c r="E22" s="34"/>
      <c r="F22" s="34"/>
      <c r="G22" s="36"/>
      <c r="H22" s="15"/>
      <c r="I22" s="15"/>
      <c r="J22" s="15"/>
      <c r="K22" s="15"/>
    </row>
    <row r="23" spans="1:11" ht="14.25" customHeight="1">
      <c r="A23" s="60"/>
      <c r="B23" s="128"/>
      <c r="C23" s="128"/>
      <c r="D23" s="34"/>
      <c r="E23" s="34"/>
      <c r="F23" s="34"/>
      <c r="G23" s="36"/>
      <c r="H23" s="15"/>
      <c r="I23" s="15"/>
      <c r="J23" s="15"/>
      <c r="K23" s="15"/>
    </row>
    <row r="24" spans="1:11" ht="12.75" customHeight="1">
      <c r="A24" s="143"/>
      <c r="B24" s="128"/>
      <c r="C24" s="128"/>
      <c r="D24" s="34"/>
      <c r="E24" s="34"/>
      <c r="F24" s="35"/>
      <c r="G24" s="36"/>
      <c r="H24" s="15"/>
      <c r="I24" s="15"/>
      <c r="J24" s="15"/>
      <c r="K24" s="15"/>
    </row>
    <row r="25" spans="1:11" ht="15.75" customHeight="1">
      <c r="A25" s="60"/>
      <c r="B25" s="34"/>
      <c r="C25" s="34"/>
      <c r="D25" s="34"/>
      <c r="E25" s="34"/>
      <c r="F25" s="144"/>
      <c r="G25" s="36"/>
      <c r="H25" s="15"/>
      <c r="I25" s="15"/>
      <c r="J25" s="15"/>
      <c r="K25" s="15"/>
    </row>
    <row r="26" spans="1:11" ht="12.75" customHeight="1">
      <c r="A26" s="33" t="s">
        <v>247</v>
      </c>
      <c r="B26" s="128"/>
      <c r="C26" s="128"/>
      <c r="D26" s="34"/>
      <c r="E26" s="34"/>
      <c r="F26" s="35" t="e">
        <f>+F13+F16+F20+F24</f>
        <v>#VALUE!</v>
      </c>
      <c r="G26" s="36"/>
      <c r="H26" s="15"/>
      <c r="I26" s="15"/>
      <c r="J26" s="15"/>
      <c r="K26" s="15"/>
    </row>
    <row r="27" spans="1:11" ht="12.75" customHeight="1">
      <c r="A27" s="60" t="s">
        <v>111</v>
      </c>
      <c r="B27" s="128"/>
      <c r="C27" s="128"/>
      <c r="D27" s="34"/>
      <c r="E27" s="34"/>
      <c r="F27" s="35"/>
      <c r="G27" s="36"/>
      <c r="H27" s="15"/>
      <c r="I27" s="15"/>
      <c r="J27" s="15"/>
      <c r="K27" s="15"/>
    </row>
    <row r="28" spans="1:11" ht="12.75" customHeight="1">
      <c r="A28" s="33" t="s">
        <v>250</v>
      </c>
      <c r="B28" s="128"/>
      <c r="C28" s="128"/>
      <c r="D28" s="34"/>
      <c r="E28" s="34"/>
      <c r="F28" s="106" t="e">
        <f>-D29</f>
        <v>#VALUE!</v>
      </c>
      <c r="G28" s="73"/>
      <c r="H28" s="75"/>
      <c r="I28" s="75"/>
      <c r="J28" s="15"/>
      <c r="K28" s="15"/>
    </row>
    <row r="29" spans="1:11" ht="12.75" customHeight="1">
      <c r="A29" s="60" t="s">
        <v>252</v>
      </c>
      <c r="B29" s="146"/>
      <c r="C29" s="146"/>
      <c r="D29" s="70" t="e">
        <f>+B31+B32</f>
        <v>#VALUE!</v>
      </c>
      <c r="E29" s="34"/>
      <c r="F29" s="35"/>
      <c r="G29" s="73"/>
      <c r="H29" s="75"/>
      <c r="I29" s="75"/>
      <c r="J29" s="75"/>
      <c r="K29" s="75"/>
    </row>
    <row r="30" spans="1:11" ht="12.75" customHeight="1">
      <c r="A30" s="60" t="s">
        <v>258</v>
      </c>
      <c r="B30" s="103"/>
      <c r="C30" s="103"/>
      <c r="D30" s="34"/>
      <c r="E30" s="34"/>
      <c r="F30" s="35"/>
      <c r="G30" s="73"/>
      <c r="H30" s="75"/>
      <c r="I30" s="75"/>
      <c r="J30" s="75"/>
      <c r="K30" s="75"/>
    </row>
    <row r="31" spans="1:11" ht="12.75" customHeight="1">
      <c r="A31" s="60" t="s">
        <v>259</v>
      </c>
      <c r="B31" s="103" t="s">
        <v>3981</v>
      </c>
      <c r="C31" s="103"/>
      <c r="D31" s="34"/>
      <c r="E31" s="34"/>
      <c r="F31" s="35"/>
      <c r="G31" s="73"/>
      <c r="H31" s="75"/>
      <c r="I31" s="75"/>
      <c r="J31" s="75"/>
      <c r="K31" s="75"/>
    </row>
    <row r="32" spans="1:11" ht="12.75" customHeight="1">
      <c r="A32" s="60" t="s">
        <v>261</v>
      </c>
      <c r="B32" s="123" t="s">
        <v>3981</v>
      </c>
      <c r="C32" s="103"/>
      <c r="D32" s="34"/>
      <c r="E32" s="34"/>
      <c r="F32" s="35"/>
      <c r="G32" s="73"/>
      <c r="H32" s="75"/>
      <c r="I32" s="75"/>
      <c r="J32" s="75"/>
      <c r="K32" s="75"/>
    </row>
    <row r="33" spans="1:11" ht="15.75" customHeight="1">
      <c r="A33" s="60"/>
      <c r="B33" s="128"/>
      <c r="C33" s="128"/>
      <c r="D33" s="34"/>
      <c r="E33" s="34"/>
      <c r="F33" s="144"/>
      <c r="G33" s="73"/>
      <c r="H33" s="75"/>
      <c r="I33" s="75"/>
      <c r="J33" s="15"/>
      <c r="K33" s="15"/>
    </row>
    <row r="34" spans="1:11" ht="12.75" customHeight="1">
      <c r="A34" s="33" t="s">
        <v>264</v>
      </c>
      <c r="B34" s="128"/>
      <c r="C34" s="128"/>
      <c r="D34" s="34"/>
      <c r="E34" s="34"/>
      <c r="F34" s="35" t="e">
        <f>+F26+F28</f>
        <v>#VALUE!</v>
      </c>
      <c r="G34" s="36"/>
      <c r="H34" s="15"/>
      <c r="I34" s="15"/>
      <c r="J34" s="75"/>
      <c r="K34" s="75"/>
    </row>
    <row r="35" spans="1:11" ht="12.75" customHeight="1">
      <c r="A35" s="33"/>
      <c r="B35" s="35"/>
      <c r="C35" s="35"/>
      <c r="D35" s="34"/>
      <c r="E35" s="34"/>
      <c r="F35" s="35"/>
      <c r="G35" s="73"/>
      <c r="H35" s="75"/>
      <c r="I35" s="75"/>
      <c r="J35" s="75"/>
      <c r="K35" s="75"/>
    </row>
    <row r="36" spans="1:11" ht="12.75" customHeight="1">
      <c r="A36" s="33" t="s">
        <v>265</v>
      </c>
      <c r="B36" s="128"/>
      <c r="C36" s="128"/>
      <c r="D36" s="34"/>
      <c r="E36" s="34"/>
      <c r="F36" s="35">
        <v>2803365.9732124303</v>
      </c>
      <c r="G36" s="73"/>
      <c r="H36" s="75"/>
      <c r="I36" s="75"/>
      <c r="J36" s="148"/>
      <c r="K36" s="15"/>
    </row>
    <row r="37" spans="1:11" ht="15.75" customHeight="1">
      <c r="A37" s="33"/>
      <c r="B37" s="35"/>
      <c r="C37" s="35"/>
      <c r="D37" s="34"/>
      <c r="E37" s="34"/>
      <c r="F37" s="144"/>
      <c r="G37" s="73"/>
      <c r="H37" s="75"/>
      <c r="I37" s="75"/>
      <c r="J37" s="148"/>
      <c r="K37" s="75"/>
    </row>
    <row r="38" spans="1:11" ht="15.75" customHeight="1">
      <c r="A38" s="33" t="s">
        <v>272</v>
      </c>
      <c r="B38" s="128"/>
      <c r="C38" s="128"/>
      <c r="D38" s="165"/>
      <c r="E38" s="165"/>
      <c r="F38" s="35" t="e">
        <f>+F34-F36</f>
        <v>#VALUE!</v>
      </c>
      <c r="G38" s="73"/>
      <c r="H38" s="75"/>
      <c r="I38" s="75"/>
      <c r="J38" s="75"/>
      <c r="K38" s="75"/>
    </row>
    <row r="39" spans="1:11" ht="4.5" customHeight="1">
      <c r="A39" s="60"/>
      <c r="B39" s="128"/>
      <c r="C39" s="128"/>
      <c r="D39" s="128"/>
      <c r="E39" s="128"/>
      <c r="F39" s="167"/>
      <c r="G39" s="73"/>
      <c r="H39" s="75"/>
      <c r="I39" s="75"/>
      <c r="J39" s="75"/>
      <c r="K39" s="75"/>
    </row>
    <row r="40" spans="1:11" ht="12.75" customHeight="1">
      <c r="A40" s="60"/>
      <c r="B40" s="128"/>
      <c r="C40" s="128"/>
      <c r="D40" s="128"/>
      <c r="E40" s="128"/>
      <c r="F40" s="128"/>
      <c r="G40" s="73"/>
      <c r="H40" s="75"/>
      <c r="I40" s="75"/>
      <c r="J40" s="75"/>
      <c r="K40" s="75"/>
    </row>
    <row r="41" spans="1:11" ht="12.75" customHeight="1">
      <c r="A41" s="60"/>
      <c r="B41" s="128"/>
      <c r="C41" s="128"/>
      <c r="D41" s="128"/>
      <c r="E41" s="128"/>
      <c r="F41" s="128"/>
      <c r="G41" s="73"/>
      <c r="H41" s="75"/>
      <c r="I41" s="75"/>
      <c r="J41" s="75"/>
      <c r="K41" s="75"/>
    </row>
    <row r="42" spans="1:11" ht="12.75" customHeight="1">
      <c r="A42" s="60"/>
      <c r="B42" s="128"/>
      <c r="C42" s="128"/>
      <c r="D42" s="128"/>
      <c r="E42" s="128"/>
      <c r="F42" s="128"/>
      <c r="G42" s="73"/>
      <c r="H42" s="75"/>
      <c r="I42" s="75"/>
      <c r="J42" s="75"/>
      <c r="K42" s="75"/>
    </row>
    <row r="43" spans="1:11" ht="12.75" customHeight="1">
      <c r="A43" s="60"/>
      <c r="B43" s="128"/>
      <c r="C43" s="128"/>
      <c r="D43" s="128"/>
      <c r="E43" s="128"/>
      <c r="F43" s="128"/>
      <c r="G43" s="73"/>
      <c r="H43" s="75"/>
      <c r="I43" s="75"/>
      <c r="J43" s="75"/>
      <c r="K43" s="75"/>
    </row>
    <row r="44" spans="1:11" ht="12.75" customHeight="1">
      <c r="A44" s="33"/>
      <c r="B44" s="35"/>
      <c r="C44" s="35"/>
      <c r="D44" s="35"/>
      <c r="E44" s="35"/>
      <c r="F44" s="35"/>
      <c r="G44" s="73"/>
      <c r="H44" s="75"/>
      <c r="I44" s="75"/>
      <c r="J44" s="75"/>
      <c r="K44" s="75"/>
    </row>
    <row r="45" spans="1:11" ht="12.75" customHeight="1">
      <c r="A45" s="60"/>
      <c r="B45" s="34"/>
      <c r="C45" s="34"/>
      <c r="D45" s="34"/>
      <c r="E45" s="34"/>
      <c r="F45" s="34"/>
      <c r="G45" s="73"/>
      <c r="H45" s="75"/>
      <c r="I45" s="75"/>
      <c r="J45" s="75"/>
      <c r="K45" s="75"/>
    </row>
    <row r="46" spans="1:11" ht="12.75" customHeight="1">
      <c r="A46" s="513" t="s">
        <v>332</v>
      </c>
      <c r="B46" s="494"/>
      <c r="C46" s="494"/>
      <c r="D46" s="494"/>
      <c r="E46" s="494"/>
      <c r="F46" s="494"/>
      <c r="G46" s="512"/>
      <c r="H46" s="75"/>
      <c r="I46" s="75"/>
      <c r="J46" s="75"/>
      <c r="K46" s="75"/>
    </row>
    <row r="47" spans="1:11" ht="12.75" customHeight="1">
      <c r="A47" s="514" t="s">
        <v>316</v>
      </c>
      <c r="B47" s="494"/>
      <c r="C47" s="494"/>
      <c r="D47" s="494"/>
      <c r="E47" s="494"/>
      <c r="F47" s="494"/>
      <c r="G47" s="512"/>
      <c r="H47" s="75"/>
      <c r="I47" s="75"/>
      <c r="J47" s="75"/>
      <c r="K47" s="75"/>
    </row>
    <row r="48" spans="1:11" ht="12.75" customHeight="1">
      <c r="A48" s="169"/>
      <c r="B48" s="28"/>
      <c r="C48" s="28"/>
      <c r="D48" s="28"/>
      <c r="E48" s="28"/>
      <c r="F48" s="28"/>
      <c r="G48" s="29"/>
      <c r="H48" s="75"/>
      <c r="I48" s="75"/>
      <c r="J48" s="75"/>
      <c r="K48" s="75"/>
    </row>
    <row r="49" spans="1:11" ht="12.75" customHeight="1">
      <c r="A49" s="169"/>
      <c r="B49" s="28"/>
      <c r="C49" s="28"/>
      <c r="D49" s="28"/>
      <c r="E49" s="28"/>
      <c r="F49" s="28"/>
      <c r="G49" s="29"/>
      <c r="H49" s="75"/>
      <c r="I49" s="75"/>
      <c r="J49" s="75"/>
      <c r="K49" s="75"/>
    </row>
    <row r="50" spans="1:11" ht="12.75" customHeight="1">
      <c r="A50" s="170" t="s">
        <v>318</v>
      </c>
      <c r="B50" s="28"/>
      <c r="C50" s="28"/>
      <c r="D50" s="28"/>
      <c r="E50" s="28"/>
      <c r="F50" s="28"/>
      <c r="G50" s="29"/>
      <c r="H50" s="75"/>
      <c r="I50" s="75"/>
      <c r="J50" s="75"/>
      <c r="K50" s="75"/>
    </row>
    <row r="51" spans="1:11" ht="12.75" customHeight="1">
      <c r="A51" s="169"/>
      <c r="B51" s="28"/>
      <c r="C51" s="28"/>
      <c r="D51" s="28"/>
      <c r="E51" s="28"/>
      <c r="F51" s="28"/>
      <c r="G51" s="29"/>
      <c r="H51" s="75"/>
      <c r="I51" s="75"/>
      <c r="J51" s="75"/>
      <c r="K51" s="75"/>
    </row>
    <row r="52" spans="1:11" ht="12.75" customHeight="1">
      <c r="A52" s="170" t="s">
        <v>320</v>
      </c>
      <c r="B52" s="28"/>
      <c r="C52" s="28"/>
      <c r="D52" s="28"/>
      <c r="E52" s="28"/>
      <c r="F52" s="28"/>
      <c r="G52" s="29"/>
      <c r="H52" s="75"/>
      <c r="I52" s="75"/>
      <c r="J52" s="75"/>
      <c r="K52" s="75"/>
    </row>
    <row r="53" spans="1:11" ht="12.75" customHeight="1">
      <c r="A53" s="169"/>
      <c r="B53" s="28"/>
      <c r="C53" s="28"/>
      <c r="D53" s="28"/>
      <c r="E53" s="28"/>
      <c r="F53" s="28"/>
      <c r="G53" s="29"/>
      <c r="H53" s="75"/>
      <c r="I53" s="75"/>
      <c r="J53" s="75"/>
      <c r="K53" s="75"/>
    </row>
    <row r="54" spans="1:11" ht="12.75" customHeight="1">
      <c r="A54" s="171"/>
      <c r="B54" s="15"/>
      <c r="C54" s="15"/>
      <c r="D54" s="15"/>
      <c r="E54" s="15"/>
      <c r="F54" s="15"/>
      <c r="G54" s="172"/>
      <c r="H54" s="75"/>
      <c r="I54" s="75"/>
      <c r="J54" s="75"/>
      <c r="K54" s="75"/>
    </row>
    <row r="55" spans="1:11" ht="12.75" customHeight="1">
      <c r="A55" s="515" t="s">
        <v>323</v>
      </c>
      <c r="B55" s="494"/>
      <c r="C55" s="494"/>
      <c r="D55" s="494"/>
      <c r="E55" s="494"/>
      <c r="F55" s="494"/>
      <c r="G55" s="172"/>
      <c r="H55" s="75"/>
      <c r="I55" s="75"/>
      <c r="J55" s="75"/>
      <c r="K55" s="75"/>
    </row>
    <row r="56" spans="1:11" ht="13.5" customHeight="1">
      <c r="A56" s="516" t="s">
        <v>326</v>
      </c>
      <c r="B56" s="506"/>
      <c r="C56" s="506"/>
      <c r="D56" s="506"/>
      <c r="E56" s="506"/>
      <c r="F56" s="506"/>
      <c r="G56" s="173"/>
      <c r="H56" s="15"/>
      <c r="I56" s="15"/>
      <c r="J56" s="75"/>
      <c r="K56" s="75"/>
    </row>
  </sheetData>
  <mergeCells count="5">
    <mergeCell ref="A5:G5"/>
    <mergeCell ref="A46:G46"/>
    <mergeCell ref="A47:G47"/>
    <mergeCell ref="A55:F55"/>
    <mergeCell ref="A56:F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7"/>
  <sheetViews>
    <sheetView workbookViewId="0"/>
  </sheetViews>
  <sheetFormatPr baseColWidth="10" defaultColWidth="17.28515625" defaultRowHeight="15" customHeight="1"/>
  <cols>
    <col min="1" max="1" width="10.42578125" customWidth="1"/>
    <col min="2" max="2" width="62.42578125" customWidth="1"/>
    <col min="3" max="3" width="15.28515625" customWidth="1"/>
    <col min="4" max="4" width="20.28515625" customWidth="1"/>
    <col min="5" max="5" width="28.5703125" customWidth="1"/>
    <col min="6" max="6" width="26.140625" customWidth="1"/>
    <col min="7" max="7" width="30.7109375" customWidth="1"/>
  </cols>
  <sheetData>
    <row r="1" spans="1:7" ht="12.75" customHeight="1">
      <c r="A1" s="409" t="s">
        <v>0</v>
      </c>
      <c r="B1" s="119"/>
      <c r="C1" s="119"/>
      <c r="D1" s="119"/>
      <c r="E1" s="119"/>
      <c r="F1" s="119"/>
      <c r="G1" s="119"/>
    </row>
    <row r="2" spans="1:7" ht="12.75" customHeight="1">
      <c r="A2" s="495" t="s">
        <v>2</v>
      </c>
      <c r="B2" s="494"/>
      <c r="C2" s="494"/>
      <c r="D2" s="494"/>
      <c r="E2" s="494"/>
      <c r="F2" s="494"/>
      <c r="G2" s="494"/>
    </row>
    <row r="3" spans="1:7" ht="12.75" customHeight="1">
      <c r="A3" s="496" t="s">
        <v>347</v>
      </c>
      <c r="B3" s="494"/>
      <c r="C3" s="494"/>
      <c r="D3" s="494"/>
      <c r="E3" s="494"/>
      <c r="F3" s="494"/>
      <c r="G3" s="494"/>
    </row>
    <row r="4" spans="1:7" ht="12.75" customHeight="1">
      <c r="A4" s="589" t="s">
        <v>767</v>
      </c>
      <c r="B4" s="494"/>
      <c r="C4" s="494"/>
      <c r="D4" s="494"/>
      <c r="E4" s="494"/>
      <c r="F4" s="494"/>
      <c r="G4" s="494"/>
    </row>
    <row r="5" spans="1:7" ht="12.75" customHeight="1">
      <c r="A5" s="541" t="s">
        <v>2</v>
      </c>
      <c r="B5" s="494"/>
      <c r="C5" s="494"/>
      <c r="D5" s="494"/>
      <c r="E5" s="494"/>
      <c r="F5" s="494"/>
      <c r="G5" s="494"/>
    </row>
    <row r="6" spans="1:7" ht="12.75" customHeight="1">
      <c r="A6" s="542" t="s">
        <v>747</v>
      </c>
      <c r="B6" s="538"/>
      <c r="C6" s="538"/>
      <c r="D6" s="539"/>
      <c r="E6" s="590" t="s">
        <v>774</v>
      </c>
      <c r="F6" s="538"/>
      <c r="G6" s="539"/>
    </row>
    <row r="7" spans="1:7" ht="12.75" customHeight="1">
      <c r="A7" s="541" t="s">
        <v>2</v>
      </c>
      <c r="B7" s="494"/>
      <c r="C7" s="494"/>
      <c r="D7" s="494"/>
      <c r="E7" s="494"/>
      <c r="F7" s="494"/>
      <c r="G7" s="494"/>
    </row>
    <row r="8" spans="1:7" ht="12.75" customHeight="1">
      <c r="A8" s="504" t="s">
        <v>778</v>
      </c>
      <c r="B8" s="494"/>
      <c r="C8" s="494"/>
      <c r="D8" s="494"/>
      <c r="E8" s="494"/>
      <c r="F8" s="494"/>
      <c r="G8" s="494"/>
    </row>
    <row r="9" spans="1:7" ht="12.75" customHeight="1">
      <c r="A9" s="505"/>
      <c r="B9" s="506"/>
      <c r="C9" s="506"/>
      <c r="D9" s="506"/>
      <c r="E9" s="506"/>
      <c r="F9" s="506"/>
      <c r="G9" s="506"/>
    </row>
    <row r="10" spans="1:7" ht="12.75" customHeight="1">
      <c r="A10" s="541" t="s">
        <v>2</v>
      </c>
      <c r="B10" s="494"/>
      <c r="C10" s="494"/>
      <c r="D10" s="494"/>
      <c r="E10" s="494"/>
      <c r="F10" s="494"/>
      <c r="G10" s="494"/>
    </row>
    <row r="11" spans="1:7" ht="12.75" customHeight="1">
      <c r="A11" s="501"/>
      <c r="B11" s="494"/>
      <c r="C11" s="494"/>
      <c r="D11" s="494"/>
      <c r="E11" s="494"/>
      <c r="F11" s="494"/>
      <c r="G11" s="494"/>
    </row>
    <row r="12" spans="1:7" ht="12.75" customHeight="1">
      <c r="A12" s="501"/>
      <c r="B12" s="494"/>
      <c r="C12" s="494"/>
      <c r="D12" s="494"/>
      <c r="E12" s="494"/>
      <c r="F12" s="494"/>
      <c r="G12" s="494"/>
    </row>
    <row r="13" spans="1:7" ht="12.75" customHeight="1">
      <c r="A13" s="501"/>
      <c r="B13" s="494"/>
      <c r="C13" s="494"/>
      <c r="D13" s="494"/>
      <c r="E13" s="494"/>
      <c r="F13" s="494"/>
      <c r="G13" s="494"/>
    </row>
    <row r="14" spans="1:7" ht="28.5" customHeight="1">
      <c r="A14" s="585" t="s">
        <v>778</v>
      </c>
      <c r="B14" s="586"/>
      <c r="C14" s="88" t="s">
        <v>52</v>
      </c>
      <c r="D14" s="90" t="s">
        <v>113</v>
      </c>
      <c r="E14" s="88" t="s">
        <v>114</v>
      </c>
      <c r="F14" s="88" t="s">
        <v>115</v>
      </c>
      <c r="G14" s="88" t="s">
        <v>116</v>
      </c>
    </row>
    <row r="15" spans="1:7" ht="12.75" customHeight="1">
      <c r="A15" s="491"/>
      <c r="B15" s="586"/>
      <c r="C15" s="92">
        <v>42004</v>
      </c>
      <c r="D15" s="95"/>
      <c r="E15" s="92">
        <v>42004</v>
      </c>
      <c r="F15" s="92">
        <v>42004</v>
      </c>
      <c r="G15" s="92">
        <v>42004</v>
      </c>
    </row>
    <row r="16" spans="1:7" ht="12.75" customHeight="1">
      <c r="A16" s="491"/>
      <c r="B16" s="586"/>
      <c r="C16" s="88" t="s">
        <v>117</v>
      </c>
      <c r="D16" s="88" t="s">
        <v>117</v>
      </c>
      <c r="E16" s="88" t="s">
        <v>117</v>
      </c>
      <c r="F16" s="88" t="s">
        <v>117</v>
      </c>
      <c r="G16" s="88" t="s">
        <v>117</v>
      </c>
    </row>
    <row r="17" spans="1:7" ht="12.75" customHeight="1">
      <c r="A17" s="587"/>
      <c r="B17" s="588"/>
      <c r="C17" s="88" t="s">
        <v>118</v>
      </c>
      <c r="D17" s="88" t="s">
        <v>118</v>
      </c>
      <c r="E17" s="88" t="s">
        <v>118</v>
      </c>
      <c r="F17" s="88" t="s">
        <v>118</v>
      </c>
      <c r="G17" s="88" t="s">
        <v>118</v>
      </c>
    </row>
    <row r="18" spans="1:7" ht="12.75" customHeight="1">
      <c r="A18" s="130">
        <v>66500000</v>
      </c>
      <c r="B18" s="131" t="s">
        <v>209</v>
      </c>
      <c r="C18" s="133">
        <v>0</v>
      </c>
      <c r="D18" s="135"/>
      <c r="E18" s="133">
        <v>4227324</v>
      </c>
      <c r="F18" s="133">
        <v>5983</v>
      </c>
      <c r="G18" s="133">
        <v>5983</v>
      </c>
    </row>
    <row r="19" spans="1:7" ht="12.75" customHeight="1">
      <c r="A19" s="130">
        <v>67800000</v>
      </c>
      <c r="B19" s="131" t="s">
        <v>225</v>
      </c>
      <c r="C19" s="133">
        <v>48</v>
      </c>
      <c r="D19" s="135"/>
      <c r="E19" s="133">
        <v>859504</v>
      </c>
      <c r="F19" s="133">
        <v>26688</v>
      </c>
      <c r="G19" s="133">
        <v>26688</v>
      </c>
    </row>
    <row r="20" spans="1:7" ht="12.75" customHeight="1">
      <c r="A20" s="130">
        <v>828200000</v>
      </c>
      <c r="B20" s="131" t="s">
        <v>227</v>
      </c>
      <c r="C20" s="133">
        <v>7463</v>
      </c>
      <c r="D20" s="135"/>
      <c r="E20" s="133">
        <v>1990037</v>
      </c>
      <c r="F20" s="133">
        <v>521987</v>
      </c>
      <c r="G20" s="133">
        <v>521987</v>
      </c>
    </row>
    <row r="21" spans="1:7" ht="12.75" customHeight="1">
      <c r="A21" s="130">
        <v>828500000</v>
      </c>
      <c r="B21" s="131" t="s">
        <v>231</v>
      </c>
      <c r="C21" s="133">
        <v>398362</v>
      </c>
      <c r="D21" s="133">
        <v>296054</v>
      </c>
      <c r="E21" s="133">
        <v>866275</v>
      </c>
      <c r="F21" s="133">
        <v>535615</v>
      </c>
      <c r="G21" s="133">
        <v>535615</v>
      </c>
    </row>
    <row r="22" spans="1:7" ht="12.75" customHeight="1">
      <c r="A22" s="130">
        <v>829700000</v>
      </c>
      <c r="B22" s="131" t="s">
        <v>233</v>
      </c>
      <c r="C22" s="133">
        <v>2742332</v>
      </c>
      <c r="D22" s="133">
        <v>10686322</v>
      </c>
      <c r="E22" s="133">
        <v>11363266</v>
      </c>
      <c r="F22" s="133">
        <v>736094</v>
      </c>
      <c r="G22" s="133">
        <v>736094</v>
      </c>
    </row>
    <row r="23" spans="1:7" ht="12.75" customHeight="1">
      <c r="A23" s="130">
        <v>910500000</v>
      </c>
      <c r="B23" s="131" t="s">
        <v>236</v>
      </c>
      <c r="C23" s="133">
        <v>4136</v>
      </c>
      <c r="D23" s="135"/>
      <c r="E23" s="133">
        <v>964150</v>
      </c>
      <c r="F23" s="133">
        <v>1267672</v>
      </c>
      <c r="G23" s="133">
        <v>1267672</v>
      </c>
    </row>
    <row r="24" spans="1:7" ht="12.75" customHeight="1">
      <c r="A24" s="501"/>
      <c r="B24" s="494"/>
      <c r="C24" s="494"/>
      <c r="D24" s="494"/>
      <c r="E24" s="494"/>
      <c r="F24" s="494"/>
      <c r="G24" s="494"/>
    </row>
    <row r="25" spans="1:7" ht="12.75" customHeight="1">
      <c r="A25" s="531" t="s">
        <v>346</v>
      </c>
      <c r="B25" s="510"/>
      <c r="C25" s="510"/>
      <c r="D25" s="510"/>
      <c r="E25" s="510"/>
      <c r="F25" s="510"/>
      <c r="G25" s="510"/>
    </row>
    <row r="26" spans="1:7" ht="12.75" customHeight="1">
      <c r="A26" s="498" t="s">
        <v>347</v>
      </c>
      <c r="B26" s="494"/>
      <c r="C26" s="494"/>
      <c r="D26" s="494"/>
      <c r="E26" s="532" t="s">
        <v>348</v>
      </c>
      <c r="F26" s="494"/>
      <c r="G26" s="494"/>
    </row>
    <row r="27" spans="1:7" ht="12.75" customHeight="1">
      <c r="A27" s="501"/>
      <c r="B27" s="494"/>
      <c r="C27" s="494"/>
      <c r="D27" s="494"/>
      <c r="E27" s="528" t="s">
        <v>349</v>
      </c>
      <c r="F27" s="494"/>
      <c r="G27" s="494"/>
    </row>
  </sheetData>
  <mergeCells count="20">
    <mergeCell ref="A11:G11"/>
    <mergeCell ref="A3:G3"/>
    <mergeCell ref="A2:G2"/>
    <mergeCell ref="A4:G4"/>
    <mergeCell ref="A6:D6"/>
    <mergeCell ref="E6:G6"/>
    <mergeCell ref="A7:G7"/>
    <mergeCell ref="A8:G8"/>
    <mergeCell ref="A9:G9"/>
    <mergeCell ref="A10:G10"/>
    <mergeCell ref="A5:G5"/>
    <mergeCell ref="A26:D26"/>
    <mergeCell ref="E26:G26"/>
    <mergeCell ref="A13:G13"/>
    <mergeCell ref="A12:G12"/>
    <mergeCell ref="A27:D27"/>
    <mergeCell ref="E27:G27"/>
    <mergeCell ref="A14:B17"/>
    <mergeCell ref="A24:G24"/>
    <mergeCell ref="A25:G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/>
  </sheetViews>
  <sheetFormatPr baseColWidth="10" defaultColWidth="17.28515625" defaultRowHeight="15" customHeight="1"/>
  <cols>
    <col min="1" max="1" width="10.42578125" customWidth="1"/>
    <col min="2" max="2" width="62.42578125" customWidth="1"/>
    <col min="3" max="3" width="15.28515625" customWidth="1"/>
    <col min="4" max="4" width="20.28515625" customWidth="1"/>
    <col min="5" max="5" width="28.5703125" customWidth="1"/>
    <col min="6" max="6" width="26.140625" customWidth="1"/>
    <col min="7" max="7" width="30.7109375" customWidth="1"/>
  </cols>
  <sheetData>
    <row r="1" spans="1:7" ht="12.75" customHeight="1">
      <c r="A1" s="409" t="s">
        <v>0</v>
      </c>
      <c r="B1" s="119"/>
      <c r="C1" s="119"/>
      <c r="D1" s="119"/>
      <c r="E1" s="119"/>
      <c r="F1" s="119"/>
      <c r="G1" s="119"/>
    </row>
    <row r="2" spans="1:7" ht="12.75" customHeight="1">
      <c r="A2" s="495" t="s">
        <v>2</v>
      </c>
      <c r="B2" s="494"/>
      <c r="C2" s="494"/>
      <c r="D2" s="494"/>
      <c r="E2" s="494"/>
      <c r="F2" s="494"/>
      <c r="G2" s="494"/>
    </row>
    <row r="3" spans="1:7" ht="12.75" customHeight="1">
      <c r="A3" s="496" t="s">
        <v>347</v>
      </c>
      <c r="B3" s="494"/>
      <c r="C3" s="494"/>
      <c r="D3" s="494"/>
      <c r="E3" s="494"/>
      <c r="F3" s="494"/>
      <c r="G3" s="494"/>
    </row>
    <row r="4" spans="1:7" ht="12.75" customHeight="1">
      <c r="A4" s="589" t="s">
        <v>767</v>
      </c>
      <c r="B4" s="494"/>
      <c r="C4" s="494"/>
      <c r="D4" s="494"/>
      <c r="E4" s="494"/>
      <c r="F4" s="494"/>
      <c r="G4" s="494"/>
    </row>
    <row r="5" spans="1:7" ht="12.75" customHeight="1">
      <c r="A5" s="541" t="s">
        <v>2</v>
      </c>
      <c r="B5" s="494"/>
      <c r="C5" s="494"/>
      <c r="D5" s="494"/>
      <c r="E5" s="494"/>
      <c r="F5" s="494"/>
      <c r="G5" s="494"/>
    </row>
    <row r="6" spans="1:7" ht="12.75" customHeight="1">
      <c r="A6" s="542" t="s">
        <v>747</v>
      </c>
      <c r="B6" s="538"/>
      <c r="C6" s="538"/>
      <c r="D6" s="539"/>
      <c r="E6" s="590" t="s">
        <v>774</v>
      </c>
      <c r="F6" s="538"/>
      <c r="G6" s="539"/>
    </row>
    <row r="7" spans="1:7" ht="12.75" customHeight="1">
      <c r="A7" s="541" t="s">
        <v>2</v>
      </c>
      <c r="B7" s="494"/>
      <c r="C7" s="494"/>
      <c r="D7" s="494"/>
      <c r="E7" s="494"/>
      <c r="F7" s="494"/>
      <c r="G7" s="494"/>
    </row>
    <row r="8" spans="1:7" ht="12.75" customHeight="1">
      <c r="A8" s="504" t="s">
        <v>778</v>
      </c>
      <c r="B8" s="494"/>
      <c r="C8" s="494"/>
      <c r="D8" s="494"/>
      <c r="E8" s="494"/>
      <c r="F8" s="494"/>
      <c r="G8" s="494"/>
    </row>
    <row r="9" spans="1:7" ht="12.75" customHeight="1">
      <c r="A9" s="505"/>
      <c r="B9" s="506"/>
      <c r="C9" s="506"/>
      <c r="D9" s="506"/>
      <c r="E9" s="506"/>
      <c r="F9" s="506"/>
      <c r="G9" s="506"/>
    </row>
    <row r="10" spans="1:7" ht="12.75" customHeight="1">
      <c r="A10" s="541" t="s">
        <v>2</v>
      </c>
      <c r="B10" s="494"/>
      <c r="C10" s="494"/>
      <c r="D10" s="494"/>
      <c r="E10" s="494"/>
      <c r="F10" s="494"/>
      <c r="G10" s="494"/>
    </row>
    <row r="11" spans="1:7" ht="12.75" customHeight="1">
      <c r="A11" s="501"/>
      <c r="B11" s="494"/>
      <c r="C11" s="494"/>
      <c r="D11" s="494"/>
      <c r="E11" s="494"/>
      <c r="F11" s="494"/>
      <c r="G11" s="494"/>
    </row>
    <row r="12" spans="1:7" ht="12.75" customHeight="1">
      <c r="A12" s="501"/>
      <c r="B12" s="494"/>
      <c r="C12" s="494"/>
      <c r="D12" s="494"/>
      <c r="E12" s="494"/>
      <c r="F12" s="494"/>
      <c r="G12" s="494"/>
    </row>
    <row r="13" spans="1:7" ht="12.75" customHeight="1">
      <c r="A13" s="501"/>
      <c r="B13" s="494"/>
      <c r="C13" s="494"/>
      <c r="D13" s="494"/>
      <c r="E13" s="494"/>
      <c r="F13" s="494"/>
      <c r="G13" s="494"/>
    </row>
    <row r="14" spans="1:7" ht="28.5" customHeight="1">
      <c r="A14" s="501"/>
      <c r="B14" s="494"/>
      <c r="C14" s="88" t="s">
        <v>52</v>
      </c>
      <c r="D14" s="90" t="s">
        <v>113</v>
      </c>
      <c r="E14" s="88" t="s">
        <v>114</v>
      </c>
      <c r="F14" s="88" t="s">
        <v>115</v>
      </c>
      <c r="G14" s="88" t="s">
        <v>116</v>
      </c>
    </row>
    <row r="15" spans="1:7" ht="12.75" customHeight="1">
      <c r="A15" s="494"/>
      <c r="B15" s="494"/>
      <c r="C15" s="92">
        <v>42004</v>
      </c>
      <c r="D15" s="95"/>
      <c r="E15" s="92">
        <v>42004</v>
      </c>
      <c r="F15" s="92">
        <v>42004</v>
      </c>
      <c r="G15" s="92">
        <v>42004</v>
      </c>
    </row>
    <row r="16" spans="1:7" ht="12.75" customHeight="1">
      <c r="A16" s="494"/>
      <c r="B16" s="494"/>
      <c r="C16" s="88" t="s">
        <v>117</v>
      </c>
      <c r="D16" s="88" t="s">
        <v>117</v>
      </c>
      <c r="E16" s="88" t="s">
        <v>117</v>
      </c>
      <c r="F16" s="88" t="s">
        <v>117</v>
      </c>
      <c r="G16" s="88" t="s">
        <v>117</v>
      </c>
    </row>
    <row r="17" spans="1:7" ht="12.75" customHeight="1">
      <c r="A17" s="494"/>
      <c r="B17" s="494"/>
      <c r="C17" s="88" t="s">
        <v>118</v>
      </c>
      <c r="D17" s="88" t="s">
        <v>118</v>
      </c>
      <c r="E17" s="88" t="s">
        <v>118</v>
      </c>
      <c r="F17" s="88" t="s">
        <v>118</v>
      </c>
      <c r="G17" s="88" t="s">
        <v>118</v>
      </c>
    </row>
    <row r="18" spans="1:7" ht="12.75" customHeight="1">
      <c r="A18" s="460">
        <v>10200000</v>
      </c>
      <c r="B18" s="461" t="s">
        <v>2572</v>
      </c>
      <c r="C18" s="462">
        <v>364391</v>
      </c>
      <c r="D18" s="463"/>
      <c r="E18" s="462">
        <v>15253106</v>
      </c>
      <c r="F18" s="462">
        <v>76724577</v>
      </c>
      <c r="G18" s="462">
        <v>76724577</v>
      </c>
    </row>
    <row r="19" spans="1:7" ht="12.75" customHeight="1">
      <c r="A19" s="460">
        <v>10400000</v>
      </c>
      <c r="B19" s="461" t="s">
        <v>2592</v>
      </c>
      <c r="C19" s="462">
        <v>1405151</v>
      </c>
      <c r="D19" s="463"/>
      <c r="E19" s="462">
        <v>12021169</v>
      </c>
      <c r="F19" s="462">
        <v>2869532</v>
      </c>
      <c r="G19" s="462">
        <v>2869532</v>
      </c>
    </row>
    <row r="20" spans="1:7" ht="12.75" customHeight="1">
      <c r="A20" s="460">
        <v>10500000</v>
      </c>
      <c r="B20" s="461" t="s">
        <v>2594</v>
      </c>
      <c r="C20" s="462">
        <v>500774</v>
      </c>
      <c r="D20" s="463"/>
      <c r="E20" s="462">
        <v>13223978</v>
      </c>
      <c r="F20" s="462">
        <v>4482171</v>
      </c>
      <c r="G20" s="462">
        <v>2271834</v>
      </c>
    </row>
    <row r="21" spans="1:7" ht="12.75" customHeight="1">
      <c r="A21" s="460">
        <v>10600000</v>
      </c>
      <c r="B21" s="461" t="s">
        <v>2597</v>
      </c>
      <c r="C21" s="462">
        <v>1465</v>
      </c>
      <c r="D21" s="462">
        <v>40969165</v>
      </c>
      <c r="E21" s="462">
        <v>22088461</v>
      </c>
      <c r="F21" s="462">
        <v>4401775</v>
      </c>
      <c r="G21" s="462">
        <v>4401775</v>
      </c>
    </row>
    <row r="22" spans="1:7" ht="12.75" customHeight="1">
      <c r="A22" s="460">
        <v>10800000</v>
      </c>
      <c r="B22" s="461" t="s">
        <v>2600</v>
      </c>
      <c r="C22" s="462">
        <v>196396</v>
      </c>
      <c r="D22" s="463"/>
      <c r="E22" s="462">
        <v>681453</v>
      </c>
      <c r="F22" s="462">
        <v>746814</v>
      </c>
      <c r="G22" s="462">
        <v>746814</v>
      </c>
    </row>
    <row r="23" spans="1:7" ht="12.75" customHeight="1">
      <c r="A23" s="460">
        <v>10900000</v>
      </c>
      <c r="B23" s="461" t="s">
        <v>907</v>
      </c>
      <c r="C23" s="462">
        <v>4169878</v>
      </c>
      <c r="D23" s="462">
        <v>801161547</v>
      </c>
      <c r="E23" s="462">
        <v>1030572163</v>
      </c>
      <c r="F23" s="462">
        <v>7051287</v>
      </c>
      <c r="G23" s="462">
        <v>1994476</v>
      </c>
    </row>
    <row r="24" spans="1:7" ht="12.75" customHeight="1">
      <c r="A24" s="460">
        <v>11000000</v>
      </c>
      <c r="B24" s="461" t="s">
        <v>2605</v>
      </c>
      <c r="C24" s="462">
        <v>703420</v>
      </c>
      <c r="D24" s="462">
        <v>123527505</v>
      </c>
      <c r="E24" s="462">
        <v>7518892</v>
      </c>
      <c r="F24" s="462">
        <v>2868301</v>
      </c>
      <c r="G24" s="462">
        <v>2868301</v>
      </c>
    </row>
    <row r="25" spans="1:7" ht="12.75" customHeight="1">
      <c r="A25" s="460">
        <v>11100000</v>
      </c>
      <c r="B25" s="461" t="s">
        <v>691</v>
      </c>
      <c r="C25" s="462">
        <v>158078852</v>
      </c>
      <c r="D25" s="462">
        <v>304694593</v>
      </c>
      <c r="E25" s="462">
        <v>1618620867</v>
      </c>
      <c r="F25" s="462">
        <v>299083592</v>
      </c>
      <c r="G25" s="462">
        <v>299083592</v>
      </c>
    </row>
    <row r="26" spans="1:7" ht="12.75" customHeight="1">
      <c r="A26" s="460">
        <v>11300000</v>
      </c>
      <c r="B26" s="461" t="s">
        <v>693</v>
      </c>
      <c r="C26" s="462">
        <v>30309897</v>
      </c>
      <c r="D26" s="462">
        <v>61784915</v>
      </c>
      <c r="E26" s="462">
        <v>268691255</v>
      </c>
      <c r="F26" s="462">
        <v>20989</v>
      </c>
      <c r="G26" s="462">
        <v>20989</v>
      </c>
    </row>
    <row r="27" spans="1:7" ht="12.75" customHeight="1">
      <c r="A27" s="460">
        <v>11500000</v>
      </c>
      <c r="B27" s="461" t="s">
        <v>694</v>
      </c>
      <c r="C27" s="462">
        <v>3905</v>
      </c>
      <c r="D27" s="462">
        <v>79234653796</v>
      </c>
      <c r="E27" s="462">
        <v>1589590941</v>
      </c>
      <c r="F27" s="462">
        <v>6049439</v>
      </c>
      <c r="G27" s="462">
        <v>6049439</v>
      </c>
    </row>
    <row r="28" spans="1:7" ht="12.75" customHeight="1">
      <c r="A28" s="460">
        <v>11700000</v>
      </c>
      <c r="B28" s="461" t="s">
        <v>2615</v>
      </c>
      <c r="C28" s="462">
        <v>15638670</v>
      </c>
      <c r="D28" s="462">
        <v>1154117624</v>
      </c>
      <c r="E28" s="462">
        <v>218129801</v>
      </c>
      <c r="F28" s="462">
        <v>1583607</v>
      </c>
      <c r="G28" s="462">
        <v>1583607</v>
      </c>
    </row>
    <row r="29" spans="1:7" ht="12.75" customHeight="1">
      <c r="A29" s="460">
        <v>11800000</v>
      </c>
      <c r="B29" s="461" t="s">
        <v>2616</v>
      </c>
      <c r="C29" s="462">
        <v>33713302</v>
      </c>
      <c r="D29" s="462">
        <v>10007672</v>
      </c>
      <c r="E29" s="462">
        <v>13841094</v>
      </c>
      <c r="F29" s="462">
        <v>119852</v>
      </c>
      <c r="G29" s="462">
        <v>99616</v>
      </c>
    </row>
    <row r="30" spans="1:7" ht="12.75" customHeight="1">
      <c r="A30" s="460">
        <v>11900000</v>
      </c>
      <c r="B30" s="461" t="s">
        <v>2619</v>
      </c>
      <c r="C30" s="462">
        <v>9616</v>
      </c>
      <c r="D30" s="463"/>
      <c r="E30" s="462">
        <v>2470005</v>
      </c>
      <c r="F30" s="462">
        <v>19654108</v>
      </c>
      <c r="G30" s="462">
        <v>19654108</v>
      </c>
    </row>
    <row r="31" spans="1:7" ht="12.75" customHeight="1">
      <c r="A31" s="460">
        <v>12200000</v>
      </c>
      <c r="B31" s="461" t="s">
        <v>695</v>
      </c>
      <c r="C31" s="462">
        <v>72419</v>
      </c>
      <c r="D31" s="462">
        <v>8103530</v>
      </c>
      <c r="E31" s="462">
        <v>15293878</v>
      </c>
      <c r="F31" s="462">
        <v>30939468</v>
      </c>
      <c r="G31" s="462">
        <v>30939468</v>
      </c>
    </row>
    <row r="32" spans="1:7" ht="12.75" customHeight="1">
      <c r="A32" s="460">
        <v>12300000</v>
      </c>
      <c r="B32" s="461" t="s">
        <v>697</v>
      </c>
      <c r="C32" s="462">
        <v>112487061</v>
      </c>
      <c r="D32" s="462">
        <v>179036573</v>
      </c>
      <c r="E32" s="462">
        <v>752873016</v>
      </c>
      <c r="F32" s="462">
        <v>5284477</v>
      </c>
      <c r="G32" s="462">
        <v>4350524</v>
      </c>
    </row>
    <row r="33" spans="1:7" ht="12.75" customHeight="1">
      <c r="A33" s="460">
        <v>12400000</v>
      </c>
      <c r="B33" s="461" t="s">
        <v>2626</v>
      </c>
      <c r="C33" s="462">
        <v>19063187</v>
      </c>
      <c r="D33" s="463"/>
      <c r="E33" s="462">
        <v>203973998</v>
      </c>
      <c r="F33" s="462">
        <v>140943011</v>
      </c>
      <c r="G33" s="462">
        <v>140943011</v>
      </c>
    </row>
    <row r="34" spans="1:7" ht="12.75" customHeight="1">
      <c r="A34" s="460">
        <v>13200000</v>
      </c>
      <c r="B34" s="461" t="s">
        <v>2627</v>
      </c>
      <c r="C34" s="462">
        <v>0</v>
      </c>
      <c r="D34" s="463"/>
      <c r="E34" s="462">
        <v>29112461</v>
      </c>
      <c r="F34" s="462">
        <v>40553276</v>
      </c>
      <c r="G34" s="462">
        <v>40553276</v>
      </c>
    </row>
    <row r="35" spans="1:7" ht="12.75" customHeight="1">
      <c r="A35" s="460">
        <v>13700000</v>
      </c>
      <c r="B35" s="461" t="s">
        <v>699</v>
      </c>
      <c r="C35" s="462">
        <v>3333080</v>
      </c>
      <c r="D35" s="462">
        <v>12010343</v>
      </c>
      <c r="E35" s="462">
        <v>453207548</v>
      </c>
      <c r="F35" s="462">
        <v>235940669</v>
      </c>
      <c r="G35" s="462">
        <v>235940669</v>
      </c>
    </row>
    <row r="36" spans="1:7" ht="12.75" customHeight="1">
      <c r="A36" s="460">
        <v>13900000</v>
      </c>
      <c r="B36" s="461" t="s">
        <v>2631</v>
      </c>
      <c r="C36" s="462">
        <v>1701</v>
      </c>
      <c r="D36" s="463"/>
      <c r="E36" s="462">
        <v>7883382</v>
      </c>
      <c r="F36" s="462">
        <v>12211343</v>
      </c>
      <c r="G36" s="462">
        <v>12211343</v>
      </c>
    </row>
    <row r="37" spans="1:7" ht="12.75" customHeight="1">
      <c r="A37" s="460">
        <v>14000000</v>
      </c>
      <c r="B37" s="461" t="s">
        <v>2633</v>
      </c>
      <c r="C37" s="462">
        <v>100</v>
      </c>
      <c r="D37" s="463"/>
      <c r="E37" s="462">
        <v>6150902</v>
      </c>
      <c r="F37" s="462">
        <v>0</v>
      </c>
      <c r="G37" s="462">
        <v>0</v>
      </c>
    </row>
    <row r="38" spans="1:7" ht="12.75" customHeight="1">
      <c r="A38" s="460">
        <v>14100000</v>
      </c>
      <c r="B38" s="461" t="s">
        <v>2636</v>
      </c>
      <c r="C38" s="462">
        <v>4654423</v>
      </c>
      <c r="D38" s="463"/>
      <c r="E38" s="462">
        <v>36255619</v>
      </c>
      <c r="F38" s="462">
        <v>886403</v>
      </c>
      <c r="G38" s="462">
        <v>886403</v>
      </c>
    </row>
    <row r="39" spans="1:7" ht="12.75" customHeight="1">
      <c r="A39" s="460">
        <v>22200000</v>
      </c>
      <c r="B39" s="461" t="s">
        <v>711</v>
      </c>
      <c r="C39" s="462">
        <v>927579</v>
      </c>
      <c r="D39" s="462">
        <v>31359298</v>
      </c>
      <c r="E39" s="462">
        <v>308340944</v>
      </c>
      <c r="F39" s="462">
        <v>656092</v>
      </c>
      <c r="G39" s="462">
        <v>656092</v>
      </c>
    </row>
    <row r="40" spans="1:7" ht="12.75" customHeight="1">
      <c r="A40" s="460">
        <v>24800000</v>
      </c>
      <c r="B40" s="461" t="s">
        <v>2642</v>
      </c>
      <c r="C40" s="462">
        <v>18579</v>
      </c>
      <c r="D40" s="462">
        <v>2000</v>
      </c>
      <c r="E40" s="462">
        <v>14826760</v>
      </c>
      <c r="F40" s="462">
        <v>940202</v>
      </c>
      <c r="G40" s="462">
        <v>940201</v>
      </c>
    </row>
    <row r="41" spans="1:7" ht="12.75" customHeight="1">
      <c r="A41" s="130">
        <v>66500000</v>
      </c>
      <c r="B41" s="131" t="s">
        <v>209</v>
      </c>
      <c r="C41" s="133">
        <v>0</v>
      </c>
      <c r="D41" s="135"/>
      <c r="E41" s="133">
        <v>4227324</v>
      </c>
      <c r="F41" s="133">
        <v>5983</v>
      </c>
      <c r="G41" s="133">
        <v>5983</v>
      </c>
    </row>
    <row r="42" spans="1:7" ht="12.75" customHeight="1">
      <c r="A42" s="130">
        <v>67800000</v>
      </c>
      <c r="B42" s="131" t="s">
        <v>225</v>
      </c>
      <c r="C42" s="133">
        <v>48</v>
      </c>
      <c r="D42" s="135"/>
      <c r="E42" s="133">
        <v>859504</v>
      </c>
      <c r="F42" s="133">
        <v>26688</v>
      </c>
      <c r="G42" s="133">
        <v>26688</v>
      </c>
    </row>
    <row r="43" spans="1:7" ht="12.75" customHeight="1">
      <c r="A43" s="460">
        <v>80200000</v>
      </c>
      <c r="B43" s="461" t="s">
        <v>2647</v>
      </c>
      <c r="C43" s="462">
        <v>31</v>
      </c>
      <c r="D43" s="463"/>
      <c r="E43" s="462">
        <v>574480</v>
      </c>
      <c r="F43" s="462">
        <v>1262718</v>
      </c>
      <c r="G43" s="462">
        <v>1262718</v>
      </c>
    </row>
    <row r="44" spans="1:7" ht="12.75" customHeight="1">
      <c r="A44" s="460">
        <v>96200000</v>
      </c>
      <c r="B44" s="461" t="s">
        <v>788</v>
      </c>
      <c r="C44" s="462">
        <v>2289694</v>
      </c>
      <c r="D44" s="462">
        <v>1420399795</v>
      </c>
      <c r="E44" s="462">
        <v>128421032</v>
      </c>
      <c r="F44" s="462">
        <v>4545201</v>
      </c>
      <c r="G44" s="462">
        <v>3674407</v>
      </c>
    </row>
    <row r="45" spans="1:7" ht="12.75" customHeight="1">
      <c r="A45" s="460">
        <v>96300000</v>
      </c>
      <c r="B45" s="461" t="s">
        <v>2650</v>
      </c>
      <c r="C45" s="462">
        <v>2068160</v>
      </c>
      <c r="D45" s="462">
        <v>2438511550</v>
      </c>
      <c r="E45" s="462">
        <v>2650096200</v>
      </c>
      <c r="F45" s="462">
        <v>31992173</v>
      </c>
      <c r="G45" s="462">
        <v>7797577</v>
      </c>
    </row>
    <row r="46" spans="1:7" ht="12.75" customHeight="1">
      <c r="A46" s="460">
        <v>96400000</v>
      </c>
      <c r="B46" s="461" t="s">
        <v>2652</v>
      </c>
      <c r="C46" s="462">
        <v>1338462</v>
      </c>
      <c r="D46" s="463"/>
      <c r="E46" s="462">
        <v>25002288</v>
      </c>
      <c r="F46" s="462">
        <v>2056152</v>
      </c>
      <c r="G46" s="462">
        <v>2056152</v>
      </c>
    </row>
    <row r="47" spans="1:7" ht="12.75" customHeight="1">
      <c r="A47" s="460">
        <v>96500000</v>
      </c>
      <c r="B47" s="461" t="s">
        <v>789</v>
      </c>
      <c r="C47" s="462">
        <v>2466760</v>
      </c>
      <c r="D47" s="462">
        <v>114186927</v>
      </c>
      <c r="E47" s="462">
        <v>7198083</v>
      </c>
      <c r="F47" s="462">
        <v>61772</v>
      </c>
      <c r="G47" s="462">
        <v>58695</v>
      </c>
    </row>
    <row r="48" spans="1:7" ht="12.75" customHeight="1">
      <c r="A48" s="460">
        <v>821500000</v>
      </c>
      <c r="B48" s="461" t="s">
        <v>2657</v>
      </c>
      <c r="C48" s="462">
        <v>930890</v>
      </c>
      <c r="D48" s="463"/>
      <c r="E48" s="462">
        <v>28246787</v>
      </c>
      <c r="F48" s="462">
        <v>5016581</v>
      </c>
      <c r="G48" s="462">
        <v>5016581</v>
      </c>
    </row>
    <row r="49" spans="1:7" ht="12.75" customHeight="1">
      <c r="A49" s="460">
        <v>822400000</v>
      </c>
      <c r="B49" s="461" t="s">
        <v>808</v>
      </c>
      <c r="C49" s="462">
        <v>121225454</v>
      </c>
      <c r="D49" s="462">
        <v>59282681</v>
      </c>
      <c r="E49" s="462">
        <v>184790894</v>
      </c>
      <c r="F49" s="462">
        <v>8682799</v>
      </c>
      <c r="G49" s="462">
        <v>8682799</v>
      </c>
    </row>
    <row r="50" spans="1:7" ht="12.75" customHeight="1">
      <c r="A50" s="130">
        <v>828200000</v>
      </c>
      <c r="B50" s="131" t="s">
        <v>227</v>
      </c>
      <c r="C50" s="133">
        <v>7463</v>
      </c>
      <c r="D50" s="135"/>
      <c r="E50" s="133">
        <v>1990037</v>
      </c>
      <c r="F50" s="133">
        <v>521987</v>
      </c>
      <c r="G50" s="133">
        <v>521987</v>
      </c>
    </row>
    <row r="51" spans="1:7" ht="12.75" customHeight="1">
      <c r="A51" s="130">
        <v>828500000</v>
      </c>
      <c r="B51" s="131" t="s">
        <v>231</v>
      </c>
      <c r="C51" s="133">
        <v>398362</v>
      </c>
      <c r="D51" s="133">
        <v>296054</v>
      </c>
      <c r="E51" s="133">
        <v>866275</v>
      </c>
      <c r="F51" s="133">
        <v>535615</v>
      </c>
      <c r="G51" s="133">
        <v>535615</v>
      </c>
    </row>
    <row r="52" spans="1:7" ht="12.75" customHeight="1">
      <c r="A52" s="130">
        <v>829700000</v>
      </c>
      <c r="B52" s="131" t="s">
        <v>233</v>
      </c>
      <c r="C52" s="133">
        <v>2742332</v>
      </c>
      <c r="D52" s="133">
        <v>10686322</v>
      </c>
      <c r="E52" s="133">
        <v>11363266</v>
      </c>
      <c r="F52" s="133">
        <v>736094</v>
      </c>
      <c r="G52" s="133">
        <v>736094</v>
      </c>
    </row>
    <row r="53" spans="1:7" ht="12.75" customHeight="1">
      <c r="A53" s="460">
        <v>910300000</v>
      </c>
      <c r="B53" s="461" t="s">
        <v>829</v>
      </c>
      <c r="C53" s="462">
        <v>485516638</v>
      </c>
      <c r="D53" s="463"/>
      <c r="E53" s="462">
        <v>16979067125</v>
      </c>
      <c r="F53" s="463"/>
      <c r="G53" s="463"/>
    </row>
    <row r="54" spans="1:7" ht="12.75" customHeight="1">
      <c r="A54" s="130">
        <v>910500000</v>
      </c>
      <c r="B54" s="131" t="s">
        <v>236</v>
      </c>
      <c r="C54" s="133">
        <v>4136</v>
      </c>
      <c r="D54" s="135"/>
      <c r="E54" s="133">
        <v>964150</v>
      </c>
      <c r="F54" s="133">
        <v>1267672</v>
      </c>
      <c r="G54" s="133">
        <v>1267672</v>
      </c>
    </row>
    <row r="55" spans="1:7" ht="12.75" customHeight="1">
      <c r="A55" s="460">
        <v>923272394</v>
      </c>
      <c r="B55" s="461" t="s">
        <v>865</v>
      </c>
      <c r="C55" s="462">
        <v>22373993490</v>
      </c>
      <c r="D55" s="462">
        <v>3112371496</v>
      </c>
      <c r="E55" s="462">
        <v>6483441343</v>
      </c>
      <c r="F55" s="463"/>
      <c r="G55" s="463"/>
    </row>
    <row r="56" spans="1:7" ht="12.75" customHeight="1">
      <c r="A56" s="460">
        <v>923272395</v>
      </c>
      <c r="B56" s="461" t="s">
        <v>585</v>
      </c>
      <c r="C56" s="463"/>
      <c r="D56" s="463"/>
      <c r="E56" s="462">
        <v>7979242329</v>
      </c>
      <c r="F56" s="463"/>
      <c r="G56" s="463"/>
    </row>
    <row r="57" spans="1:7" ht="12.75" customHeight="1">
      <c r="A57" s="460">
        <v>923272402</v>
      </c>
      <c r="B57" s="461" t="s">
        <v>2673</v>
      </c>
      <c r="C57" s="462">
        <v>9891536</v>
      </c>
      <c r="D57" s="463"/>
      <c r="E57" s="462">
        <v>11365732</v>
      </c>
      <c r="F57" s="462">
        <v>2143837</v>
      </c>
      <c r="G57" s="462">
        <v>2143837</v>
      </c>
    </row>
    <row r="58" spans="1:7" ht="12.75" customHeight="1">
      <c r="A58" s="460">
        <v>923272412</v>
      </c>
      <c r="B58" s="461" t="s">
        <v>2675</v>
      </c>
      <c r="C58" s="462">
        <v>0</v>
      </c>
      <c r="D58" s="462">
        <v>9914177</v>
      </c>
      <c r="E58" s="462">
        <v>142445047</v>
      </c>
      <c r="F58" s="462">
        <v>859688</v>
      </c>
      <c r="G58" s="462">
        <v>859688</v>
      </c>
    </row>
    <row r="59" spans="1:7" ht="12.75" customHeight="1">
      <c r="A59" s="460">
        <v>923272416</v>
      </c>
      <c r="B59" s="461" t="s">
        <v>2677</v>
      </c>
      <c r="C59" s="462">
        <v>784379</v>
      </c>
      <c r="D59" s="463"/>
      <c r="E59" s="462">
        <v>1241549</v>
      </c>
      <c r="F59" s="462">
        <v>536076</v>
      </c>
      <c r="G59" s="462">
        <v>536076</v>
      </c>
    </row>
    <row r="60" spans="1:7" ht="12.75" customHeight="1">
      <c r="A60" s="460">
        <v>923272418</v>
      </c>
      <c r="B60" s="461" t="s">
        <v>2680</v>
      </c>
      <c r="C60" s="462">
        <v>131692</v>
      </c>
      <c r="D60" s="463"/>
      <c r="E60" s="462">
        <v>2002594</v>
      </c>
      <c r="F60" s="462">
        <v>0</v>
      </c>
      <c r="G60" s="462">
        <v>0</v>
      </c>
    </row>
    <row r="61" spans="1:7" ht="12.75" customHeight="1">
      <c r="A61" s="460">
        <v>923272420</v>
      </c>
      <c r="B61" s="461" t="s">
        <v>2683</v>
      </c>
      <c r="C61" s="462">
        <v>0</v>
      </c>
      <c r="D61" s="463"/>
      <c r="E61" s="462">
        <v>7047121</v>
      </c>
      <c r="F61" s="462">
        <v>1377438</v>
      </c>
      <c r="G61" s="462">
        <v>1377438</v>
      </c>
    </row>
    <row r="62" spans="1:7" ht="12.75" customHeight="1">
      <c r="A62" s="460">
        <v>923272421</v>
      </c>
      <c r="B62" s="461" t="s">
        <v>2686</v>
      </c>
      <c r="C62" s="463"/>
      <c r="D62" s="462">
        <v>675261</v>
      </c>
      <c r="E62" s="462">
        <v>1069267967</v>
      </c>
      <c r="F62" s="462">
        <v>213293117</v>
      </c>
      <c r="G62" s="462">
        <v>12714949</v>
      </c>
    </row>
    <row r="63" spans="1:7" ht="12.75" customHeight="1">
      <c r="A63" s="460">
        <v>923272425</v>
      </c>
      <c r="B63" s="461" t="s">
        <v>2688</v>
      </c>
      <c r="C63" s="462">
        <v>2100</v>
      </c>
      <c r="D63" s="463"/>
      <c r="E63" s="462">
        <v>129380</v>
      </c>
      <c r="F63" s="462">
        <v>231727</v>
      </c>
      <c r="G63" s="462">
        <v>231727</v>
      </c>
    </row>
    <row r="64" spans="1:7" ht="12.75" customHeight="1">
      <c r="A64" s="460">
        <v>923272429</v>
      </c>
      <c r="B64" s="461" t="s">
        <v>869</v>
      </c>
      <c r="C64" s="462">
        <v>562113425</v>
      </c>
      <c r="D64" s="462">
        <v>795900972</v>
      </c>
      <c r="E64" s="462">
        <v>288746065</v>
      </c>
      <c r="F64" s="463"/>
      <c r="G64" s="463"/>
    </row>
    <row r="65" spans="1:7" ht="12.75" customHeight="1">
      <c r="A65" s="460">
        <v>923272542</v>
      </c>
      <c r="B65" s="461" t="s">
        <v>2692</v>
      </c>
      <c r="C65" s="462">
        <v>0</v>
      </c>
      <c r="D65" s="463"/>
      <c r="E65" s="462">
        <v>50785</v>
      </c>
      <c r="F65" s="462">
        <v>271619</v>
      </c>
      <c r="G65" s="462">
        <v>271619</v>
      </c>
    </row>
    <row r="66" spans="1:7" ht="12.75" customHeight="1">
      <c r="A66" s="460">
        <v>923272606</v>
      </c>
      <c r="B66" s="461" t="s">
        <v>2696</v>
      </c>
      <c r="C66" s="462">
        <v>32627157</v>
      </c>
      <c r="D66" s="462">
        <v>522354795</v>
      </c>
      <c r="E66" s="462">
        <v>494617713</v>
      </c>
      <c r="F66" s="463"/>
      <c r="G66" s="463"/>
    </row>
    <row r="67" spans="1:7" ht="12.75" customHeight="1">
      <c r="A67" s="501"/>
      <c r="B67" s="494"/>
      <c r="C67" s="494"/>
      <c r="D67" s="494"/>
      <c r="E67" s="494"/>
      <c r="F67" s="494"/>
      <c r="G67" s="494"/>
    </row>
    <row r="68" spans="1:7" ht="12.75" customHeight="1">
      <c r="A68" s="531" t="s">
        <v>346</v>
      </c>
      <c r="B68" s="510"/>
      <c r="C68" s="510"/>
      <c r="D68" s="510"/>
      <c r="E68" s="510"/>
      <c r="F68" s="510"/>
      <c r="G68" s="510"/>
    </row>
    <row r="69" spans="1:7" ht="12.75" customHeight="1">
      <c r="A69" s="498" t="s">
        <v>347</v>
      </c>
      <c r="B69" s="494"/>
      <c r="C69" s="494"/>
      <c r="D69" s="494"/>
      <c r="E69" s="532" t="s">
        <v>348</v>
      </c>
      <c r="F69" s="494"/>
      <c r="G69" s="494"/>
    </row>
    <row r="70" spans="1:7" ht="12.75" customHeight="1">
      <c r="A70" s="501"/>
      <c r="B70" s="494"/>
      <c r="C70" s="494"/>
      <c r="D70" s="494"/>
      <c r="E70" s="528" t="s">
        <v>349</v>
      </c>
      <c r="F70" s="494"/>
      <c r="G70" s="494"/>
    </row>
  </sheetData>
  <mergeCells count="20">
    <mergeCell ref="A11:G11"/>
    <mergeCell ref="A3:G3"/>
    <mergeCell ref="A2:G2"/>
    <mergeCell ref="A4:G4"/>
    <mergeCell ref="A6:D6"/>
    <mergeCell ref="E6:G6"/>
    <mergeCell ref="A7:G7"/>
    <mergeCell ref="A8:G8"/>
    <mergeCell ref="A9:G9"/>
    <mergeCell ref="A10:G10"/>
    <mergeCell ref="A5:G5"/>
    <mergeCell ref="A69:D69"/>
    <mergeCell ref="E69:G69"/>
    <mergeCell ref="A13:G13"/>
    <mergeCell ref="A12:G12"/>
    <mergeCell ref="A70:D70"/>
    <mergeCell ref="E70:G70"/>
    <mergeCell ref="A14:B17"/>
    <mergeCell ref="A67:G67"/>
    <mergeCell ref="A68:G6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baseColWidth="10" defaultColWidth="17.28515625" defaultRowHeight="15" customHeight="1"/>
  <cols>
    <col min="1" max="6" width="10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baseColWidth="10" defaultColWidth="17.28515625" defaultRowHeight="15" customHeight="1"/>
  <cols>
    <col min="1" max="6" width="10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workbookViewId="0"/>
  </sheetViews>
  <sheetFormatPr baseColWidth="10" defaultColWidth="17.28515625" defaultRowHeight="15" customHeight="1"/>
  <cols>
    <col min="1" max="1" width="72.7109375" customWidth="1"/>
    <col min="2" max="2" width="11.28515625" customWidth="1"/>
    <col min="3" max="3" width="3.5703125" customWidth="1"/>
    <col min="4" max="4" width="11.42578125" customWidth="1"/>
    <col min="5" max="5" width="3.7109375" customWidth="1"/>
    <col min="6" max="6" width="12.42578125" customWidth="1"/>
    <col min="7" max="7" width="5" customWidth="1"/>
    <col min="8" max="8" width="11.42578125" customWidth="1"/>
    <col min="9" max="9" width="12.7109375" customWidth="1"/>
    <col min="10" max="11" width="11.42578125" customWidth="1"/>
  </cols>
  <sheetData>
    <row r="1" spans="1:11" ht="15.75" customHeight="1">
      <c r="A1" s="12" t="s">
        <v>22</v>
      </c>
      <c r="B1" s="13"/>
      <c r="C1" s="13"/>
      <c r="D1" s="13"/>
      <c r="E1" s="13"/>
      <c r="F1" s="13"/>
      <c r="G1" s="14"/>
      <c r="H1" s="15"/>
      <c r="I1" s="15"/>
      <c r="J1" s="15"/>
      <c r="K1" s="15"/>
    </row>
    <row r="2" spans="1:11" ht="15.75" customHeight="1">
      <c r="A2" s="19" t="s">
        <v>23</v>
      </c>
      <c r="B2" s="20"/>
      <c r="C2" s="20"/>
      <c r="D2" s="20"/>
      <c r="E2" s="20"/>
      <c r="F2" s="20"/>
      <c r="G2" s="21"/>
      <c r="H2" s="15"/>
      <c r="I2" s="15"/>
      <c r="J2" s="15"/>
      <c r="K2" s="15"/>
    </row>
    <row r="3" spans="1:11" ht="15.75" customHeight="1">
      <c r="A3" s="22" t="s">
        <v>29</v>
      </c>
      <c r="B3" s="23"/>
      <c r="C3" s="23"/>
      <c r="D3" s="23"/>
      <c r="E3" s="23"/>
      <c r="F3" s="23"/>
      <c r="G3" s="21"/>
      <c r="H3" s="15"/>
      <c r="I3" s="15"/>
      <c r="J3" s="15"/>
      <c r="K3" s="15"/>
    </row>
    <row r="4" spans="1:11" ht="15.75" customHeight="1">
      <c r="A4" s="22" t="s">
        <v>32</v>
      </c>
      <c r="B4" s="23"/>
      <c r="C4" s="23"/>
      <c r="D4" s="23"/>
      <c r="E4" s="23"/>
      <c r="F4" s="23"/>
      <c r="G4" s="21"/>
      <c r="H4" s="15"/>
      <c r="I4" s="15"/>
      <c r="J4" s="15"/>
      <c r="K4" s="15"/>
    </row>
    <row r="5" spans="1:11" ht="15.75" customHeight="1">
      <c r="A5" s="511" t="s">
        <v>34</v>
      </c>
      <c r="B5" s="491"/>
      <c r="C5" s="491"/>
      <c r="D5" s="491"/>
      <c r="E5" s="491"/>
      <c r="F5" s="491"/>
      <c r="G5" s="512"/>
      <c r="H5" s="15"/>
      <c r="I5" s="15"/>
      <c r="J5" s="15"/>
      <c r="K5" s="15"/>
    </row>
    <row r="6" spans="1:11" ht="12.75" customHeight="1">
      <c r="A6" s="30"/>
      <c r="B6" s="15"/>
      <c r="C6" s="15"/>
      <c r="D6" s="15"/>
      <c r="E6" s="15"/>
      <c r="F6" s="15"/>
      <c r="G6" s="32"/>
      <c r="H6" s="15"/>
      <c r="I6" s="15"/>
      <c r="J6" s="15"/>
      <c r="K6" s="15"/>
    </row>
    <row r="7" spans="1:11" ht="12.75" customHeight="1">
      <c r="A7" s="33" t="s">
        <v>39</v>
      </c>
      <c r="B7" s="34"/>
      <c r="C7" s="34"/>
      <c r="D7" s="35"/>
      <c r="E7" s="35"/>
      <c r="F7" s="35">
        <f>+D8</f>
        <v>23984186.055</v>
      </c>
      <c r="G7" s="36"/>
      <c r="H7" s="15"/>
      <c r="I7" s="15"/>
      <c r="J7" s="15"/>
      <c r="K7" s="15"/>
    </row>
    <row r="8" spans="1:11" ht="12.75" customHeight="1">
      <c r="A8" s="60" t="s">
        <v>40</v>
      </c>
      <c r="B8" s="34"/>
      <c r="C8" s="34"/>
      <c r="D8" s="66">
        <f>'HDEW 2014'!AI20/1000</f>
        <v>23984186.055</v>
      </c>
      <c r="E8" s="34"/>
      <c r="F8" s="71"/>
      <c r="G8" s="36"/>
      <c r="H8" s="15"/>
      <c r="I8" s="15"/>
      <c r="J8" s="15"/>
      <c r="K8" s="15"/>
    </row>
    <row r="9" spans="1:11" ht="12.75" customHeight="1">
      <c r="A9" s="60"/>
      <c r="B9" s="34"/>
      <c r="C9" s="34"/>
      <c r="D9" s="34"/>
      <c r="E9" s="34"/>
      <c r="F9" s="71"/>
      <c r="G9" s="36"/>
      <c r="H9" s="15"/>
      <c r="I9" s="15"/>
      <c r="J9" s="15"/>
      <c r="K9" s="15"/>
    </row>
    <row r="10" spans="1:11" ht="12.75" customHeight="1">
      <c r="A10" s="33" t="s">
        <v>107</v>
      </c>
      <c r="B10" s="35"/>
      <c r="C10" s="35"/>
      <c r="D10" s="35"/>
      <c r="E10" s="35"/>
      <c r="F10" s="35" t="e">
        <f>+D11+D12</f>
        <v>#VALUE!</v>
      </c>
      <c r="G10" s="73"/>
      <c r="H10" s="75"/>
      <c r="I10" s="15"/>
      <c r="J10" s="75"/>
      <c r="K10" s="75"/>
    </row>
    <row r="11" spans="1:11" ht="12.75" customHeight="1">
      <c r="A11" s="77" t="s">
        <v>108</v>
      </c>
      <c r="B11" s="34"/>
      <c r="C11" s="34"/>
      <c r="D11" s="122" t="e">
        <f>+'Anexo 1 2014'!F9</f>
        <v>#VALUE!</v>
      </c>
      <c r="E11" s="34"/>
      <c r="F11" s="71"/>
      <c r="G11" s="36"/>
      <c r="H11" s="15"/>
      <c r="I11" s="15"/>
      <c r="J11" s="15"/>
      <c r="K11" s="15"/>
    </row>
    <row r="12" spans="1:11" ht="15.75" customHeight="1">
      <c r="A12" s="60" t="s">
        <v>109</v>
      </c>
      <c r="B12" s="34"/>
      <c r="C12" s="34"/>
      <c r="D12" s="66">
        <f>'HDEW 2014'!AI160/1000</f>
        <v>327390.74699999997</v>
      </c>
      <c r="E12" s="34"/>
      <c r="F12" s="81"/>
      <c r="G12" s="36"/>
      <c r="H12" s="15"/>
      <c r="I12" s="15"/>
      <c r="J12" s="15"/>
      <c r="K12" s="15"/>
    </row>
    <row r="13" spans="1:11" ht="12.75" customHeight="1">
      <c r="A13" s="33" t="s">
        <v>110</v>
      </c>
      <c r="B13" s="34"/>
      <c r="C13" s="34"/>
      <c r="D13" s="71"/>
      <c r="E13" s="71"/>
      <c r="F13" s="35" t="e">
        <f>+F7+F10</f>
        <v>#VALUE!</v>
      </c>
      <c r="G13" s="36"/>
      <c r="H13" s="15"/>
      <c r="I13" s="15"/>
      <c r="J13" s="15"/>
      <c r="K13" s="15"/>
    </row>
    <row r="14" spans="1:11" ht="12.75" customHeight="1">
      <c r="A14" s="33"/>
      <c r="B14" s="34"/>
      <c r="C14" s="34"/>
      <c r="D14" s="34"/>
      <c r="E14" s="34"/>
      <c r="F14" s="35"/>
      <c r="G14" s="36"/>
      <c r="H14" s="15"/>
      <c r="I14" s="15"/>
      <c r="J14" s="15"/>
      <c r="K14" s="15"/>
    </row>
    <row r="15" spans="1:11" ht="12.75" customHeight="1">
      <c r="A15" s="60" t="s">
        <v>111</v>
      </c>
      <c r="B15" s="34"/>
      <c r="C15" s="34"/>
      <c r="D15" s="34"/>
      <c r="E15" s="34"/>
      <c r="F15" s="35"/>
      <c r="G15" s="36"/>
      <c r="H15" s="15"/>
      <c r="I15" s="15"/>
      <c r="J15" s="15"/>
      <c r="K15" s="15"/>
    </row>
    <row r="16" spans="1:11" ht="12.75" customHeight="1">
      <c r="A16" s="33" t="s">
        <v>112</v>
      </c>
      <c r="B16" s="103"/>
      <c r="C16" s="103"/>
      <c r="D16" s="66">
        <f>+B17+B18</f>
        <v>33649935.556000002</v>
      </c>
      <c r="E16" s="34"/>
      <c r="F16" s="106">
        <f>-D16</f>
        <v>-33649935.556000002</v>
      </c>
      <c r="G16" s="36"/>
      <c r="H16" s="15"/>
      <c r="I16" s="15"/>
      <c r="J16" s="15"/>
      <c r="K16" s="15"/>
    </row>
    <row r="17" spans="1:11" ht="14.25" customHeight="1">
      <c r="A17" s="77" t="s">
        <v>122</v>
      </c>
      <c r="B17" s="122">
        <f>+'Anexo 1 2014'!F19</f>
        <v>33649935.556000002</v>
      </c>
      <c r="C17" s="34"/>
      <c r="D17" s="34"/>
      <c r="E17" s="34"/>
      <c r="F17" s="34"/>
      <c r="G17" s="36"/>
      <c r="H17" s="15"/>
      <c r="I17" s="15"/>
      <c r="J17" s="15"/>
      <c r="K17" s="15"/>
    </row>
    <row r="18" spans="1:11" ht="14.25" customHeight="1">
      <c r="A18" s="145" t="s">
        <v>123</v>
      </c>
      <c r="B18" s="147">
        <v>0</v>
      </c>
      <c r="C18" s="103"/>
      <c r="D18" s="34"/>
      <c r="E18" s="34"/>
      <c r="F18" s="34"/>
      <c r="G18" s="36"/>
      <c r="H18" s="15"/>
      <c r="I18" s="15"/>
      <c r="J18" s="15"/>
      <c r="K18" s="15"/>
    </row>
    <row r="19" spans="1:11" ht="12.75" customHeight="1">
      <c r="A19" s="60"/>
      <c r="B19" s="34"/>
      <c r="C19" s="34"/>
      <c r="D19" s="34"/>
      <c r="E19" s="34"/>
      <c r="F19" s="35"/>
      <c r="G19" s="36"/>
      <c r="H19" s="15"/>
      <c r="I19" s="15"/>
      <c r="J19" s="15"/>
      <c r="K19" s="15"/>
    </row>
    <row r="20" spans="1:11" ht="12.75" customHeight="1">
      <c r="A20" s="33" t="s">
        <v>186</v>
      </c>
      <c r="B20" s="34"/>
      <c r="C20" s="34"/>
      <c r="D20" s="66">
        <f>+B21+B22</f>
        <v>2515880.1160183903</v>
      </c>
      <c r="E20" s="34"/>
      <c r="F20" s="106">
        <f>-(+B21+B22)</f>
        <v>-2515880.1160183903</v>
      </c>
      <c r="G20" s="36"/>
      <c r="H20" s="15"/>
      <c r="I20" s="15"/>
      <c r="J20" s="15"/>
      <c r="K20" s="15"/>
    </row>
    <row r="21" spans="1:11" ht="30" customHeight="1">
      <c r="A21" s="125" t="s">
        <v>188</v>
      </c>
      <c r="B21" s="122">
        <f>'Rezago 2014'!C19</f>
        <v>1826756.0199463936</v>
      </c>
      <c r="C21" s="34"/>
      <c r="D21" s="34"/>
      <c r="E21" s="34"/>
      <c r="F21" s="34"/>
      <c r="G21" s="36"/>
      <c r="H21" s="15"/>
      <c r="I21" s="15"/>
      <c r="J21" s="15"/>
      <c r="K21" s="15"/>
    </row>
    <row r="22" spans="1:11" ht="14.25" customHeight="1">
      <c r="A22" s="60" t="s">
        <v>191</v>
      </c>
      <c r="B22" s="66">
        <f>+'Anexo 1 2014'!F44</f>
        <v>689124.09607199696</v>
      </c>
      <c r="C22" s="34"/>
      <c r="D22" s="34"/>
      <c r="E22" s="34"/>
      <c r="F22" s="34"/>
      <c r="G22" s="36"/>
      <c r="H22" s="15"/>
      <c r="I22" s="15"/>
      <c r="J22" s="15"/>
      <c r="K22" s="15"/>
    </row>
    <row r="23" spans="1:11" ht="14.25" customHeight="1">
      <c r="A23" s="60" t="s">
        <v>275</v>
      </c>
      <c r="B23" s="128"/>
      <c r="C23" s="128"/>
      <c r="D23" s="34"/>
      <c r="E23" s="34"/>
      <c r="F23" s="34"/>
      <c r="G23" s="36"/>
      <c r="H23" s="15"/>
      <c r="I23" s="15"/>
      <c r="J23" s="15"/>
      <c r="K23" s="15"/>
    </row>
    <row r="24" spans="1:11" ht="12.75" customHeight="1">
      <c r="A24" s="143"/>
      <c r="B24" s="128"/>
      <c r="C24" s="128"/>
      <c r="D24" s="70"/>
      <c r="E24" s="34"/>
      <c r="F24" s="35"/>
      <c r="G24" s="36"/>
      <c r="H24" s="15"/>
      <c r="I24" s="15"/>
      <c r="J24" s="15"/>
      <c r="K24" s="15"/>
    </row>
    <row r="25" spans="1:11" ht="15.75" customHeight="1">
      <c r="A25" s="60"/>
      <c r="B25" s="34"/>
      <c r="C25" s="34"/>
      <c r="D25" s="34"/>
      <c r="E25" s="34"/>
      <c r="F25" s="144"/>
      <c r="G25" s="36"/>
      <c r="H25" s="15"/>
      <c r="I25" s="15"/>
      <c r="J25" s="15"/>
      <c r="K25" s="15"/>
    </row>
    <row r="26" spans="1:11" ht="12.75" customHeight="1">
      <c r="A26" s="33" t="s">
        <v>247</v>
      </c>
      <c r="B26" s="128"/>
      <c r="C26" s="128"/>
      <c r="D26" s="34"/>
      <c r="E26" s="34"/>
      <c r="F26" s="35" t="e">
        <f>+F13+F16+F20+F24</f>
        <v>#VALUE!</v>
      </c>
      <c r="G26" s="36"/>
      <c r="H26" s="15"/>
      <c r="I26" s="15"/>
      <c r="J26" s="15"/>
      <c r="K26" s="15"/>
    </row>
    <row r="27" spans="1:11" ht="12.75" customHeight="1">
      <c r="A27" s="60" t="s">
        <v>111</v>
      </c>
      <c r="B27" s="128"/>
      <c r="C27" s="128"/>
      <c r="D27" s="34"/>
      <c r="E27" s="34"/>
      <c r="F27" s="35"/>
      <c r="G27" s="36"/>
      <c r="H27" s="15"/>
      <c r="I27" s="15"/>
      <c r="J27" s="15"/>
      <c r="K27" s="15"/>
    </row>
    <row r="28" spans="1:11" ht="12.75" customHeight="1">
      <c r="A28" s="33" t="s">
        <v>250</v>
      </c>
      <c r="B28" s="128"/>
      <c r="C28" s="128"/>
      <c r="D28" s="34"/>
      <c r="E28" s="34"/>
      <c r="F28" s="106">
        <f>-D29</f>
        <v>-6530635.7020000005</v>
      </c>
      <c r="G28" s="73"/>
      <c r="H28" s="75"/>
      <c r="I28" s="75"/>
      <c r="J28" s="15"/>
      <c r="K28" s="15"/>
    </row>
    <row r="29" spans="1:11" ht="12.75" customHeight="1">
      <c r="A29" s="60" t="s">
        <v>252</v>
      </c>
      <c r="B29" s="146"/>
      <c r="C29" s="146"/>
      <c r="D29" s="70">
        <f>+B31+B32</f>
        <v>6530635.7020000005</v>
      </c>
      <c r="E29" s="34"/>
      <c r="F29" s="35"/>
      <c r="G29" s="73"/>
      <c r="H29" s="75"/>
      <c r="I29" s="75"/>
      <c r="J29" s="75"/>
      <c r="K29" s="75"/>
    </row>
    <row r="30" spans="1:11" ht="12.75" customHeight="1">
      <c r="A30" s="60" t="s">
        <v>258</v>
      </c>
      <c r="B30" s="103"/>
      <c r="C30" s="103"/>
      <c r="D30" s="34"/>
      <c r="E30" s="34"/>
      <c r="F30" s="35"/>
      <c r="G30" s="73"/>
      <c r="H30" s="75"/>
      <c r="I30" s="75"/>
      <c r="J30" s="75"/>
      <c r="K30" s="75"/>
    </row>
    <row r="31" spans="1:11" ht="12.75" customHeight="1">
      <c r="A31" s="60" t="s">
        <v>259</v>
      </c>
      <c r="B31" s="152">
        <f>+'Anexo 2 2014'!H13</f>
        <v>-9229.8780000000006</v>
      </c>
      <c r="C31" s="103"/>
      <c r="D31" s="34"/>
      <c r="E31" s="34"/>
      <c r="F31" s="35"/>
      <c r="G31" s="73"/>
      <c r="H31" s="75"/>
      <c r="I31" s="75"/>
      <c r="J31" s="75"/>
      <c r="K31" s="75"/>
    </row>
    <row r="32" spans="1:11" ht="12.75" customHeight="1">
      <c r="A32" s="163" t="s">
        <v>261</v>
      </c>
      <c r="B32" s="152">
        <v>6539865.5800000001</v>
      </c>
      <c r="C32" s="103"/>
      <c r="D32" s="34"/>
      <c r="E32" s="34"/>
      <c r="F32" s="35"/>
      <c r="G32" s="73"/>
      <c r="H32" s="75"/>
      <c r="I32" s="75"/>
      <c r="J32" s="75"/>
      <c r="K32" s="75"/>
    </row>
    <row r="33" spans="1:11" ht="15.75" customHeight="1">
      <c r="A33" s="60"/>
      <c r="B33" s="128"/>
      <c r="C33" s="128"/>
      <c r="D33" s="34"/>
      <c r="E33" s="34"/>
      <c r="F33" s="144"/>
      <c r="G33" s="73"/>
      <c r="H33" s="75"/>
      <c r="I33" s="75"/>
      <c r="J33" s="15"/>
      <c r="K33" s="15"/>
    </row>
    <row r="34" spans="1:11" ht="12.75" customHeight="1">
      <c r="A34" s="33" t="s">
        <v>310</v>
      </c>
      <c r="B34" s="128"/>
      <c r="C34" s="128"/>
      <c r="D34" s="34"/>
      <c r="E34" s="34"/>
      <c r="F34" s="35" t="e">
        <f>+F26+F28</f>
        <v>#VALUE!</v>
      </c>
      <c r="G34" s="36"/>
      <c r="H34" s="15"/>
      <c r="I34" s="15"/>
      <c r="J34" s="75"/>
      <c r="K34" s="75"/>
    </row>
    <row r="35" spans="1:11" ht="12.75" customHeight="1">
      <c r="A35" s="33"/>
      <c r="B35" s="35"/>
      <c r="C35" s="35"/>
      <c r="D35" s="34"/>
      <c r="E35" s="34"/>
      <c r="F35" s="35"/>
      <c r="G35" s="73"/>
      <c r="H35" s="75"/>
      <c r="I35" s="75"/>
      <c r="J35" s="75"/>
      <c r="K35" s="75"/>
    </row>
    <row r="36" spans="1:11" ht="12.75" customHeight="1">
      <c r="A36" s="33" t="s">
        <v>264</v>
      </c>
      <c r="B36" s="128"/>
      <c r="C36" s="128"/>
      <c r="D36" s="34"/>
      <c r="E36" s="34"/>
      <c r="F36" s="35" t="e">
        <f>'RESULTADO 2013'!F34</f>
        <v>#VALUE!</v>
      </c>
      <c r="G36" s="73"/>
      <c r="H36" s="75"/>
      <c r="I36" s="75"/>
      <c r="J36" s="148"/>
      <c r="K36" s="15"/>
    </row>
    <row r="37" spans="1:11" ht="15.75" customHeight="1">
      <c r="A37" s="33"/>
      <c r="B37" s="35"/>
      <c r="C37" s="35"/>
      <c r="D37" s="34"/>
      <c r="E37" s="34"/>
      <c r="F37" s="144"/>
      <c r="G37" s="73"/>
      <c r="H37" s="75"/>
      <c r="I37" s="75"/>
      <c r="J37" s="148"/>
      <c r="K37" s="75"/>
    </row>
    <row r="38" spans="1:11" ht="15.75" customHeight="1">
      <c r="A38" s="33" t="s">
        <v>312</v>
      </c>
      <c r="B38" s="128"/>
      <c r="C38" s="128"/>
      <c r="D38" s="165"/>
      <c r="E38" s="165"/>
      <c r="F38" s="35" t="e">
        <f>+F34-F36</f>
        <v>#VALUE!</v>
      </c>
      <c r="G38" s="73"/>
      <c r="H38" s="75"/>
      <c r="I38" s="75"/>
      <c r="J38" s="75"/>
      <c r="K38" s="75"/>
    </row>
    <row r="39" spans="1:11" ht="4.5" customHeight="1">
      <c r="A39" s="60"/>
      <c r="B39" s="128"/>
      <c r="C39" s="128"/>
      <c r="D39" s="128"/>
      <c r="E39" s="128"/>
      <c r="F39" s="167"/>
      <c r="G39" s="73"/>
      <c r="H39" s="75"/>
      <c r="I39" s="75"/>
      <c r="J39" s="75"/>
      <c r="K39" s="75"/>
    </row>
    <row r="40" spans="1:11" ht="12.75" customHeight="1">
      <c r="A40" s="60"/>
      <c r="B40" s="128"/>
      <c r="C40" s="128"/>
      <c r="D40" s="128"/>
      <c r="E40" s="128"/>
      <c r="F40" s="128"/>
      <c r="G40" s="73"/>
      <c r="H40" s="75"/>
      <c r="I40" s="75"/>
      <c r="J40" s="75"/>
      <c r="K40" s="75"/>
    </row>
    <row r="41" spans="1:11" ht="12.75" customHeight="1">
      <c r="A41" s="60"/>
      <c r="B41" s="128"/>
      <c r="C41" s="128"/>
      <c r="D41" s="128"/>
      <c r="E41" s="128"/>
      <c r="F41" s="128"/>
      <c r="G41" s="73"/>
      <c r="H41" s="75"/>
      <c r="I41" s="75"/>
      <c r="J41" s="75"/>
      <c r="K41" s="75"/>
    </row>
    <row r="42" spans="1:11" ht="12.75" customHeight="1">
      <c r="A42" s="60"/>
      <c r="B42" s="128"/>
      <c r="C42" s="128"/>
      <c r="D42" s="128"/>
      <c r="E42" s="128"/>
      <c r="F42" s="128"/>
      <c r="G42" s="73"/>
      <c r="H42" s="75"/>
      <c r="I42" s="75"/>
      <c r="J42" s="75"/>
      <c r="K42" s="75"/>
    </row>
    <row r="43" spans="1:11" ht="12.75" customHeight="1">
      <c r="A43" s="60"/>
      <c r="B43" s="128"/>
      <c r="C43" s="128"/>
      <c r="D43" s="128"/>
      <c r="E43" s="128"/>
      <c r="F43" s="128"/>
      <c r="G43" s="73"/>
      <c r="H43" s="75"/>
      <c r="I43" s="75"/>
      <c r="J43" s="75"/>
      <c r="K43" s="75"/>
    </row>
    <row r="44" spans="1:11" ht="12.75" customHeight="1">
      <c r="A44" s="33"/>
      <c r="B44" s="35"/>
      <c r="C44" s="35"/>
      <c r="D44" s="35"/>
      <c r="E44" s="35"/>
      <c r="F44" s="35"/>
      <c r="G44" s="73"/>
      <c r="H44" s="75"/>
      <c r="I44" s="75"/>
      <c r="J44" s="75"/>
      <c r="K44" s="75"/>
    </row>
    <row r="45" spans="1:11" ht="12.75" customHeight="1">
      <c r="A45" s="60"/>
      <c r="B45" s="34"/>
      <c r="C45" s="34"/>
      <c r="D45" s="34"/>
      <c r="E45" s="34"/>
      <c r="F45" s="34"/>
      <c r="G45" s="73"/>
      <c r="H45" s="75"/>
      <c r="I45" s="75"/>
      <c r="J45" s="75"/>
      <c r="K45" s="75"/>
    </row>
    <row r="46" spans="1:11" ht="12.75" customHeight="1">
      <c r="A46" s="513" t="s">
        <v>314</v>
      </c>
      <c r="B46" s="494"/>
      <c r="C46" s="494"/>
      <c r="D46" s="494"/>
      <c r="E46" s="494"/>
      <c r="F46" s="494"/>
      <c r="G46" s="512"/>
      <c r="H46" s="75"/>
      <c r="I46" s="75"/>
      <c r="J46" s="75"/>
      <c r="K46" s="75"/>
    </row>
    <row r="47" spans="1:11" ht="12.75" customHeight="1">
      <c r="A47" s="514" t="s">
        <v>316</v>
      </c>
      <c r="B47" s="494"/>
      <c r="C47" s="494"/>
      <c r="D47" s="494"/>
      <c r="E47" s="494"/>
      <c r="F47" s="494"/>
      <c r="G47" s="512"/>
      <c r="H47" s="75"/>
      <c r="I47" s="75"/>
      <c r="J47" s="75"/>
      <c r="K47" s="75"/>
    </row>
    <row r="48" spans="1:11" ht="12.75" customHeight="1">
      <c r="A48" s="169"/>
      <c r="B48" s="28"/>
      <c r="C48" s="28"/>
      <c r="D48" s="28"/>
      <c r="E48" s="28"/>
      <c r="F48" s="28"/>
      <c r="G48" s="29"/>
      <c r="H48" s="75"/>
      <c r="I48" s="75"/>
      <c r="J48" s="75"/>
      <c r="K48" s="75"/>
    </row>
    <row r="49" spans="1:11" ht="12.75" customHeight="1">
      <c r="A49" s="169"/>
      <c r="B49" s="28"/>
      <c r="C49" s="28"/>
      <c r="D49" s="28"/>
      <c r="E49" s="28"/>
      <c r="F49" s="28"/>
      <c r="G49" s="29"/>
      <c r="H49" s="75"/>
      <c r="I49" s="75"/>
      <c r="J49" s="75"/>
      <c r="K49" s="75"/>
    </row>
    <row r="50" spans="1:11" ht="12.75" customHeight="1">
      <c r="A50" s="170" t="s">
        <v>318</v>
      </c>
      <c r="B50" s="28"/>
      <c r="C50" s="28"/>
      <c r="D50" s="28"/>
      <c r="E50" s="28"/>
      <c r="F50" s="28"/>
      <c r="G50" s="29"/>
      <c r="H50" s="75"/>
      <c r="I50" s="75"/>
      <c r="J50" s="75"/>
      <c r="K50" s="75"/>
    </row>
    <row r="51" spans="1:11" ht="12.75" customHeight="1">
      <c r="A51" s="169"/>
      <c r="B51" s="28"/>
      <c r="C51" s="28"/>
      <c r="D51" s="28"/>
      <c r="E51" s="28"/>
      <c r="F51" s="28"/>
      <c r="G51" s="29"/>
      <c r="H51" s="75"/>
      <c r="I51" s="75"/>
      <c r="J51" s="75"/>
      <c r="K51" s="75"/>
    </row>
    <row r="52" spans="1:11" ht="12.75" customHeight="1">
      <c r="A52" s="170" t="s">
        <v>320</v>
      </c>
      <c r="B52" s="28"/>
      <c r="C52" s="28"/>
      <c r="D52" s="28"/>
      <c r="E52" s="28"/>
      <c r="F52" s="28"/>
      <c r="G52" s="29"/>
      <c r="H52" s="75"/>
      <c r="I52" s="75"/>
      <c r="J52" s="75"/>
      <c r="K52" s="75"/>
    </row>
    <row r="53" spans="1:11" ht="12.75" customHeight="1">
      <c r="A53" s="169"/>
      <c r="B53" s="28"/>
      <c r="C53" s="28"/>
      <c r="D53" s="28"/>
      <c r="E53" s="28"/>
      <c r="F53" s="28"/>
      <c r="G53" s="29"/>
      <c r="H53" s="75"/>
      <c r="I53" s="75"/>
      <c r="J53" s="75"/>
      <c r="K53" s="75"/>
    </row>
    <row r="54" spans="1:11" ht="12.75" customHeight="1">
      <c r="A54" s="171"/>
      <c r="B54" s="15"/>
      <c r="C54" s="15"/>
      <c r="D54" s="15"/>
      <c r="E54" s="15"/>
      <c r="F54" s="15"/>
      <c r="G54" s="172"/>
      <c r="H54" s="75"/>
      <c r="I54" s="75"/>
      <c r="J54" s="75"/>
      <c r="K54" s="75"/>
    </row>
    <row r="55" spans="1:11" ht="12.75" customHeight="1">
      <c r="A55" s="515" t="s">
        <v>323</v>
      </c>
      <c r="B55" s="494"/>
      <c r="C55" s="494"/>
      <c r="D55" s="494"/>
      <c r="E55" s="494"/>
      <c r="F55" s="494"/>
      <c r="G55" s="172"/>
      <c r="H55" s="75"/>
      <c r="I55" s="75"/>
      <c r="J55" s="75"/>
      <c r="K55" s="75"/>
    </row>
    <row r="56" spans="1:11" ht="13.5" customHeight="1">
      <c r="A56" s="516" t="s">
        <v>326</v>
      </c>
      <c r="B56" s="506"/>
      <c r="C56" s="506"/>
      <c r="D56" s="506"/>
      <c r="E56" s="506"/>
      <c r="F56" s="506"/>
      <c r="G56" s="173"/>
      <c r="H56" s="15"/>
      <c r="I56" s="15"/>
      <c r="J56" s="75"/>
      <c r="K56" s="75"/>
    </row>
  </sheetData>
  <mergeCells count="5">
    <mergeCell ref="A5:G5"/>
    <mergeCell ref="A46:G46"/>
    <mergeCell ref="A47:G47"/>
    <mergeCell ref="A55:F55"/>
    <mergeCell ref="A56:F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/>
  </sheetViews>
  <sheetFormatPr baseColWidth="10" defaultColWidth="17.28515625" defaultRowHeight="15" customHeight="1"/>
  <cols>
    <col min="1" max="1" width="62.5703125" customWidth="1"/>
    <col min="2" max="2" width="20.5703125" customWidth="1"/>
    <col min="3" max="3" width="3.85546875" customWidth="1"/>
    <col min="4" max="4" width="10.5703125" customWidth="1"/>
    <col min="5" max="5" width="3.85546875" customWidth="1"/>
    <col min="6" max="6" width="10.5703125" customWidth="1"/>
    <col min="7" max="7" width="11.7109375" customWidth="1"/>
    <col min="8" max="8" width="15.28515625" customWidth="1"/>
    <col min="9" max="9" width="15.5703125" customWidth="1"/>
    <col min="10" max="11" width="15.7109375" customWidth="1"/>
  </cols>
  <sheetData>
    <row r="1" spans="1:11" ht="13.5" customHeight="1">
      <c r="A1" s="2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2.75" customHeight="1">
      <c r="A2" s="520"/>
      <c r="B2" s="510"/>
      <c r="C2" s="510"/>
      <c r="D2" s="510"/>
      <c r="E2" s="510"/>
      <c r="F2" s="521"/>
      <c r="G2" s="15"/>
      <c r="H2" s="15"/>
      <c r="I2" s="15"/>
      <c r="J2" s="15"/>
      <c r="K2" s="15"/>
    </row>
    <row r="3" spans="1:11" ht="15.75" customHeight="1">
      <c r="A3" s="522" t="s">
        <v>27</v>
      </c>
      <c r="B3" s="494"/>
      <c r="C3" s="494"/>
      <c r="D3" s="494"/>
      <c r="E3" s="494"/>
      <c r="F3" s="512"/>
      <c r="G3" s="15"/>
      <c r="H3" s="15"/>
      <c r="I3" s="15"/>
      <c r="J3" s="15"/>
      <c r="K3" s="15"/>
    </row>
    <row r="4" spans="1:11" ht="15.75" customHeight="1">
      <c r="A4" s="522"/>
      <c r="B4" s="494"/>
      <c r="C4" s="494"/>
      <c r="D4" s="494"/>
      <c r="E4" s="494"/>
      <c r="F4" s="512"/>
      <c r="G4" s="15"/>
      <c r="H4" s="15"/>
      <c r="I4" s="15"/>
      <c r="J4" s="15"/>
      <c r="K4" s="15"/>
    </row>
    <row r="5" spans="1:11" ht="15.75" customHeight="1">
      <c r="A5" s="522" t="s">
        <v>28</v>
      </c>
      <c r="B5" s="494"/>
      <c r="C5" s="494"/>
      <c r="D5" s="494"/>
      <c r="E5" s="494"/>
      <c r="F5" s="512"/>
      <c r="G5" s="15"/>
      <c r="H5" s="15"/>
      <c r="I5" s="15"/>
      <c r="J5" s="15"/>
      <c r="K5" s="15"/>
    </row>
    <row r="6" spans="1:11" ht="15.75" customHeight="1">
      <c r="A6" s="522" t="s">
        <v>30</v>
      </c>
      <c r="B6" s="494"/>
      <c r="C6" s="494"/>
      <c r="D6" s="494"/>
      <c r="E6" s="494"/>
      <c r="F6" s="512"/>
      <c r="G6" s="15"/>
      <c r="H6" s="15"/>
      <c r="I6" s="15"/>
      <c r="J6" s="15"/>
      <c r="K6" s="15"/>
    </row>
    <row r="7" spans="1:11" ht="12.75" customHeight="1">
      <c r="A7" s="517" t="s">
        <v>31</v>
      </c>
      <c r="B7" s="518"/>
      <c r="C7" s="518"/>
      <c r="D7" s="518"/>
      <c r="E7" s="518"/>
      <c r="F7" s="519"/>
      <c r="G7" s="15"/>
      <c r="H7" s="15"/>
      <c r="I7" s="15"/>
      <c r="J7" s="15"/>
      <c r="K7" s="15"/>
    </row>
    <row r="8" spans="1:11" ht="12.75" customHeight="1">
      <c r="A8" s="24"/>
      <c r="B8" s="28"/>
      <c r="C8" s="28"/>
      <c r="D8" s="28"/>
      <c r="E8" s="28"/>
      <c r="F8" s="29"/>
      <c r="G8" s="15"/>
      <c r="H8" s="15"/>
      <c r="I8" s="15"/>
      <c r="J8" s="15"/>
      <c r="K8" s="15"/>
    </row>
    <row r="9" spans="1:11" ht="12.75" customHeight="1">
      <c r="A9" s="31" t="s">
        <v>38</v>
      </c>
      <c r="B9" s="15"/>
      <c r="C9" s="15"/>
      <c r="D9" s="15"/>
      <c r="E9" s="15"/>
      <c r="F9" s="37">
        <f>+D10+D14</f>
        <v>19379599.148843475</v>
      </c>
      <c r="G9" s="56">
        <v>19647422</v>
      </c>
      <c r="H9" s="15"/>
      <c r="I9" s="15"/>
      <c r="J9" s="15"/>
      <c r="K9" s="15"/>
    </row>
    <row r="10" spans="1:11" ht="12.75" customHeight="1">
      <c r="A10" s="87" t="s">
        <v>98</v>
      </c>
      <c r="B10" s="15"/>
      <c r="C10" s="15"/>
      <c r="D10" s="75">
        <f>+B11-B12</f>
        <v>8586104.7719999999</v>
      </c>
      <c r="E10" s="75"/>
      <c r="F10" s="32"/>
      <c r="G10" s="15">
        <f>+G9-F9</f>
        <v>267822.85115652531</v>
      </c>
      <c r="H10" s="15"/>
      <c r="I10" s="15"/>
      <c r="J10" s="15"/>
      <c r="K10" s="15"/>
    </row>
    <row r="11" spans="1:11" ht="12.75" customHeight="1">
      <c r="A11" s="89" t="s">
        <v>100</v>
      </c>
      <c r="B11" s="15">
        <f>+'HDEW 2013'!C34/1000</f>
        <v>8591353.1549999993</v>
      </c>
      <c r="C11" s="15"/>
      <c r="D11" s="15"/>
      <c r="E11" s="15"/>
      <c r="F11" s="32"/>
      <c r="G11" s="15"/>
      <c r="H11" s="15"/>
      <c r="I11" s="15"/>
      <c r="J11" s="15"/>
      <c r="K11" s="15"/>
    </row>
    <row r="12" spans="1:11" ht="12.75" customHeight="1">
      <c r="A12" s="89" t="s">
        <v>101</v>
      </c>
      <c r="B12" s="132">
        <f>+'HDEW 2013'!C48/1000</f>
        <v>5248.3829999999998</v>
      </c>
      <c r="C12" s="15"/>
      <c r="D12" s="15"/>
      <c r="E12" s="15"/>
      <c r="F12" s="32"/>
      <c r="G12" s="15"/>
      <c r="H12" s="15"/>
      <c r="I12" s="15"/>
      <c r="J12" s="15"/>
      <c r="K12" s="15"/>
    </row>
    <row r="13" spans="1:11" ht="12.75" customHeight="1">
      <c r="A13" s="24"/>
      <c r="B13" s="75"/>
      <c r="C13" s="75"/>
      <c r="D13" s="15"/>
      <c r="E13" s="15"/>
      <c r="F13" s="32"/>
      <c r="G13" s="15"/>
      <c r="H13" s="15"/>
      <c r="I13" s="15"/>
      <c r="J13" s="15"/>
      <c r="K13" s="15"/>
    </row>
    <row r="14" spans="1:11" ht="12.75" customHeight="1">
      <c r="A14" s="87" t="s">
        <v>102</v>
      </c>
      <c r="B14" s="15"/>
      <c r="C14" s="15"/>
      <c r="D14" s="134">
        <f>+B16+B15+B17</f>
        <v>10793494.376843477</v>
      </c>
      <c r="E14" s="75"/>
      <c r="F14" s="32"/>
      <c r="G14" s="15"/>
      <c r="H14" s="15"/>
      <c r="I14" s="15"/>
      <c r="J14" s="15"/>
      <c r="K14" s="15"/>
    </row>
    <row r="15" spans="1:11" ht="12.75" customHeight="1">
      <c r="A15" s="89" t="s">
        <v>103</v>
      </c>
      <c r="B15" s="15">
        <f>+'HDEW 2013'!D35/1000</f>
        <v>0</v>
      </c>
      <c r="C15" s="15"/>
      <c r="D15" s="15"/>
      <c r="E15" s="15"/>
      <c r="F15" s="32"/>
      <c r="G15" s="15"/>
      <c r="H15" s="15"/>
      <c r="I15" s="15"/>
      <c r="J15" s="15"/>
      <c r="K15" s="15"/>
    </row>
    <row r="16" spans="1:11" ht="12.75" customHeight="1">
      <c r="A16" s="89" t="s">
        <v>104</v>
      </c>
      <c r="B16" s="15">
        <f>+'HDEW 2013'!D44/1000</f>
        <v>390204.23599999998</v>
      </c>
      <c r="C16" s="15"/>
      <c r="D16" s="15"/>
      <c r="E16" s="15"/>
      <c r="F16" s="32"/>
      <c r="G16" s="15"/>
      <c r="H16" s="15"/>
      <c r="I16" s="15"/>
      <c r="J16" s="15"/>
      <c r="K16" s="15"/>
    </row>
    <row r="17" spans="1:11" ht="12.75" customHeight="1">
      <c r="A17" s="89" t="s">
        <v>105</v>
      </c>
      <c r="B17" s="132">
        <f>+'Anexo 4 2013'!AB194</f>
        <v>10403290.140843477</v>
      </c>
      <c r="C17" s="15"/>
      <c r="D17" s="15"/>
      <c r="E17" s="15"/>
      <c r="F17" s="32"/>
      <c r="G17" s="15"/>
      <c r="H17" s="15"/>
      <c r="I17" s="15"/>
      <c r="J17" s="15"/>
      <c r="K17" s="15"/>
    </row>
    <row r="18" spans="1:11" ht="12.75" customHeight="1">
      <c r="A18" s="87"/>
      <c r="B18" s="15"/>
      <c r="C18" s="15"/>
      <c r="D18" s="28"/>
      <c r="E18" s="28"/>
      <c r="F18" s="29"/>
      <c r="G18" s="15"/>
      <c r="H18" s="15"/>
      <c r="I18" s="15"/>
      <c r="J18" s="15"/>
      <c r="K18" s="15"/>
    </row>
    <row r="19" spans="1:11" ht="12.75" customHeight="1">
      <c r="A19" s="31" t="s">
        <v>172</v>
      </c>
      <c r="B19" s="75"/>
      <c r="C19" s="75"/>
      <c r="D19" s="28"/>
      <c r="E19" s="28"/>
      <c r="F19" s="37">
        <f>+D21+D28-D34</f>
        <v>27540659.122000001</v>
      </c>
      <c r="G19" s="15"/>
      <c r="H19" s="15"/>
      <c r="I19" s="15"/>
      <c r="J19" s="15"/>
      <c r="K19" s="15"/>
    </row>
    <row r="20" spans="1:11" ht="12.75" customHeight="1">
      <c r="A20" s="87"/>
      <c r="B20" s="15"/>
      <c r="C20" s="15"/>
      <c r="D20" s="28"/>
      <c r="E20" s="28"/>
      <c r="F20" s="139"/>
      <c r="G20" s="15"/>
      <c r="H20" s="15"/>
      <c r="I20" s="15"/>
      <c r="J20" s="15"/>
      <c r="K20" s="15"/>
    </row>
    <row r="21" spans="1:11" ht="12.75" customHeight="1">
      <c r="A21" s="180" t="s">
        <v>230</v>
      </c>
      <c r="B21" s="15"/>
      <c r="C21" s="15"/>
      <c r="D21" s="75">
        <f>SUM(B22:B26)</f>
        <v>47106253.208999999</v>
      </c>
      <c r="E21" s="75"/>
      <c r="F21" s="32"/>
      <c r="G21" s="15"/>
      <c r="H21" s="15"/>
      <c r="I21" s="15"/>
      <c r="J21" s="15"/>
      <c r="K21" s="15"/>
    </row>
    <row r="22" spans="1:11" ht="12.75" customHeight="1">
      <c r="A22" s="30" t="s">
        <v>281</v>
      </c>
      <c r="B22" s="15">
        <f>+'HDEW 2013'!C581/1000</f>
        <v>6487815.8389999997</v>
      </c>
      <c r="C22" s="15"/>
      <c r="D22" s="15"/>
      <c r="E22" s="15"/>
      <c r="F22" s="32"/>
      <c r="G22" s="15" t="s">
        <v>337</v>
      </c>
      <c r="H22" s="15"/>
      <c r="I22" s="15"/>
      <c r="J22" s="15"/>
      <c r="K22" s="15"/>
    </row>
    <row r="23" spans="1:11" ht="12.75" customHeight="1">
      <c r="A23" s="30" t="s">
        <v>294</v>
      </c>
      <c r="B23" s="15">
        <f>'HDEW 2013'!C595/1000</f>
        <v>36478564.546999998</v>
      </c>
      <c r="C23" s="15"/>
      <c r="D23" s="15"/>
      <c r="E23" s="15"/>
      <c r="F23" s="32"/>
      <c r="G23" s="15" t="s">
        <v>337</v>
      </c>
      <c r="H23" s="15"/>
      <c r="I23" s="15"/>
      <c r="J23" s="15"/>
      <c r="K23" s="15"/>
    </row>
    <row r="24" spans="1:11" ht="12.75" customHeight="1">
      <c r="A24" s="184" t="s">
        <v>298</v>
      </c>
      <c r="B24" s="186">
        <f>+'tes no eliminados 2013'!G37</f>
        <v>3195307.3110000002</v>
      </c>
      <c r="C24" s="186"/>
      <c r="D24" s="186"/>
      <c r="E24" s="186"/>
      <c r="F24" s="188"/>
      <c r="G24" s="186" t="s">
        <v>340</v>
      </c>
      <c r="H24" s="186"/>
      <c r="I24" s="186"/>
      <c r="J24" s="186"/>
      <c r="K24" s="186"/>
    </row>
    <row r="25" spans="1:11" ht="12.75" customHeight="1">
      <c r="A25" s="30" t="s">
        <v>303</v>
      </c>
      <c r="B25" s="15">
        <f>+'HDEW 2013'!C711/1000</f>
        <v>938589.33100000001</v>
      </c>
      <c r="C25" s="15"/>
      <c r="D25" s="15"/>
      <c r="E25" s="15"/>
      <c r="F25" s="32"/>
      <c r="G25" s="15"/>
      <c r="H25" s="15"/>
      <c r="I25" s="15"/>
      <c r="J25" s="15"/>
      <c r="K25" s="15"/>
    </row>
    <row r="26" spans="1:11" ht="12.75" customHeight="1">
      <c r="A26" s="30" t="s">
        <v>306</v>
      </c>
      <c r="B26" s="132">
        <f>+'HDEW 2013'!C763/1000</f>
        <v>5976.1809999999996</v>
      </c>
      <c r="C26" s="75"/>
      <c r="D26" s="15"/>
      <c r="E26" s="15"/>
      <c r="F26" s="32"/>
      <c r="G26" s="15"/>
      <c r="H26" s="15"/>
      <c r="I26" s="15"/>
      <c r="J26" s="15"/>
      <c r="K26" s="15"/>
    </row>
    <row r="27" spans="1:11" ht="12.75" customHeight="1">
      <c r="A27" s="30"/>
      <c r="B27" s="15"/>
      <c r="C27" s="15"/>
      <c r="D27" s="15"/>
      <c r="E27" s="15"/>
      <c r="F27" s="32"/>
      <c r="G27" s="15"/>
      <c r="H27" s="15"/>
      <c r="I27" s="15"/>
      <c r="J27" s="15"/>
      <c r="K27" s="15"/>
    </row>
    <row r="28" spans="1:11" ht="12.75" customHeight="1">
      <c r="A28" s="180" t="s">
        <v>341</v>
      </c>
      <c r="B28" s="15"/>
      <c r="C28" s="15"/>
      <c r="D28" s="75">
        <f>SUM(B29:B31)</f>
        <v>1147757.9129999999</v>
      </c>
      <c r="E28" s="75"/>
      <c r="F28" s="32"/>
      <c r="G28" s="15"/>
      <c r="H28" s="15"/>
      <c r="I28" s="15"/>
      <c r="J28" s="15"/>
      <c r="K28" s="15"/>
    </row>
    <row r="29" spans="1:11" ht="12.75" customHeight="1">
      <c r="A29" s="30" t="s">
        <v>342</v>
      </c>
      <c r="B29" s="15">
        <f>+'HDEW 2013'!D581/1000</f>
        <v>1085866.571</v>
      </c>
      <c r="C29" s="15"/>
      <c r="D29" s="15"/>
      <c r="E29" s="15"/>
      <c r="F29" s="32"/>
      <c r="G29" s="15" t="s">
        <v>343</v>
      </c>
      <c r="H29" s="15"/>
      <c r="I29" s="15"/>
      <c r="J29" s="15"/>
      <c r="K29" s="15"/>
    </row>
    <row r="30" spans="1:11" ht="12.75" customHeight="1">
      <c r="A30" s="30" t="s">
        <v>344</v>
      </c>
      <c r="B30" s="15">
        <f>+'HDEW 2013'!D595/1000</f>
        <v>53439.459000000003</v>
      </c>
      <c r="C30" s="15"/>
      <c r="D30" s="15"/>
      <c r="E30" s="15"/>
      <c r="F30" s="32"/>
      <c r="G30" s="15" t="s">
        <v>343</v>
      </c>
      <c r="H30" s="15"/>
      <c r="I30" s="15"/>
      <c r="J30" s="15"/>
      <c r="K30" s="15"/>
    </row>
    <row r="31" spans="1:11" ht="12.75" customHeight="1">
      <c r="A31" s="30" t="s">
        <v>303</v>
      </c>
      <c r="B31" s="132">
        <f>+'HDEW 2013'!D711/1000</f>
        <v>8451.8829999999998</v>
      </c>
      <c r="C31" s="15"/>
      <c r="D31" s="15"/>
      <c r="E31" s="15"/>
      <c r="F31" s="32"/>
      <c r="G31" s="15"/>
      <c r="H31" s="15"/>
      <c r="I31" s="15"/>
      <c r="J31" s="15"/>
      <c r="K31" s="15"/>
    </row>
    <row r="32" spans="1:11" ht="12.75" customHeight="1">
      <c r="A32" s="30"/>
      <c r="B32" s="75"/>
      <c r="C32" s="75"/>
      <c r="D32" s="15"/>
      <c r="E32" s="15"/>
      <c r="F32" s="32"/>
      <c r="G32" s="15"/>
      <c r="H32" s="15"/>
      <c r="I32" s="15"/>
      <c r="J32" s="15"/>
      <c r="K32" s="15"/>
    </row>
    <row r="33" spans="1:11" ht="12.75" customHeight="1">
      <c r="A33" s="223" t="s">
        <v>111</v>
      </c>
      <c r="B33" s="15"/>
      <c r="C33" s="15"/>
      <c r="D33" s="15"/>
      <c r="E33" s="15"/>
      <c r="F33" s="32"/>
      <c r="G33" s="15"/>
      <c r="H33" s="15"/>
      <c r="I33" s="15"/>
      <c r="J33" s="15"/>
      <c r="K33" s="15"/>
    </row>
    <row r="34" spans="1:11" ht="12.75" customHeight="1">
      <c r="A34" s="180" t="s">
        <v>355</v>
      </c>
      <c r="B34" s="15"/>
      <c r="C34" s="15"/>
      <c r="D34" s="134">
        <f>SUM(B35:B39)</f>
        <v>20713352</v>
      </c>
      <c r="E34" s="75"/>
      <c r="F34" s="32"/>
      <c r="G34" s="15"/>
      <c r="H34" s="15"/>
      <c r="I34" s="15"/>
      <c r="J34" s="15"/>
      <c r="K34" s="15"/>
    </row>
    <row r="35" spans="1:11" ht="12.75" customHeight="1">
      <c r="A35" s="30" t="s">
        <v>357</v>
      </c>
      <c r="B35" s="15">
        <f>+'HDEW 2013'!E629/1000</f>
        <v>13701641.945</v>
      </c>
      <c r="C35" s="15"/>
      <c r="D35" s="15"/>
      <c r="E35" s="15"/>
      <c r="F35" s="32"/>
      <c r="G35" s="15"/>
      <c r="H35" s="15"/>
      <c r="I35" s="15"/>
      <c r="J35" s="15"/>
      <c r="K35" s="15"/>
    </row>
    <row r="36" spans="1:11" ht="12.75" customHeight="1">
      <c r="A36" s="30" t="s">
        <v>358</v>
      </c>
      <c r="B36" s="15">
        <f>+'HDEW 2013'!E630/1000</f>
        <v>180133.821</v>
      </c>
      <c r="C36" s="15"/>
      <c r="D36" s="15"/>
      <c r="E36" s="15"/>
      <c r="F36" s="32"/>
      <c r="G36" s="15"/>
      <c r="H36" s="15"/>
      <c r="I36" s="15"/>
      <c r="J36" s="15"/>
      <c r="K36" s="15"/>
    </row>
    <row r="37" spans="1:11" ht="12.75" customHeight="1">
      <c r="A37" s="30" t="s">
        <v>359</v>
      </c>
      <c r="B37" s="15">
        <f>+'HDEW 2013'!E673/1000</f>
        <v>13124.224</v>
      </c>
      <c r="C37" s="15"/>
      <c r="D37" s="15"/>
      <c r="E37" s="15"/>
      <c r="F37" s="32"/>
      <c r="G37" s="15"/>
      <c r="H37" s="15"/>
      <c r="I37" s="15"/>
      <c r="J37" s="15"/>
      <c r="K37" s="15"/>
    </row>
    <row r="38" spans="1:11" ht="12.75" customHeight="1">
      <c r="A38" s="30" t="s">
        <v>360</v>
      </c>
      <c r="B38" s="15">
        <f>+'HDEW 2013'!E693/1000</f>
        <v>11548.038</v>
      </c>
      <c r="C38" s="15"/>
      <c r="D38" s="15"/>
      <c r="E38" s="15"/>
      <c r="F38" s="32"/>
      <c r="G38" s="15"/>
      <c r="H38" s="15"/>
      <c r="I38" s="15"/>
      <c r="J38" s="15"/>
      <c r="K38" s="15"/>
    </row>
    <row r="39" spans="1:11" ht="12.75" customHeight="1">
      <c r="A39" s="30" t="s">
        <v>363</v>
      </c>
      <c r="B39" s="132">
        <f>+'HDEW 2013'!E696/1000</f>
        <v>6806903.9720000001</v>
      </c>
      <c r="C39" s="15"/>
      <c r="D39" s="15"/>
      <c r="E39" s="15"/>
      <c r="F39" s="32"/>
      <c r="G39" s="15"/>
      <c r="H39" s="15"/>
      <c r="I39" s="15"/>
      <c r="J39" s="15"/>
      <c r="K39" s="15"/>
    </row>
    <row r="40" spans="1:11" ht="17.25" customHeight="1">
      <c r="A40" s="227" t="s">
        <v>364</v>
      </c>
      <c r="B40" s="75"/>
      <c r="C40" s="75"/>
      <c r="D40" s="15"/>
      <c r="E40" s="15"/>
      <c r="F40" s="172">
        <f>+D41+D42</f>
        <v>4892342.0907265814</v>
      </c>
      <c r="G40" s="15"/>
      <c r="H40" s="15"/>
      <c r="I40" s="15"/>
      <c r="J40" s="15"/>
      <c r="K40" s="15"/>
    </row>
    <row r="41" spans="1:11" ht="12.75" customHeight="1">
      <c r="A41" s="30" t="s">
        <v>373</v>
      </c>
      <c r="B41" s="15"/>
      <c r="C41" s="15"/>
      <c r="D41" s="75">
        <f>+'Anexo 5'!C21</f>
        <v>3927290.3937988402</v>
      </c>
      <c r="E41" s="15"/>
      <c r="F41" s="32"/>
      <c r="G41" s="15"/>
      <c r="H41" s="15"/>
      <c r="I41" s="15"/>
      <c r="J41" s="15"/>
      <c r="K41" s="15"/>
    </row>
    <row r="42" spans="1:11" ht="12.75" customHeight="1">
      <c r="A42" s="30" t="s">
        <v>377</v>
      </c>
      <c r="B42" s="15"/>
      <c r="C42" s="15"/>
      <c r="D42" s="134">
        <f>+'Anexo 5'!B21</f>
        <v>965051.69692774117</v>
      </c>
      <c r="E42" s="15"/>
      <c r="F42" s="32"/>
      <c r="G42" s="15"/>
      <c r="H42" s="15"/>
      <c r="I42" s="15"/>
      <c r="J42" s="15"/>
      <c r="K42" s="15"/>
    </row>
    <row r="43" spans="1:11" ht="12.75" customHeight="1">
      <c r="A43" s="30"/>
      <c r="B43" s="15"/>
      <c r="C43" s="15"/>
      <c r="D43" s="15"/>
      <c r="E43" s="15"/>
      <c r="F43" s="32"/>
      <c r="G43" s="15"/>
      <c r="H43" s="15"/>
      <c r="I43" s="15"/>
      <c r="J43" s="15"/>
      <c r="K43" s="15"/>
    </row>
    <row r="44" spans="1:11" ht="12.75" customHeight="1">
      <c r="A44" s="232" t="s">
        <v>386</v>
      </c>
      <c r="B44" s="234"/>
      <c r="C44" s="234"/>
      <c r="D44" s="15"/>
      <c r="E44" s="15"/>
      <c r="F44" s="172">
        <f>+'Anexo 5'!D12/1000000</f>
        <v>688660.38656661147</v>
      </c>
      <c r="G44" s="15"/>
      <c r="H44" s="15"/>
      <c r="I44" s="15"/>
      <c r="J44" s="15"/>
      <c r="K44" s="15"/>
    </row>
    <row r="45" spans="1:11" ht="13.5" customHeight="1">
      <c r="A45" s="237"/>
      <c r="B45" s="239"/>
      <c r="C45" s="239"/>
      <c r="D45" s="241"/>
      <c r="E45" s="241"/>
      <c r="F45" s="243"/>
      <c r="G45" s="15"/>
      <c r="H45" s="15"/>
      <c r="I45" s="15"/>
      <c r="J45" s="15"/>
      <c r="K45" s="15"/>
    </row>
    <row r="46" spans="1:11" ht="12.75" customHeight="1">
      <c r="A46" s="15"/>
      <c r="B46" s="15"/>
      <c r="C46" s="15"/>
      <c r="D46" s="15"/>
      <c r="E46" s="15"/>
      <c r="F46" s="221"/>
      <c r="G46" s="15"/>
      <c r="H46" s="15"/>
      <c r="I46" s="15"/>
      <c r="J46" s="15"/>
      <c r="K46" s="15"/>
    </row>
    <row r="47" spans="1:11" ht="12.75" customHeight="1">
      <c r="A47" s="222" t="s">
        <v>408</v>
      </c>
      <c r="B47" s="75"/>
      <c r="C47" s="75"/>
      <c r="D47" s="28"/>
      <c r="E47" s="28"/>
      <c r="F47" s="224"/>
      <c r="G47" s="15"/>
      <c r="H47" s="15"/>
      <c r="I47" s="15"/>
      <c r="J47" s="15"/>
      <c r="K47" s="15"/>
    </row>
  </sheetData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workbookViewId="0"/>
  </sheetViews>
  <sheetFormatPr baseColWidth="10" defaultColWidth="17.28515625" defaultRowHeight="15" customHeight="1"/>
  <cols>
    <col min="1" max="1" width="62.5703125" customWidth="1"/>
    <col min="2" max="2" width="20.5703125" customWidth="1"/>
    <col min="3" max="3" width="3.85546875" customWidth="1"/>
    <col min="4" max="4" width="10.5703125" customWidth="1"/>
    <col min="5" max="5" width="3.85546875" customWidth="1"/>
    <col min="6" max="6" width="10.5703125" customWidth="1"/>
    <col min="7" max="7" width="11.7109375" customWidth="1"/>
    <col min="8" max="8" width="15.28515625" customWidth="1"/>
    <col min="9" max="9" width="15.5703125" customWidth="1"/>
    <col min="10" max="11" width="15.7109375" customWidth="1"/>
  </cols>
  <sheetData>
    <row r="1" spans="1:11" ht="13.5" customHeight="1">
      <c r="A1" s="2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2.75" customHeight="1">
      <c r="A2" s="520"/>
      <c r="B2" s="510"/>
      <c r="C2" s="510"/>
      <c r="D2" s="510"/>
      <c r="E2" s="510"/>
      <c r="F2" s="521"/>
      <c r="G2" s="15"/>
      <c r="H2" s="15"/>
      <c r="I2" s="15"/>
      <c r="J2" s="15"/>
      <c r="K2" s="15"/>
    </row>
    <row r="3" spans="1:11" ht="15.75" customHeight="1">
      <c r="A3" s="522" t="s">
        <v>27</v>
      </c>
      <c r="B3" s="494"/>
      <c r="C3" s="494"/>
      <c r="D3" s="494"/>
      <c r="E3" s="494"/>
      <c r="F3" s="512"/>
      <c r="G3" s="15"/>
      <c r="H3" s="15"/>
      <c r="I3" s="15"/>
      <c r="J3" s="15"/>
      <c r="K3" s="15"/>
    </row>
    <row r="4" spans="1:11" ht="15.75" customHeight="1">
      <c r="A4" s="522"/>
      <c r="B4" s="494"/>
      <c r="C4" s="494"/>
      <c r="D4" s="494"/>
      <c r="E4" s="494"/>
      <c r="F4" s="512"/>
      <c r="G4" s="15"/>
      <c r="H4" s="15"/>
      <c r="I4" s="15"/>
      <c r="J4" s="15"/>
      <c r="K4" s="15"/>
    </row>
    <row r="5" spans="1:11" ht="15.75" customHeight="1">
      <c r="A5" s="522" t="s">
        <v>28</v>
      </c>
      <c r="B5" s="494"/>
      <c r="C5" s="494"/>
      <c r="D5" s="494"/>
      <c r="E5" s="494"/>
      <c r="F5" s="512"/>
      <c r="G5" s="15"/>
      <c r="H5" s="15"/>
      <c r="I5" s="15"/>
      <c r="J5" s="15"/>
      <c r="K5" s="15"/>
    </row>
    <row r="6" spans="1:11" ht="15.75" customHeight="1">
      <c r="A6" s="522" t="s">
        <v>35</v>
      </c>
      <c r="B6" s="494"/>
      <c r="C6" s="494"/>
      <c r="D6" s="494"/>
      <c r="E6" s="494"/>
      <c r="F6" s="512"/>
      <c r="G6" s="15"/>
      <c r="H6" s="15"/>
      <c r="I6" s="15"/>
      <c r="J6" s="15"/>
      <c r="K6" s="15"/>
    </row>
    <row r="7" spans="1:11" ht="12.75" customHeight="1">
      <c r="A7" s="517" t="s">
        <v>31</v>
      </c>
      <c r="B7" s="518"/>
      <c r="C7" s="518"/>
      <c r="D7" s="518"/>
      <c r="E7" s="518"/>
      <c r="F7" s="519"/>
      <c r="G7" s="15"/>
      <c r="H7" s="15"/>
      <c r="I7" s="15"/>
      <c r="J7" s="15"/>
      <c r="K7" s="15"/>
    </row>
    <row r="8" spans="1:11" ht="12.75" customHeight="1">
      <c r="A8" s="44"/>
      <c r="B8" s="44"/>
      <c r="C8" s="44"/>
      <c r="D8" s="44"/>
      <c r="E8" s="44"/>
      <c r="F8" s="44"/>
      <c r="G8" s="15"/>
      <c r="H8" s="15"/>
      <c r="I8" s="15"/>
      <c r="J8" s="15"/>
      <c r="K8" s="15"/>
    </row>
    <row r="9" spans="1:11" ht="12.75" customHeight="1">
      <c r="A9" s="54" t="s">
        <v>38</v>
      </c>
      <c r="B9" s="51"/>
      <c r="C9" s="51"/>
      <c r="D9" s="51"/>
      <c r="E9" s="51"/>
      <c r="F9" s="55" t="e">
        <f>+D10+D14</f>
        <v>#VALUE!</v>
      </c>
      <c r="G9" s="56">
        <v>19647422</v>
      </c>
      <c r="H9" s="15"/>
      <c r="I9" s="15"/>
      <c r="J9" s="15"/>
      <c r="K9" s="15"/>
    </row>
    <row r="10" spans="1:11" ht="12.75" customHeight="1">
      <c r="A10" s="57" t="s">
        <v>98</v>
      </c>
      <c r="B10" s="51"/>
      <c r="C10" s="51"/>
      <c r="D10" s="55">
        <f>+B11-B12</f>
        <v>7087032.977</v>
      </c>
      <c r="E10" s="55"/>
      <c r="F10" s="51"/>
      <c r="G10" s="15" t="e">
        <f>+G9-F9</f>
        <v>#VALUE!</v>
      </c>
      <c r="H10" s="15"/>
      <c r="I10" s="15"/>
      <c r="J10" s="15"/>
      <c r="K10" s="15"/>
    </row>
    <row r="11" spans="1:11" ht="12.75" customHeight="1">
      <c r="A11" s="59" t="s">
        <v>100</v>
      </c>
      <c r="B11" s="61">
        <f>+'HDEW 2014'!AE36/1000</f>
        <v>7092201.8990000002</v>
      </c>
      <c r="C11" s="51"/>
      <c r="D11" s="51"/>
      <c r="E11" s="51"/>
      <c r="F11" s="51"/>
      <c r="G11" s="15"/>
      <c r="H11" s="15"/>
      <c r="I11" s="15"/>
      <c r="J11" s="15"/>
      <c r="K11" s="15"/>
    </row>
    <row r="12" spans="1:11" ht="12.75" customHeight="1">
      <c r="A12" s="59" t="s">
        <v>101</v>
      </c>
      <c r="B12" s="61">
        <f>+'HDEW 2014'!AE49/1000</f>
        <v>5168.9219999999996</v>
      </c>
      <c r="C12" s="51"/>
      <c r="D12" s="51"/>
      <c r="E12" s="51"/>
      <c r="F12" s="51"/>
      <c r="G12" s="15"/>
      <c r="H12" s="15"/>
      <c r="I12" s="15"/>
      <c r="J12" s="15"/>
      <c r="K12" s="15"/>
    </row>
    <row r="13" spans="1:11" ht="12.75" customHeight="1">
      <c r="A13" s="44"/>
      <c r="B13" s="55"/>
      <c r="C13" s="55"/>
      <c r="D13" s="51"/>
      <c r="E13" s="51"/>
      <c r="F13" s="51"/>
      <c r="G13" s="15"/>
      <c r="H13" s="15"/>
      <c r="I13" s="15"/>
      <c r="J13" s="15"/>
      <c r="K13" s="15"/>
    </row>
    <row r="14" spans="1:11" ht="12.75" customHeight="1">
      <c r="A14" s="57" t="s">
        <v>102</v>
      </c>
      <c r="B14" s="51"/>
      <c r="C14" s="51"/>
      <c r="D14" s="63" t="e">
        <f>+B16+B15+B17</f>
        <v>#VALUE!</v>
      </c>
      <c r="E14" s="55"/>
      <c r="F14" s="51"/>
      <c r="G14" s="15"/>
      <c r="H14" s="15"/>
      <c r="I14" s="15"/>
      <c r="J14" s="15"/>
      <c r="K14" s="15"/>
    </row>
    <row r="15" spans="1:11" ht="12.75" customHeight="1">
      <c r="A15" s="59" t="s">
        <v>103</v>
      </c>
      <c r="B15" s="61">
        <f>+'HDEW 2014'!AE37/1000</f>
        <v>6306152.699</v>
      </c>
      <c r="C15" s="51"/>
      <c r="D15" s="51"/>
      <c r="E15" s="51"/>
      <c r="F15" s="51"/>
      <c r="G15" s="15"/>
      <c r="H15" s="15"/>
      <c r="I15" s="15"/>
      <c r="J15" s="15"/>
      <c r="K15" s="15"/>
    </row>
    <row r="16" spans="1:11" ht="12.75" customHeight="1">
      <c r="A16" s="59" t="s">
        <v>104</v>
      </c>
      <c r="B16" s="61">
        <f>+'HDEW 2014'!AG46/1000</f>
        <v>61784.915000000001</v>
      </c>
      <c r="C16" s="51"/>
      <c r="D16" s="51"/>
      <c r="E16" s="51"/>
      <c r="F16" s="51"/>
      <c r="G16" s="15"/>
      <c r="H16" s="65"/>
      <c r="I16" s="15"/>
      <c r="J16" s="15"/>
      <c r="K16" s="15"/>
    </row>
    <row r="17" spans="1:11" ht="12.75" customHeight="1">
      <c r="A17" s="59" t="s">
        <v>105</v>
      </c>
      <c r="B17" s="120" t="e">
        <f>'Anexo 4 2014'!AB193</f>
        <v>#VALUE!</v>
      </c>
      <c r="C17" s="51"/>
      <c r="D17" s="51"/>
      <c r="E17" s="51"/>
      <c r="F17" s="51"/>
      <c r="G17" s="15"/>
      <c r="H17" s="15"/>
      <c r="I17" s="15"/>
      <c r="J17" s="15"/>
      <c r="K17" s="15"/>
    </row>
    <row r="18" spans="1:11" ht="12.75" customHeight="1">
      <c r="A18" s="57"/>
      <c r="B18" s="51"/>
      <c r="C18" s="51"/>
      <c r="D18" s="44"/>
      <c r="E18" s="44"/>
      <c r="F18" s="44"/>
      <c r="G18" s="15"/>
      <c r="H18" s="15"/>
      <c r="I18" s="15"/>
      <c r="J18" s="15"/>
      <c r="K18" s="15"/>
    </row>
    <row r="19" spans="1:11" ht="12.75" customHeight="1">
      <c r="A19" s="54" t="s">
        <v>172</v>
      </c>
      <c r="B19" s="55"/>
      <c r="C19" s="55"/>
      <c r="D19" s="44"/>
      <c r="E19" s="44"/>
      <c r="F19" s="55">
        <f>+D21+D28-D34</f>
        <v>33649935.556000002</v>
      </c>
      <c r="G19" s="15"/>
      <c r="H19" s="15"/>
      <c r="I19" s="15"/>
      <c r="J19" s="15"/>
      <c r="K19" s="15"/>
    </row>
    <row r="20" spans="1:11" ht="12.75" customHeight="1">
      <c r="A20" s="57"/>
      <c r="B20" s="51"/>
      <c r="C20" s="51"/>
      <c r="D20" s="44"/>
      <c r="E20" s="44"/>
      <c r="F20" s="150"/>
      <c r="G20" s="15"/>
      <c r="H20" s="15"/>
      <c r="I20" s="15"/>
      <c r="J20" s="15"/>
      <c r="K20" s="15"/>
    </row>
    <row r="21" spans="1:11" ht="12.75" customHeight="1">
      <c r="A21" s="55" t="s">
        <v>230</v>
      </c>
      <c r="B21" s="51"/>
      <c r="C21" s="51"/>
      <c r="D21" s="154">
        <f>SUM(B22:B26)</f>
        <v>50149479.688000001</v>
      </c>
      <c r="E21" s="55"/>
      <c r="F21" s="51"/>
      <c r="G21" s="15"/>
      <c r="H21" s="15"/>
      <c r="I21" s="15"/>
      <c r="J21" s="15"/>
      <c r="K21" s="15"/>
    </row>
    <row r="22" spans="1:11" ht="12.75" customHeight="1">
      <c r="A22" s="156" t="s">
        <v>281</v>
      </c>
      <c r="B22" s="61">
        <f>+'HDEW 2014'!AF594/1000</f>
        <v>6069538.5559999999</v>
      </c>
      <c r="C22" s="51"/>
      <c r="D22" s="51"/>
      <c r="E22" s="51"/>
      <c r="F22" s="51"/>
      <c r="G22" s="15"/>
      <c r="H22" s="159"/>
      <c r="I22" s="15"/>
      <c r="J22" s="15"/>
      <c r="K22" s="15"/>
    </row>
    <row r="23" spans="1:11" ht="12.75" customHeight="1">
      <c r="A23" s="51" t="s">
        <v>294</v>
      </c>
      <c r="B23" s="61">
        <f>'HDEW 2014'!AF608/1000</f>
        <v>42292320.193999998</v>
      </c>
      <c r="C23" s="51"/>
      <c r="D23" s="51"/>
      <c r="E23" s="51"/>
      <c r="F23" s="51"/>
      <c r="G23" s="15"/>
      <c r="H23" s="159"/>
      <c r="I23" s="15"/>
      <c r="J23" s="15"/>
      <c r="K23" s="15"/>
    </row>
    <row r="24" spans="1:11" ht="12.75" customHeight="1">
      <c r="A24" s="51" t="s">
        <v>298</v>
      </c>
      <c r="B24" s="61">
        <f>'tes no eliminados 2,014'!J24</f>
        <v>618104.37899999996</v>
      </c>
      <c r="C24" s="51"/>
      <c r="D24" s="51"/>
      <c r="E24" s="51"/>
      <c r="F24" s="51"/>
      <c r="G24" s="15"/>
      <c r="H24" s="159"/>
      <c r="I24" s="15"/>
      <c r="J24" s="15"/>
      <c r="K24" s="15"/>
    </row>
    <row r="25" spans="1:11" ht="12.75" customHeight="1">
      <c r="A25" s="51" t="s">
        <v>303</v>
      </c>
      <c r="B25" s="61">
        <f>+'HDEW 2014'!AF728/1000</f>
        <v>1166097.5360000001</v>
      </c>
      <c r="C25" s="51"/>
      <c r="D25" s="51"/>
      <c r="E25" s="51"/>
      <c r="F25" s="51"/>
      <c r="G25" s="15"/>
      <c r="H25" s="159"/>
      <c r="I25" s="15"/>
      <c r="J25" s="15"/>
      <c r="K25" s="15"/>
    </row>
    <row r="26" spans="1:11" ht="12.75" customHeight="1">
      <c r="A26" s="51" t="s">
        <v>306</v>
      </c>
      <c r="B26" s="61">
        <f>+'HDEW 2014'!AF791/1000</f>
        <v>3419.0230000000001</v>
      </c>
      <c r="C26" s="55"/>
      <c r="D26" s="51"/>
      <c r="E26" s="51"/>
      <c r="F26" s="51"/>
      <c r="G26" s="15"/>
      <c r="H26" s="198"/>
      <c r="I26" s="15"/>
      <c r="J26" s="15"/>
      <c r="K26" s="15"/>
    </row>
    <row r="27" spans="1:11" ht="12.75" customHeight="1">
      <c r="A27" s="51"/>
      <c r="B27" s="51"/>
      <c r="C27" s="51"/>
      <c r="D27" s="51"/>
      <c r="E27" s="51"/>
      <c r="F27" s="51"/>
      <c r="G27" s="15"/>
      <c r="H27" s="15"/>
      <c r="I27" s="15"/>
      <c r="J27" s="15"/>
      <c r="K27" s="15"/>
    </row>
    <row r="28" spans="1:11" ht="12.75" customHeight="1">
      <c r="A28" s="55" t="s">
        <v>341</v>
      </c>
      <c r="B28" s="51"/>
      <c r="C28" s="51"/>
      <c r="D28" s="154">
        <f>SUM(B29:B31)</f>
        <v>700381.85200000007</v>
      </c>
      <c r="E28" s="55"/>
      <c r="F28" s="51"/>
      <c r="G28" s="15"/>
      <c r="H28" s="15"/>
      <c r="I28" s="15"/>
      <c r="J28" s="15"/>
      <c r="K28" s="15"/>
    </row>
    <row r="29" spans="1:11" ht="12.75" customHeight="1">
      <c r="A29" s="156" t="s">
        <v>342</v>
      </c>
      <c r="B29" s="61">
        <f>+'HDEW 2014'!AH594/1000</f>
        <v>644742.505</v>
      </c>
      <c r="C29" s="51"/>
      <c r="D29" s="51"/>
      <c r="E29" s="51"/>
      <c r="F29" s="51"/>
      <c r="G29" s="15"/>
      <c r="H29" s="159"/>
      <c r="I29" s="15"/>
      <c r="J29" s="15"/>
      <c r="K29" s="15"/>
    </row>
    <row r="30" spans="1:11" ht="12.75" customHeight="1">
      <c r="A30" s="51" t="s">
        <v>344</v>
      </c>
      <c r="B30" s="61">
        <f>+'HDEW 2014'!AH608/1000</f>
        <v>52753.555</v>
      </c>
      <c r="C30" s="51"/>
      <c r="D30" s="51"/>
      <c r="E30" s="51"/>
      <c r="F30" s="51"/>
      <c r="G30" s="15"/>
      <c r="H30" s="159"/>
      <c r="I30" s="15"/>
      <c r="J30" s="15"/>
      <c r="K30" s="15"/>
    </row>
    <row r="31" spans="1:11" ht="12.75" customHeight="1">
      <c r="A31" s="51" t="s">
        <v>303</v>
      </c>
      <c r="B31" s="61">
        <f>+'HDEW 2014'!AH728/1000</f>
        <v>2885.7919999999999</v>
      </c>
      <c r="C31" s="51"/>
      <c r="D31" s="51"/>
      <c r="E31" s="51"/>
      <c r="F31" s="51"/>
      <c r="G31" s="15"/>
      <c r="H31" s="15"/>
      <c r="I31" s="15"/>
      <c r="J31" s="15"/>
      <c r="K31" s="15"/>
    </row>
    <row r="32" spans="1:11" ht="12.75" customHeight="1">
      <c r="A32" s="51"/>
      <c r="B32" s="55"/>
      <c r="C32" s="55"/>
      <c r="D32" s="51"/>
      <c r="E32" s="51"/>
      <c r="F32" s="51"/>
      <c r="G32" s="15"/>
      <c r="H32" s="15"/>
      <c r="I32" s="15"/>
      <c r="J32" s="15"/>
      <c r="K32" s="15"/>
    </row>
    <row r="33" spans="1:11" ht="12.75" customHeight="1">
      <c r="A33" s="203" t="s">
        <v>111</v>
      </c>
      <c r="B33" s="51"/>
      <c r="C33" s="51"/>
      <c r="D33" s="51"/>
      <c r="E33" s="51"/>
      <c r="F33" s="51"/>
      <c r="G33" s="15"/>
      <c r="H33" s="15"/>
      <c r="I33" s="15"/>
      <c r="J33" s="15"/>
      <c r="K33" s="15"/>
    </row>
    <row r="34" spans="1:11" ht="12.75" customHeight="1">
      <c r="A34" s="55" t="s">
        <v>355</v>
      </c>
      <c r="B34" s="51"/>
      <c r="C34" s="51"/>
      <c r="D34" s="154">
        <f>SUM(B35:B39)</f>
        <v>17199925.983999997</v>
      </c>
      <c r="E34" s="55"/>
      <c r="F34" s="51"/>
      <c r="G34" s="15"/>
      <c r="H34" s="15"/>
      <c r="I34" s="15"/>
      <c r="J34" s="15"/>
      <c r="K34" s="15"/>
    </row>
    <row r="35" spans="1:11" ht="12.75" customHeight="1">
      <c r="A35" s="51" t="s">
        <v>357</v>
      </c>
      <c r="B35" s="61">
        <f>+'HDEW 2014'!AF644/1000</f>
        <v>16950849.059999999</v>
      </c>
      <c r="C35" s="51"/>
      <c r="D35" s="51"/>
      <c r="E35" s="51"/>
      <c r="F35" s="51"/>
      <c r="G35" s="15"/>
      <c r="H35" s="15"/>
      <c r="I35" s="15"/>
      <c r="J35" s="15"/>
      <c r="K35" s="15"/>
    </row>
    <row r="36" spans="1:11" ht="12.75" customHeight="1">
      <c r="A36" s="51" t="s">
        <v>358</v>
      </c>
      <c r="B36" s="61">
        <f>+'HDEW 2014'!AI645/1000</f>
        <v>231186.45800000001</v>
      </c>
      <c r="C36" s="51"/>
      <c r="D36" s="51"/>
      <c r="E36" s="51"/>
      <c r="F36" s="51"/>
      <c r="G36" s="15"/>
      <c r="H36" s="15"/>
      <c r="I36" s="15"/>
      <c r="J36" s="15"/>
      <c r="K36" s="15"/>
    </row>
    <row r="37" spans="1:11" ht="12.75" customHeight="1">
      <c r="A37" s="51" t="s">
        <v>359</v>
      </c>
      <c r="B37" s="61">
        <f>+'HDEW 2014'!AF691/1000</f>
        <v>521.53599999999994</v>
      </c>
      <c r="C37" s="51"/>
      <c r="D37" s="51"/>
      <c r="E37" s="51"/>
      <c r="F37" s="51"/>
      <c r="G37" s="15"/>
      <c r="H37" s="15"/>
      <c r="I37" s="15"/>
      <c r="J37" s="15"/>
      <c r="K37" s="15"/>
    </row>
    <row r="38" spans="1:11" ht="12.75" customHeight="1">
      <c r="A38" s="51" t="s">
        <v>360</v>
      </c>
      <c r="B38" s="61">
        <f>+'HDEW 2014'!AF710/1000</f>
        <v>17368.93</v>
      </c>
      <c r="C38" s="51"/>
      <c r="D38" s="51"/>
      <c r="E38" s="51"/>
      <c r="F38" s="51"/>
      <c r="G38" s="15"/>
      <c r="H38" s="15"/>
      <c r="I38" s="15"/>
      <c r="J38" s="15"/>
      <c r="K38" s="15"/>
    </row>
    <row r="39" spans="1:11" ht="12.75" customHeight="1">
      <c r="A39" s="51" t="s">
        <v>363</v>
      </c>
      <c r="B39" s="61">
        <f>+'HDEW 2014'!AI715/1000</f>
        <v>0</v>
      </c>
      <c r="C39" s="51"/>
      <c r="D39" s="51"/>
      <c r="E39" s="51"/>
      <c r="F39" s="51"/>
      <c r="G39" s="15"/>
      <c r="H39" s="15"/>
      <c r="I39" s="15"/>
      <c r="J39" s="15"/>
      <c r="K39" s="15"/>
    </row>
    <row r="40" spans="1:11" ht="17.25" customHeight="1">
      <c r="A40" s="209" t="s">
        <v>364</v>
      </c>
      <c r="B40" s="55"/>
      <c r="C40" s="55"/>
      <c r="D40" s="51"/>
      <c r="E40" s="51"/>
      <c r="F40" s="55">
        <f>+D41+D42</f>
        <v>4238838.4728137124</v>
      </c>
      <c r="G40" s="15"/>
      <c r="H40" s="15"/>
      <c r="I40" s="15"/>
      <c r="J40" s="15"/>
      <c r="K40" s="15"/>
    </row>
    <row r="41" spans="1:11" ht="12.75" customHeight="1">
      <c r="A41" s="51" t="s">
        <v>373</v>
      </c>
      <c r="B41" s="51"/>
      <c r="C41" s="51"/>
      <c r="D41" s="154">
        <f>'Rezago 2014'!D19</f>
        <v>2412082.4528673193</v>
      </c>
      <c r="E41" s="51"/>
      <c r="F41" s="51"/>
      <c r="G41" s="15"/>
      <c r="H41" s="15"/>
      <c r="I41" s="15"/>
      <c r="J41" s="15"/>
      <c r="K41" s="15"/>
    </row>
    <row r="42" spans="1:11" ht="12.75" customHeight="1">
      <c r="A42" s="51" t="s">
        <v>377</v>
      </c>
      <c r="B42" s="51"/>
      <c r="C42" s="51"/>
      <c r="D42" s="154">
        <f>'Rezago 2014'!C19</f>
        <v>1826756.0199463936</v>
      </c>
      <c r="E42" s="51"/>
      <c r="F42" s="51"/>
      <c r="G42" s="15"/>
      <c r="H42" s="15"/>
      <c r="I42" s="15"/>
      <c r="J42" s="15"/>
      <c r="K42" s="15"/>
    </row>
    <row r="43" spans="1:11" ht="12.75" customHeight="1">
      <c r="A43" s="51"/>
      <c r="B43" s="51"/>
      <c r="C43" s="51"/>
      <c r="D43" s="51"/>
      <c r="E43" s="51"/>
      <c r="F43" s="51"/>
      <c r="G43" s="15"/>
      <c r="H43" s="212" t="s">
        <v>382</v>
      </c>
      <c r="I43" s="15"/>
      <c r="J43" s="15"/>
      <c r="K43" s="15"/>
    </row>
    <row r="44" spans="1:11" ht="12.75" customHeight="1">
      <c r="A44" s="214" t="s">
        <v>386</v>
      </c>
      <c r="B44" s="216"/>
      <c r="C44" s="216"/>
      <c r="D44" s="51"/>
      <c r="E44" s="51"/>
      <c r="F44" s="55">
        <f>'Rezago 2014'!E12/1000000</f>
        <v>689124.09607199696</v>
      </c>
      <c r="G44" s="15"/>
      <c r="H44" s="15"/>
      <c r="I44" s="15"/>
      <c r="J44" s="15"/>
      <c r="K44" s="15"/>
    </row>
    <row r="45" spans="1:11" ht="12.75" customHeight="1">
      <c r="A45" s="216"/>
      <c r="B45" s="216"/>
      <c r="C45" s="216"/>
      <c r="D45" s="219"/>
      <c r="E45" s="219"/>
      <c r="F45" s="55"/>
      <c r="G45" s="15"/>
      <c r="H45" s="15"/>
      <c r="I45" s="15"/>
      <c r="J45" s="15"/>
      <c r="K45" s="15"/>
    </row>
    <row r="46" spans="1:11" ht="12.75" customHeight="1">
      <c r="A46" s="15"/>
      <c r="B46" s="15"/>
      <c r="C46" s="15"/>
      <c r="D46" s="15"/>
      <c r="E46" s="15"/>
      <c r="F46" s="221"/>
      <c r="G46" s="15"/>
      <c r="H46" s="15"/>
      <c r="I46" s="15"/>
      <c r="J46" s="15"/>
      <c r="K46" s="15"/>
    </row>
    <row r="47" spans="1:11" ht="12.75" customHeight="1">
      <c r="A47" s="222" t="s">
        <v>408</v>
      </c>
      <c r="B47" s="75"/>
      <c r="C47" s="75"/>
      <c r="D47" s="28"/>
      <c r="E47" s="28"/>
      <c r="F47" s="224"/>
      <c r="G47" s="15"/>
      <c r="H47" s="15"/>
      <c r="I47" s="15"/>
      <c r="J47" s="15"/>
      <c r="K47" s="15"/>
    </row>
  </sheetData>
  <mergeCells count="6">
    <mergeCell ref="A7:F7"/>
    <mergeCell ref="A6:F6"/>
    <mergeCell ref="A2:F2"/>
    <mergeCell ref="A3:F3"/>
    <mergeCell ref="A4:F4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workbookViewId="0"/>
  </sheetViews>
  <sheetFormatPr baseColWidth="10" defaultColWidth="17.28515625" defaultRowHeight="15" customHeight="1"/>
  <cols>
    <col min="1" max="1" width="12.85546875" customWidth="1"/>
    <col min="2" max="2" width="22" customWidth="1"/>
    <col min="3" max="3" width="12.5703125" customWidth="1"/>
    <col min="4" max="4" width="21.28515625" customWidth="1"/>
    <col min="5" max="5" width="18.5703125" customWidth="1"/>
    <col min="6" max="6" width="17.140625" customWidth="1"/>
    <col min="7" max="7" width="15.85546875" customWidth="1"/>
    <col min="8" max="8" width="15.7109375" customWidth="1"/>
    <col min="9" max="9" width="13.7109375" customWidth="1"/>
    <col min="10" max="10" width="10.28515625" customWidth="1"/>
    <col min="11" max="11" width="14.5703125" customWidth="1"/>
  </cols>
  <sheetData>
    <row r="1" spans="1:11" ht="15.75" customHeight="1">
      <c r="A1" s="38"/>
      <c r="B1" s="523" t="s">
        <v>41</v>
      </c>
      <c r="C1" s="510"/>
      <c r="D1" s="510"/>
      <c r="E1" s="510"/>
      <c r="F1" s="510"/>
      <c r="G1" s="510"/>
      <c r="H1" s="521"/>
      <c r="I1" s="40"/>
      <c r="J1" s="40"/>
      <c r="K1" s="40"/>
    </row>
    <row r="2" spans="1:11" ht="12.75" customHeight="1">
      <c r="A2" s="41"/>
      <c r="B2" s="40"/>
      <c r="C2" s="42"/>
      <c r="D2" s="42"/>
      <c r="E2" s="42"/>
      <c r="F2" s="40"/>
      <c r="G2" s="40"/>
      <c r="H2" s="43"/>
      <c r="I2" s="40"/>
      <c r="J2" s="40"/>
      <c r="K2" s="40"/>
    </row>
    <row r="3" spans="1:11" ht="15.75" customHeight="1">
      <c r="A3" s="41"/>
      <c r="B3" s="524" t="s">
        <v>42</v>
      </c>
      <c r="C3" s="494"/>
      <c r="D3" s="494"/>
      <c r="E3" s="494"/>
      <c r="F3" s="494"/>
      <c r="G3" s="494"/>
      <c r="H3" s="512"/>
      <c r="I3" s="40"/>
      <c r="J3" s="40"/>
      <c r="K3" s="40"/>
    </row>
    <row r="4" spans="1:11" ht="15.75" customHeight="1">
      <c r="A4" s="41"/>
      <c r="B4" s="525" t="s">
        <v>45</v>
      </c>
      <c r="C4" s="494"/>
      <c r="D4" s="494"/>
      <c r="E4" s="494"/>
      <c r="F4" s="494"/>
      <c r="G4" s="494"/>
      <c r="H4" s="512"/>
      <c r="I4" s="40"/>
      <c r="J4" s="40"/>
      <c r="K4" s="40"/>
    </row>
    <row r="5" spans="1:11" ht="17.25" customHeight="1">
      <c r="A5" s="41"/>
      <c r="B5" s="40"/>
      <c r="C5" s="40"/>
      <c r="D5" s="40"/>
      <c r="E5" s="40"/>
      <c r="F5" s="40"/>
      <c r="G5" s="526" t="s">
        <v>46</v>
      </c>
      <c r="H5" s="512"/>
      <c r="I5" s="40"/>
      <c r="J5" s="40"/>
      <c r="K5" s="40"/>
    </row>
    <row r="6" spans="1:11" ht="21.75" customHeight="1">
      <c r="A6" s="46" t="s">
        <v>47</v>
      </c>
      <c r="B6" s="48" t="s">
        <v>49</v>
      </c>
      <c r="C6" s="48" t="s">
        <v>53</v>
      </c>
      <c r="D6" s="48" t="s">
        <v>54</v>
      </c>
      <c r="E6" s="48" t="s">
        <v>55</v>
      </c>
      <c r="F6" s="48" t="s">
        <v>56</v>
      </c>
      <c r="G6" s="48" t="s">
        <v>57</v>
      </c>
      <c r="H6" s="52" t="s">
        <v>58</v>
      </c>
      <c r="I6" s="40"/>
      <c r="J6" s="40"/>
      <c r="K6" s="40"/>
    </row>
    <row r="7" spans="1:11" ht="17.25" customHeight="1">
      <c r="A7" s="53">
        <v>11</v>
      </c>
      <c r="B7" s="58" t="s">
        <v>2</v>
      </c>
      <c r="C7" s="58">
        <v>45030</v>
      </c>
      <c r="D7" s="58">
        <v>8343</v>
      </c>
      <c r="E7" s="58">
        <v>37504</v>
      </c>
      <c r="F7" s="58">
        <v>3417177</v>
      </c>
      <c r="G7" s="58">
        <v>4357</v>
      </c>
      <c r="H7" s="62">
        <f t="shared" ref="H7:H11" si="0">SUM(B7:G7)</f>
        <v>3512411</v>
      </c>
      <c r="I7" s="40"/>
      <c r="J7" s="40"/>
      <c r="K7" s="40"/>
    </row>
    <row r="8" spans="1:11" ht="17.25" customHeight="1">
      <c r="A8" s="53">
        <v>12</v>
      </c>
      <c r="B8" s="67" t="s">
        <v>2</v>
      </c>
      <c r="C8" s="67"/>
      <c r="D8" s="67"/>
      <c r="E8" s="58">
        <v>0</v>
      </c>
      <c r="F8" s="58">
        <v>8812712</v>
      </c>
      <c r="G8" s="67"/>
      <c r="H8" s="62">
        <f t="shared" si="0"/>
        <v>8812712</v>
      </c>
      <c r="I8" s="40"/>
      <c r="J8" s="40"/>
      <c r="K8" s="40"/>
    </row>
    <row r="9" spans="1:11" ht="17.25" customHeight="1">
      <c r="A9" s="53">
        <v>24</v>
      </c>
      <c r="B9" s="58">
        <v>1182455</v>
      </c>
      <c r="C9" s="58">
        <v>1507327</v>
      </c>
      <c r="D9" s="58">
        <v>2115391</v>
      </c>
      <c r="E9" s="58">
        <v>1108756</v>
      </c>
      <c r="F9" s="58">
        <v>2627419</v>
      </c>
      <c r="G9" s="58">
        <v>1098816</v>
      </c>
      <c r="H9" s="62">
        <f t="shared" si="0"/>
        <v>9640164</v>
      </c>
      <c r="I9" s="40"/>
      <c r="J9" s="40"/>
      <c r="K9" s="40"/>
    </row>
    <row r="10" spans="1:11" ht="17.25" customHeight="1">
      <c r="A10" s="53">
        <v>2505</v>
      </c>
      <c r="B10" s="58" t="s">
        <v>2</v>
      </c>
      <c r="C10" s="58">
        <v>43746</v>
      </c>
      <c r="D10" s="58">
        <v>1206466</v>
      </c>
      <c r="E10" s="58">
        <v>295629</v>
      </c>
      <c r="F10" s="58">
        <v>612976</v>
      </c>
      <c r="G10" s="58">
        <v>303213</v>
      </c>
      <c r="H10" s="62">
        <f t="shared" si="0"/>
        <v>2462030</v>
      </c>
      <c r="I10" s="40"/>
      <c r="J10" s="40"/>
      <c r="K10" s="40"/>
    </row>
    <row r="11" spans="1:11" ht="17.25" customHeight="1">
      <c r="A11" s="53"/>
      <c r="B11" s="79"/>
      <c r="C11" s="79">
        <v>0</v>
      </c>
      <c r="D11" s="79">
        <v>0</v>
      </c>
      <c r="E11" s="79">
        <v>0</v>
      </c>
      <c r="F11" s="79"/>
      <c r="G11" s="79">
        <v>0</v>
      </c>
      <c r="H11" s="62">
        <f t="shared" si="0"/>
        <v>0</v>
      </c>
      <c r="I11" s="40"/>
      <c r="J11" s="40"/>
      <c r="K11" s="40"/>
    </row>
    <row r="12" spans="1:11" ht="16.5" customHeight="1">
      <c r="A12" s="83"/>
      <c r="B12" s="91"/>
      <c r="C12" s="91"/>
      <c r="D12" s="91"/>
      <c r="E12" s="91"/>
      <c r="F12" s="91"/>
      <c r="G12" s="93" t="s">
        <v>58</v>
      </c>
      <c r="H12" s="96">
        <f>+H7+H8-H9-H10-H11</f>
        <v>222929</v>
      </c>
      <c r="I12" s="40"/>
      <c r="J12" s="40"/>
      <c r="K12" s="40"/>
    </row>
    <row r="13" spans="1:11" ht="17.25" customHeight="1">
      <c r="A13" s="527" t="s">
        <v>119</v>
      </c>
      <c r="B13" s="510"/>
      <c r="C13" s="40"/>
      <c r="D13" s="40"/>
      <c r="E13" s="40"/>
      <c r="F13" s="40"/>
      <c r="G13" s="40" t="s">
        <v>120</v>
      </c>
      <c r="H13" s="97">
        <f>+H12/1000</f>
        <v>222.929</v>
      </c>
      <c r="I13" s="40"/>
      <c r="J13" s="40"/>
      <c r="K13" s="40"/>
    </row>
    <row r="14" spans="1:11" ht="13.5" customHeight="1">
      <c r="A14" s="83"/>
      <c r="B14" s="91"/>
      <c r="C14" s="91"/>
      <c r="D14" s="91"/>
      <c r="E14" s="91"/>
      <c r="F14" s="91"/>
      <c r="G14" s="91"/>
      <c r="H14" s="99"/>
      <c r="I14" s="40"/>
      <c r="J14" s="40"/>
      <c r="K14" s="40"/>
    </row>
    <row r="15" spans="1:11" ht="12.7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12.7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2.7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2.7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2.7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2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2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</sheetData>
  <mergeCells count="5">
    <mergeCell ref="B1:H1"/>
    <mergeCell ref="B3:H3"/>
    <mergeCell ref="B4:H4"/>
    <mergeCell ref="G5:H5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workbookViewId="0"/>
  </sheetViews>
  <sheetFormatPr baseColWidth="10" defaultColWidth="17.28515625" defaultRowHeight="15" customHeight="1"/>
  <cols>
    <col min="1" max="1" width="12.85546875" customWidth="1"/>
    <col min="2" max="2" width="22.5703125" customWidth="1"/>
    <col min="3" max="3" width="40" customWidth="1"/>
    <col min="4" max="4" width="21.28515625" customWidth="1"/>
    <col min="5" max="5" width="18.5703125" customWidth="1"/>
    <col min="6" max="6" width="17.140625" customWidth="1"/>
    <col min="7" max="7" width="15.85546875" customWidth="1"/>
    <col min="8" max="8" width="15.7109375" customWidth="1"/>
    <col min="9" max="9" width="13.7109375" customWidth="1"/>
    <col min="10" max="10" width="10.28515625" customWidth="1"/>
    <col min="11" max="11" width="14.5703125" customWidth="1"/>
  </cols>
  <sheetData>
    <row r="1" spans="1:11" ht="15.75" customHeight="1">
      <c r="A1" s="38"/>
      <c r="B1" s="523" t="s">
        <v>41</v>
      </c>
      <c r="C1" s="510"/>
      <c r="D1" s="510"/>
      <c r="E1" s="510"/>
      <c r="F1" s="510"/>
      <c r="G1" s="510"/>
      <c r="H1" s="521"/>
      <c r="I1" s="40"/>
      <c r="J1" s="40"/>
      <c r="K1" s="40"/>
    </row>
    <row r="2" spans="1:11" ht="12.75" customHeight="1">
      <c r="A2" s="41"/>
      <c r="B2" s="40"/>
      <c r="C2" s="42"/>
      <c r="D2" s="42"/>
      <c r="E2" s="42"/>
      <c r="F2" s="40"/>
      <c r="G2" s="40"/>
      <c r="H2" s="43"/>
      <c r="I2" s="40"/>
      <c r="J2" s="40"/>
      <c r="K2" s="40"/>
    </row>
    <row r="3" spans="1:11" ht="15.75" customHeight="1">
      <c r="A3" s="41"/>
      <c r="B3" s="524" t="s">
        <v>42</v>
      </c>
      <c r="C3" s="494"/>
      <c r="D3" s="494"/>
      <c r="E3" s="494"/>
      <c r="F3" s="494"/>
      <c r="G3" s="494"/>
      <c r="H3" s="512"/>
      <c r="I3" s="40"/>
      <c r="J3" s="40"/>
      <c r="K3" s="40"/>
    </row>
    <row r="4" spans="1:11" ht="15.75" customHeight="1">
      <c r="A4" s="41"/>
      <c r="B4" s="525" t="s">
        <v>45</v>
      </c>
      <c r="C4" s="494"/>
      <c r="D4" s="494"/>
      <c r="E4" s="494"/>
      <c r="F4" s="494"/>
      <c r="G4" s="494"/>
      <c r="H4" s="512"/>
      <c r="I4" s="40"/>
      <c r="J4" s="40"/>
      <c r="K4" s="40"/>
    </row>
    <row r="5" spans="1:11" ht="17.25" customHeight="1">
      <c r="A5" s="41"/>
      <c r="B5" s="40"/>
      <c r="C5" s="40"/>
      <c r="D5" s="40"/>
      <c r="E5" s="40"/>
      <c r="F5" s="40"/>
      <c r="G5" s="526" t="s">
        <v>46</v>
      </c>
      <c r="H5" s="512"/>
      <c r="I5" s="40"/>
      <c r="J5" s="40"/>
      <c r="K5" s="40"/>
    </row>
    <row r="6" spans="1:11" ht="21.75" customHeight="1">
      <c r="A6" s="46" t="s">
        <v>47</v>
      </c>
      <c r="B6" s="48" t="s">
        <v>49</v>
      </c>
      <c r="C6" s="48" t="s">
        <v>53</v>
      </c>
      <c r="D6" s="48" t="s">
        <v>54</v>
      </c>
      <c r="E6" s="48" t="s">
        <v>55</v>
      </c>
      <c r="F6" s="48" t="s">
        <v>56</v>
      </c>
      <c r="G6" s="48" t="s">
        <v>57</v>
      </c>
      <c r="H6" s="52" t="s">
        <v>58</v>
      </c>
      <c r="I6" s="40"/>
      <c r="J6" s="40"/>
      <c r="K6" s="40"/>
    </row>
    <row r="7" spans="1:11" ht="17.25" customHeight="1">
      <c r="A7" s="53">
        <v>11</v>
      </c>
      <c r="B7" s="58">
        <f>'Anexo 2 (2014)'!C5</f>
        <v>0</v>
      </c>
      <c r="C7" s="58">
        <f>'Anexo 2 (2014)'!C6</f>
        <v>48</v>
      </c>
      <c r="D7" s="58">
        <f>'Anexo 2 (2014)'!C7</f>
        <v>7463</v>
      </c>
      <c r="E7" s="58">
        <f>'Anexo 2 (2014)'!C8</f>
        <v>398362</v>
      </c>
      <c r="F7" s="58">
        <f>'Anexo 2 (2014)'!C9</f>
        <v>2742332</v>
      </c>
      <c r="G7" s="58">
        <f>'Anexo 2 (2014)'!C10</f>
        <v>4136</v>
      </c>
      <c r="H7" s="62">
        <f t="shared" ref="H7:H11" si="0">SUM(B7:G7)</f>
        <v>3152341</v>
      </c>
      <c r="I7" s="40"/>
      <c r="J7" s="40"/>
      <c r="K7" s="40"/>
    </row>
    <row r="8" spans="1:11" ht="17.25" customHeight="1">
      <c r="A8" s="53">
        <v>12</v>
      </c>
      <c r="B8" s="64">
        <f>'Anexo 2 (2014)'!D5</f>
        <v>0</v>
      </c>
      <c r="C8" s="64">
        <f>'Anexo 2 (2014)'!D6</f>
        <v>0</v>
      </c>
      <c r="D8" s="64">
        <f>'Anexo 2 (2014)'!D7</f>
        <v>0</v>
      </c>
      <c r="E8" s="58">
        <f>'Anexo 2 (2014)'!D8</f>
        <v>296054</v>
      </c>
      <c r="F8" s="58">
        <f>'Anexo 2 (2014)'!D9</f>
        <v>10686322</v>
      </c>
      <c r="G8" s="67"/>
      <c r="H8" s="62">
        <f t="shared" si="0"/>
        <v>10982376</v>
      </c>
      <c r="I8" s="40"/>
      <c r="J8" s="40"/>
      <c r="K8" s="40"/>
    </row>
    <row r="9" spans="1:11" ht="17.25" customHeight="1">
      <c r="A9" s="53">
        <v>24</v>
      </c>
      <c r="B9" s="58">
        <f>'Anexo 2 (2014)'!E5</f>
        <v>4227324</v>
      </c>
      <c r="C9" s="58">
        <f>'Anexo 2 (2014)'!E6</f>
        <v>859504</v>
      </c>
      <c r="D9" s="58">
        <f>'Anexo 2 (2014)'!E7</f>
        <v>1990037</v>
      </c>
      <c r="E9" s="58">
        <f>'Anexo 2 (2014)'!E8</f>
        <v>866275</v>
      </c>
      <c r="F9" s="58">
        <f>'Anexo 2 (2014)'!E9</f>
        <v>11363266</v>
      </c>
      <c r="G9" s="58">
        <f>'Anexo 2 (2014)'!E10</f>
        <v>964150</v>
      </c>
      <c r="H9" s="62">
        <f t="shared" si="0"/>
        <v>20270556</v>
      </c>
      <c r="I9" s="40"/>
      <c r="J9" s="40"/>
      <c r="K9" s="40"/>
    </row>
    <row r="10" spans="1:11" ht="17.25" customHeight="1">
      <c r="A10" s="53">
        <v>2505</v>
      </c>
      <c r="B10" s="58">
        <f>'Anexo 2 (2014)'!F5</f>
        <v>5983</v>
      </c>
      <c r="C10" s="58">
        <f>'Anexo 2 (2014)'!G6</f>
        <v>26688</v>
      </c>
      <c r="D10" s="58">
        <f>'Anexo 2 (2014)'!G7</f>
        <v>521987</v>
      </c>
      <c r="E10" s="58">
        <f>'Anexo 2 (2014)'!G8</f>
        <v>535615</v>
      </c>
      <c r="F10" s="58">
        <f>'Anexo 2 (2014)'!G9</f>
        <v>736094</v>
      </c>
      <c r="G10" s="58">
        <f>'Anexo 2 (2014)'!G10</f>
        <v>1267672</v>
      </c>
      <c r="H10" s="62">
        <f t="shared" si="0"/>
        <v>3094039</v>
      </c>
      <c r="I10" s="40"/>
      <c r="J10" s="40"/>
      <c r="K10" s="40"/>
    </row>
    <row r="11" spans="1:11" ht="17.25" customHeight="1">
      <c r="A11" s="53"/>
      <c r="B11" s="79"/>
      <c r="C11" s="79">
        <v>0</v>
      </c>
      <c r="D11" s="79">
        <v>0</v>
      </c>
      <c r="E11" s="79">
        <v>0</v>
      </c>
      <c r="F11" s="79"/>
      <c r="G11" s="79">
        <v>0</v>
      </c>
      <c r="H11" s="62">
        <f t="shared" si="0"/>
        <v>0</v>
      </c>
      <c r="I11" s="40"/>
      <c r="J11" s="40"/>
      <c r="K11" s="40"/>
    </row>
    <row r="12" spans="1:11" ht="16.5" customHeight="1">
      <c r="A12" s="83"/>
      <c r="B12" s="91"/>
      <c r="C12" s="91"/>
      <c r="D12" s="91"/>
      <c r="E12" s="91"/>
      <c r="F12" s="91"/>
      <c r="G12" s="93" t="s">
        <v>58</v>
      </c>
      <c r="H12" s="96">
        <f>+H7+H8-H9-H10-H11</f>
        <v>-9229878</v>
      </c>
      <c r="I12" s="40"/>
      <c r="J12" s="40"/>
      <c r="K12" s="40"/>
    </row>
    <row r="13" spans="1:11" ht="17.25" customHeight="1">
      <c r="A13" s="527" t="s">
        <v>119</v>
      </c>
      <c r="B13" s="510"/>
      <c r="C13" s="40"/>
      <c r="D13" s="40"/>
      <c r="E13" s="40"/>
      <c r="F13" s="40"/>
      <c r="G13" s="40" t="s">
        <v>120</v>
      </c>
      <c r="H13" s="97">
        <f>+H12/1000</f>
        <v>-9229.8780000000006</v>
      </c>
      <c r="I13" s="40"/>
      <c r="J13" s="40"/>
      <c r="K13" s="40"/>
    </row>
    <row r="14" spans="1:11" ht="13.5" customHeight="1">
      <c r="A14" s="83"/>
      <c r="B14" s="91"/>
      <c r="C14" s="91"/>
      <c r="D14" s="91"/>
      <c r="E14" s="91"/>
      <c r="F14" s="91"/>
      <c r="G14" s="91"/>
      <c r="H14" s="99"/>
      <c r="I14" s="40"/>
      <c r="J14" s="40"/>
      <c r="K14" s="40"/>
    </row>
    <row r="15" spans="1:11" ht="12.7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12.7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2.7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2.7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2.7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2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2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</sheetData>
  <mergeCells count="5">
    <mergeCell ref="B1:H1"/>
    <mergeCell ref="A13:B13"/>
    <mergeCell ref="G5:H5"/>
    <mergeCell ref="B3:H3"/>
    <mergeCell ref="B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workbookViewId="0"/>
  </sheetViews>
  <sheetFormatPr baseColWidth="10" defaultColWidth="17.28515625" defaultRowHeight="15" customHeight="1"/>
  <cols>
    <col min="1" max="1" width="12.85546875" customWidth="1"/>
    <col min="2" max="2" width="45.42578125" customWidth="1"/>
    <col min="3" max="3" width="49.42578125" customWidth="1"/>
    <col min="4" max="4" width="48" customWidth="1"/>
    <col min="5" max="5" width="49.85546875" customWidth="1"/>
    <col min="6" max="6" width="59.7109375" hidden="1" customWidth="1"/>
    <col min="7" max="7" width="45.28515625" customWidth="1"/>
    <col min="8" max="8" width="15.7109375" customWidth="1"/>
    <col min="9" max="9" width="13.7109375" customWidth="1"/>
    <col min="10" max="10" width="10.28515625" customWidth="1"/>
    <col min="11" max="11" width="14.5703125" customWidth="1"/>
  </cols>
  <sheetData>
    <row r="1" spans="1:11" ht="26.25" customHeight="1">
      <c r="A1" s="501"/>
      <c r="B1" s="494"/>
      <c r="C1" s="88" t="s">
        <v>52</v>
      </c>
      <c r="D1" s="90" t="s">
        <v>113</v>
      </c>
      <c r="E1" s="88" t="s">
        <v>114</v>
      </c>
      <c r="F1" s="88" t="s">
        <v>115</v>
      </c>
      <c r="G1" s="88" t="s">
        <v>116</v>
      </c>
      <c r="H1" s="40"/>
      <c r="I1" s="40"/>
      <c r="J1" s="40"/>
      <c r="K1" s="40"/>
    </row>
    <row r="2" spans="1:11" ht="13.5" customHeight="1">
      <c r="A2" s="494"/>
      <c r="B2" s="494"/>
      <c r="C2" s="92">
        <v>42004</v>
      </c>
      <c r="D2" s="95"/>
      <c r="E2" s="92">
        <v>42004</v>
      </c>
      <c r="F2" s="92">
        <v>42004</v>
      </c>
      <c r="G2" s="92">
        <v>42004</v>
      </c>
      <c r="H2" s="40"/>
      <c r="I2" s="40"/>
      <c r="J2" s="40"/>
      <c r="K2" s="40"/>
    </row>
    <row r="3" spans="1:11" ht="26.25" customHeight="1">
      <c r="A3" s="494"/>
      <c r="B3" s="494"/>
      <c r="C3" s="88" t="s">
        <v>117</v>
      </c>
      <c r="D3" s="88" t="s">
        <v>117</v>
      </c>
      <c r="E3" s="88" t="s">
        <v>117</v>
      </c>
      <c r="F3" s="88" t="s">
        <v>117</v>
      </c>
      <c r="G3" s="88" t="s">
        <v>117</v>
      </c>
      <c r="H3" s="40"/>
      <c r="I3" s="40"/>
      <c r="J3" s="40"/>
      <c r="K3" s="40"/>
    </row>
    <row r="4" spans="1:11" ht="13.5" customHeight="1">
      <c r="A4" s="494"/>
      <c r="B4" s="494"/>
      <c r="C4" s="88" t="s">
        <v>118</v>
      </c>
      <c r="D4" s="88" t="s">
        <v>118</v>
      </c>
      <c r="E4" s="88" t="s">
        <v>118</v>
      </c>
      <c r="F4" s="88" t="s">
        <v>118</v>
      </c>
      <c r="G4" s="88" t="s">
        <v>118</v>
      </c>
      <c r="H4" s="129" t="s">
        <v>58</v>
      </c>
      <c r="I4" s="40"/>
      <c r="J4" s="40"/>
      <c r="K4" s="40"/>
    </row>
    <row r="5" spans="1:11" ht="13.5" customHeight="1">
      <c r="A5" s="130">
        <v>66500000</v>
      </c>
      <c r="B5" s="131" t="s">
        <v>209</v>
      </c>
      <c r="C5" s="133">
        <v>0</v>
      </c>
      <c r="D5" s="135"/>
      <c r="E5" s="133">
        <v>4227324</v>
      </c>
      <c r="F5" s="133">
        <v>5983</v>
      </c>
      <c r="G5" s="133">
        <v>5983</v>
      </c>
      <c r="H5" s="137">
        <f t="shared" ref="H5:H10" si="0">SUM(C5:G5)</f>
        <v>4239290</v>
      </c>
      <c r="I5" s="40"/>
      <c r="J5" s="40"/>
      <c r="K5" s="40"/>
    </row>
    <row r="6" spans="1:11" ht="13.5" customHeight="1">
      <c r="A6" s="130">
        <v>67800000</v>
      </c>
      <c r="B6" s="131" t="s">
        <v>225</v>
      </c>
      <c r="C6" s="133">
        <v>48</v>
      </c>
      <c r="D6" s="135"/>
      <c r="E6" s="133">
        <v>859504</v>
      </c>
      <c r="F6" s="133">
        <v>26688</v>
      </c>
      <c r="G6" s="133">
        <v>26688</v>
      </c>
      <c r="H6" s="137">
        <f t="shared" si="0"/>
        <v>912928</v>
      </c>
      <c r="I6" s="40"/>
      <c r="J6" s="40"/>
      <c r="K6" s="40"/>
    </row>
    <row r="7" spans="1:11" ht="13.5" customHeight="1">
      <c r="A7" s="130">
        <v>828200000</v>
      </c>
      <c r="B7" s="131" t="s">
        <v>227</v>
      </c>
      <c r="C7" s="133">
        <v>7463</v>
      </c>
      <c r="D7" s="135"/>
      <c r="E7" s="133">
        <v>1990037</v>
      </c>
      <c r="F7" s="133">
        <v>521987</v>
      </c>
      <c r="G7" s="133">
        <v>521987</v>
      </c>
      <c r="H7" s="137">
        <f t="shared" si="0"/>
        <v>3041474</v>
      </c>
      <c r="I7" s="40"/>
      <c r="J7" s="40"/>
      <c r="K7" s="40"/>
    </row>
    <row r="8" spans="1:11" ht="13.5" customHeight="1">
      <c r="A8" s="130">
        <v>828500000</v>
      </c>
      <c r="B8" s="131" t="s">
        <v>231</v>
      </c>
      <c r="C8" s="133">
        <v>398362</v>
      </c>
      <c r="D8" s="133">
        <v>296054</v>
      </c>
      <c r="E8" s="133">
        <v>866275</v>
      </c>
      <c r="F8" s="133">
        <v>535615</v>
      </c>
      <c r="G8" s="133">
        <v>535615</v>
      </c>
      <c r="H8" s="137">
        <f t="shared" si="0"/>
        <v>2631921</v>
      </c>
      <c r="I8" s="40"/>
      <c r="J8" s="40"/>
      <c r="K8" s="40"/>
    </row>
    <row r="9" spans="1:11" ht="13.5" customHeight="1">
      <c r="A9" s="130">
        <v>829700000</v>
      </c>
      <c r="B9" s="131" t="s">
        <v>233</v>
      </c>
      <c r="C9" s="133">
        <v>2742332</v>
      </c>
      <c r="D9" s="133">
        <v>10686322</v>
      </c>
      <c r="E9" s="133">
        <v>11363266</v>
      </c>
      <c r="F9" s="133">
        <v>736094</v>
      </c>
      <c r="G9" s="133">
        <v>736094</v>
      </c>
      <c r="H9" s="137">
        <f t="shared" si="0"/>
        <v>26264108</v>
      </c>
      <c r="I9" s="40"/>
      <c r="J9" s="40"/>
      <c r="K9" s="40"/>
    </row>
    <row r="10" spans="1:11" ht="13.5" customHeight="1">
      <c r="A10" s="130">
        <v>910500000</v>
      </c>
      <c r="B10" s="131" t="s">
        <v>236</v>
      </c>
      <c r="C10" s="133">
        <v>4136</v>
      </c>
      <c r="D10" s="135"/>
      <c r="E10" s="133">
        <v>964150</v>
      </c>
      <c r="F10" s="133">
        <v>1267672</v>
      </c>
      <c r="G10" s="133">
        <v>1267672</v>
      </c>
      <c r="H10" s="137">
        <f t="shared" si="0"/>
        <v>3503630</v>
      </c>
      <c r="I10" s="40"/>
      <c r="J10" s="40"/>
      <c r="K10" s="40"/>
    </row>
    <row r="11" spans="1:11" ht="13.5" customHeight="1">
      <c r="A11" s="529" t="s">
        <v>58</v>
      </c>
      <c r="B11" s="530"/>
      <c r="C11" s="530"/>
      <c r="D11" s="530"/>
      <c r="E11" s="530"/>
      <c r="F11" s="530"/>
      <c r="G11" s="530"/>
      <c r="H11" s="193">
        <f>SUM(H5:H10)</f>
        <v>40593351</v>
      </c>
      <c r="I11" s="40"/>
      <c r="J11" s="40"/>
      <c r="K11" s="40"/>
    </row>
    <row r="12" spans="1:11" ht="12.75" customHeight="1">
      <c r="A12" s="531" t="s">
        <v>346</v>
      </c>
      <c r="B12" s="510"/>
      <c r="C12" s="510"/>
      <c r="D12" s="510"/>
      <c r="E12" s="510"/>
      <c r="F12" s="510"/>
      <c r="G12" s="510"/>
      <c r="H12" s="40"/>
      <c r="I12" s="40"/>
      <c r="J12" s="40"/>
      <c r="K12" s="40"/>
    </row>
    <row r="13" spans="1:11" ht="12.75" customHeight="1">
      <c r="A13" s="498" t="s">
        <v>347</v>
      </c>
      <c r="B13" s="494"/>
      <c r="C13" s="494"/>
      <c r="D13" s="494"/>
      <c r="E13" s="532" t="s">
        <v>348</v>
      </c>
      <c r="F13" s="494"/>
      <c r="G13" s="494"/>
      <c r="H13" s="40"/>
      <c r="I13" s="40"/>
      <c r="J13" s="40"/>
      <c r="K13" s="40"/>
    </row>
    <row r="14" spans="1:11" ht="12.75" customHeight="1">
      <c r="A14" s="501"/>
      <c r="B14" s="494"/>
      <c r="C14" s="494"/>
      <c r="D14" s="494"/>
      <c r="E14" s="528" t="s">
        <v>349</v>
      </c>
      <c r="F14" s="494"/>
      <c r="G14" s="494"/>
      <c r="H14" s="40"/>
      <c r="I14" s="40"/>
      <c r="J14" s="40"/>
      <c r="K14" s="40"/>
    </row>
    <row r="15" spans="1:11" ht="12.7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12.7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2.7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2.7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2.7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2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2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2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12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12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12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12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12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12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</sheetData>
  <mergeCells count="7">
    <mergeCell ref="A14:D14"/>
    <mergeCell ref="E14:G14"/>
    <mergeCell ref="A1:B4"/>
    <mergeCell ref="A11:G11"/>
    <mergeCell ref="A12:G12"/>
    <mergeCell ref="A13:D13"/>
    <mergeCell ref="E13:G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7.28515625" defaultRowHeight="15" customHeight="1"/>
  <cols>
    <col min="1" max="1" width="26.28515625" customWidth="1"/>
    <col min="2" max="2" width="27.140625" customWidth="1"/>
    <col min="3" max="3" width="22.5703125" customWidth="1"/>
    <col min="4" max="4" width="26.85546875" customWidth="1"/>
    <col min="5" max="5" width="20" customWidth="1"/>
    <col min="6" max="6" width="21.5703125" customWidth="1"/>
    <col min="7" max="9" width="19" customWidth="1"/>
    <col min="10" max="10" width="17.42578125" customWidth="1"/>
    <col min="11" max="12" width="16.42578125" customWidth="1"/>
    <col min="13" max="13" width="17.42578125" customWidth="1"/>
    <col min="14" max="14" width="19" customWidth="1"/>
    <col min="15" max="15" width="16.42578125" customWidth="1"/>
    <col min="16" max="22" width="17.42578125" customWidth="1"/>
    <col min="23" max="23" width="19" customWidth="1"/>
    <col min="24" max="25" width="16.42578125" customWidth="1"/>
    <col min="26" max="29" width="20" customWidth="1"/>
    <col min="30" max="30" width="10.7109375" customWidth="1"/>
  </cols>
  <sheetData>
    <row r="1" spans="1:30" ht="14.25" customHeight="1">
      <c r="A1" s="72" t="s">
        <v>99</v>
      </c>
      <c r="B1" s="74"/>
      <c r="C1" s="74"/>
      <c r="D1" s="7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12.75" customHeight="1">
      <c r="A2" s="78"/>
      <c r="B2" s="7"/>
      <c r="C2" s="7"/>
      <c r="D2" s="8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0" ht="45" customHeight="1">
      <c r="A3" s="82" t="s">
        <v>106</v>
      </c>
      <c r="B3" s="107"/>
      <c r="C3" s="107"/>
      <c r="D3" s="10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0" ht="30" customHeight="1">
      <c r="A4" s="82" t="s">
        <v>124</v>
      </c>
      <c r="B4" s="107"/>
      <c r="C4" s="107"/>
      <c r="D4" s="10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0" ht="30" customHeight="1">
      <c r="A5" s="82" t="s">
        <v>125</v>
      </c>
      <c r="B5" s="107"/>
      <c r="C5" s="107"/>
      <c r="D5" s="10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0" ht="25.5" customHeight="1">
      <c r="A6" s="109" t="s">
        <v>126</v>
      </c>
      <c r="B6" s="110"/>
      <c r="C6" s="110"/>
      <c r="D6" s="11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30" ht="9" customHeight="1">
      <c r="A7" s="78"/>
      <c r="B7" s="7"/>
      <c r="C7" s="7"/>
      <c r="D7" s="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0" ht="12.75" customHeight="1">
      <c r="A8" s="78"/>
      <c r="B8" s="7"/>
      <c r="C8" s="7"/>
      <c r="D8" s="112" t="s">
        <v>131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30" ht="12.75" customHeight="1">
      <c r="A9" s="11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30" ht="12.75" customHeight="1">
      <c r="A10" s="11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0" ht="12.75" customHeight="1">
      <c r="A11" s="11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0" ht="22.5" customHeight="1">
      <c r="A12" s="115" t="s">
        <v>132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30" ht="12.75" customHeight="1">
      <c r="A13" s="115" t="s">
        <v>134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12.75" customHeight="1">
      <c r="A14" s="115" t="s">
        <v>129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0" ht="33.75" customHeight="1">
      <c r="A15" s="115" t="s">
        <v>135</v>
      </c>
      <c r="B15" s="1"/>
      <c r="C15" s="1"/>
      <c r="D15" s="1"/>
      <c r="E15" s="1"/>
      <c r="F15" s="1"/>
      <c r="G15" s="1"/>
      <c r="H15" s="118" t="s">
        <v>136</v>
      </c>
      <c r="I15" s="7" t="s">
        <v>138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18" t="s">
        <v>139</v>
      </c>
      <c r="AA15" s="118" t="s">
        <v>140</v>
      </c>
      <c r="AB15" s="1"/>
      <c r="AC15" s="1"/>
    </row>
    <row r="16" spans="1:30" ht="38.25" customHeight="1">
      <c r="A16" s="115" t="s">
        <v>133</v>
      </c>
      <c r="B16" s="119" t="s">
        <v>137</v>
      </c>
      <c r="C16" s="119" t="s">
        <v>141</v>
      </c>
      <c r="D16" s="119" t="s">
        <v>142</v>
      </c>
      <c r="E16" s="119" t="s">
        <v>143</v>
      </c>
      <c r="F16" s="119" t="s">
        <v>144</v>
      </c>
      <c r="G16" s="119" t="s">
        <v>145</v>
      </c>
      <c r="H16" s="119" t="s">
        <v>146</v>
      </c>
      <c r="I16" s="119" t="s">
        <v>147</v>
      </c>
      <c r="J16" s="119" t="s">
        <v>148</v>
      </c>
      <c r="K16" s="119" t="s">
        <v>149</v>
      </c>
      <c r="L16" s="119" t="s">
        <v>150</v>
      </c>
      <c r="M16" s="119" t="s">
        <v>151</v>
      </c>
      <c r="N16" s="119" t="s">
        <v>152</v>
      </c>
      <c r="O16" s="119" t="s">
        <v>153</v>
      </c>
      <c r="P16" s="119" t="s">
        <v>154</v>
      </c>
      <c r="Q16" s="119" t="s">
        <v>155</v>
      </c>
      <c r="R16" s="119" t="s">
        <v>156</v>
      </c>
      <c r="S16" s="119" t="s">
        <v>157</v>
      </c>
      <c r="T16" s="119" t="s">
        <v>158</v>
      </c>
      <c r="U16" s="119" t="s">
        <v>159</v>
      </c>
      <c r="V16" s="119" t="s">
        <v>160</v>
      </c>
      <c r="W16" s="119" t="s">
        <v>161</v>
      </c>
      <c r="X16" s="119" t="s">
        <v>162</v>
      </c>
      <c r="Y16" s="119" t="s">
        <v>163</v>
      </c>
      <c r="Z16" s="119" t="s">
        <v>164</v>
      </c>
      <c r="AA16" s="119" t="s">
        <v>165</v>
      </c>
      <c r="AB16" s="119" t="s">
        <v>166</v>
      </c>
      <c r="AC16" s="119"/>
      <c r="AD16" s="119"/>
    </row>
    <row r="17" spans="1:29" ht="12.75" customHeight="1">
      <c r="A17" s="115" t="s">
        <v>167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 customHeight="1">
      <c r="A18" s="11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</row>
    <row r="19" spans="1:29" ht="12.75" customHeight="1">
      <c r="A19" s="115" t="s">
        <v>168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21116497989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1"/>
    </row>
    <row r="20" spans="1:29" ht="12.75" customHeight="1">
      <c r="A20" s="115" t="s">
        <v>169</v>
      </c>
      <c r="B20" s="2">
        <v>148097462500.67999</v>
      </c>
      <c r="C20" s="2">
        <v>109548866013.3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7970712486.8000002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1"/>
    </row>
    <row r="21" spans="1:29" ht="12.75" customHeight="1">
      <c r="A21" s="115" t="s">
        <v>170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6747793538.3000002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1"/>
    </row>
    <row r="22" spans="1:29" ht="12.75" customHeight="1">
      <c r="A22" s="115" t="s">
        <v>171</v>
      </c>
      <c r="B22" s="2">
        <v>10281688337</v>
      </c>
      <c r="C22" s="2">
        <v>0</v>
      </c>
      <c r="D22" s="2">
        <v>0</v>
      </c>
      <c r="E22" s="2">
        <v>0</v>
      </c>
      <c r="F22" s="2">
        <v>197994775000</v>
      </c>
      <c r="G22" s="2">
        <v>893937147847.80005</v>
      </c>
      <c r="H22" s="2">
        <v>0</v>
      </c>
      <c r="I22" s="2">
        <v>15677936076.18</v>
      </c>
      <c r="J22" s="2">
        <v>6815019401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1"/>
    </row>
    <row r="23" spans="1:29" ht="12.75" customHeight="1">
      <c r="A23" s="115" t="s">
        <v>173</v>
      </c>
      <c r="B23" s="2">
        <v>5606527766</v>
      </c>
      <c r="C23" s="2">
        <v>0</v>
      </c>
      <c r="D23" s="2">
        <v>0</v>
      </c>
      <c r="E23" s="2">
        <v>173564919096.26999</v>
      </c>
      <c r="F23" s="2">
        <v>371472252000</v>
      </c>
      <c r="G23" s="2">
        <v>0</v>
      </c>
      <c r="H23" s="2">
        <v>596068314554.43005</v>
      </c>
      <c r="I23" s="2">
        <v>27431940722.399998</v>
      </c>
      <c r="J23" s="2">
        <v>4935471553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1"/>
    </row>
    <row r="24" spans="1:29" ht="12.75" customHeight="1">
      <c r="A24" s="115" t="s">
        <v>174</v>
      </c>
      <c r="B24" s="2">
        <v>171217432.78999999</v>
      </c>
      <c r="C24" s="2">
        <v>0</v>
      </c>
      <c r="D24" s="2">
        <v>0</v>
      </c>
      <c r="E24" s="2">
        <v>590229998740.64001</v>
      </c>
      <c r="F24" s="2">
        <v>651814300200</v>
      </c>
      <c r="G24" s="2">
        <v>0</v>
      </c>
      <c r="H24" s="2">
        <v>579632384184.40002</v>
      </c>
      <c r="I24" s="2">
        <v>28295501071.889999</v>
      </c>
      <c r="J24" s="2">
        <v>5532682556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5001744044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1"/>
    </row>
    <row r="25" spans="1:29" ht="12.75" customHeight="1">
      <c r="A25" s="115" t="s">
        <v>175</v>
      </c>
      <c r="B25" s="2">
        <v>0</v>
      </c>
      <c r="C25" s="2">
        <v>0</v>
      </c>
      <c r="D25" s="2">
        <v>0</v>
      </c>
      <c r="E25" s="2">
        <v>541012010481.81799</v>
      </c>
      <c r="F25" s="2">
        <v>22879946000</v>
      </c>
      <c r="G25" s="2">
        <v>72790000</v>
      </c>
      <c r="H25" s="2">
        <v>585349188392.06006</v>
      </c>
      <c r="I25" s="2">
        <v>26484155926.18</v>
      </c>
      <c r="J25" s="2">
        <v>3846443444</v>
      </c>
      <c r="K25" s="2">
        <v>0</v>
      </c>
      <c r="L25" s="2">
        <v>0</v>
      </c>
      <c r="M25" s="2">
        <v>21122000000</v>
      </c>
      <c r="N25" s="2">
        <v>1240740724294</v>
      </c>
      <c r="O25" s="2">
        <v>0</v>
      </c>
      <c r="P25" s="2">
        <v>14320978587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1"/>
    </row>
    <row r="26" spans="1:29" ht="12.75" customHeight="1">
      <c r="A26" s="115" t="s">
        <v>176</v>
      </c>
      <c r="B26" s="2">
        <v>0</v>
      </c>
      <c r="C26" s="2">
        <v>0</v>
      </c>
      <c r="D26" s="2">
        <v>0</v>
      </c>
      <c r="E26" s="2">
        <v>572765758243</v>
      </c>
      <c r="F26" s="2">
        <v>17752575982</v>
      </c>
      <c r="G26" s="2">
        <v>0</v>
      </c>
      <c r="H26" s="2">
        <v>682763417971.51001</v>
      </c>
      <c r="I26" s="2">
        <v>27971512343.949997</v>
      </c>
      <c r="J26" s="2">
        <v>4948545645</v>
      </c>
      <c r="K26" s="2">
        <v>0</v>
      </c>
      <c r="L26" s="2">
        <v>0</v>
      </c>
      <c r="M26" s="2">
        <v>6700989644</v>
      </c>
      <c r="N26" s="2">
        <v>1231038007846</v>
      </c>
      <c r="O26" s="2">
        <v>0</v>
      </c>
      <c r="P26" s="2">
        <v>8731172617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1"/>
    </row>
    <row r="27" spans="1:29" ht="12.75" customHeight="1">
      <c r="A27" s="115" t="s">
        <v>177</v>
      </c>
      <c r="B27" s="2">
        <v>0</v>
      </c>
      <c r="C27" s="2">
        <v>0</v>
      </c>
      <c r="D27" s="2">
        <v>0</v>
      </c>
      <c r="E27" s="2">
        <v>1465605882939.9302</v>
      </c>
      <c r="F27" s="2">
        <v>13518773000</v>
      </c>
      <c r="G27" s="2">
        <v>0</v>
      </c>
      <c r="H27" s="2">
        <v>407651313583.63995</v>
      </c>
      <c r="I27" s="2">
        <v>38543556408.619995</v>
      </c>
      <c r="J27" s="2">
        <v>4288321677</v>
      </c>
      <c r="K27" s="2">
        <v>0</v>
      </c>
      <c r="L27" s="2">
        <v>0</v>
      </c>
      <c r="M27" s="2">
        <v>2547884419.4000001</v>
      </c>
      <c r="N27" s="2">
        <v>37383798666.639999</v>
      </c>
      <c r="O27" s="2">
        <v>0</v>
      </c>
      <c r="P27" s="2">
        <v>9820841900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1"/>
    </row>
    <row r="28" spans="1:29" ht="12.75" customHeight="1">
      <c r="A28" s="115" t="s">
        <v>178</v>
      </c>
      <c r="B28" s="2">
        <v>0</v>
      </c>
      <c r="C28" s="2">
        <v>0</v>
      </c>
      <c r="D28" s="2">
        <v>0</v>
      </c>
      <c r="E28" s="2">
        <v>2343296468118.79</v>
      </c>
      <c r="F28" s="2">
        <v>8018916000</v>
      </c>
      <c r="G28" s="2">
        <v>0</v>
      </c>
      <c r="H28" s="2">
        <v>343853314238.22998</v>
      </c>
      <c r="I28" s="2">
        <v>36067341649.18</v>
      </c>
      <c r="J28" s="2">
        <v>15713637375.75</v>
      </c>
      <c r="K28" s="2">
        <v>0</v>
      </c>
      <c r="L28" s="2">
        <v>0</v>
      </c>
      <c r="M28" s="2">
        <v>16378987410.559999</v>
      </c>
      <c r="N28" s="2">
        <v>12968394168</v>
      </c>
      <c r="O28" s="2">
        <v>25173163306</v>
      </c>
      <c r="P28" s="2">
        <v>10120149708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1"/>
    </row>
    <row r="29" spans="1:29" ht="12.75" customHeight="1">
      <c r="A29" s="115" t="s">
        <v>179</v>
      </c>
      <c r="B29" s="2">
        <v>0</v>
      </c>
      <c r="C29" s="2">
        <v>0</v>
      </c>
      <c r="D29" s="2">
        <v>0</v>
      </c>
      <c r="E29" s="2">
        <v>1951750801143.6201</v>
      </c>
      <c r="F29" s="2">
        <v>58052725367.129997</v>
      </c>
      <c r="G29" s="2">
        <v>0</v>
      </c>
      <c r="H29" s="2">
        <v>472053177846.95001</v>
      </c>
      <c r="I29" s="2">
        <v>52993002662.290009</v>
      </c>
      <c r="J29" s="2">
        <v>21544572060</v>
      </c>
      <c r="K29" s="2">
        <v>4012433553</v>
      </c>
      <c r="L29" s="2">
        <v>0</v>
      </c>
      <c r="M29" s="2">
        <v>987980197.13999999</v>
      </c>
      <c r="N29" s="2">
        <v>9965481087</v>
      </c>
      <c r="O29" s="2">
        <v>0</v>
      </c>
      <c r="P29" s="2">
        <v>8232671644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1"/>
    </row>
    <row r="30" spans="1:29" ht="12.75" customHeight="1">
      <c r="A30" s="115" t="s">
        <v>180</v>
      </c>
      <c r="B30" s="2">
        <v>0</v>
      </c>
      <c r="C30" s="2">
        <v>0</v>
      </c>
      <c r="D30" s="2">
        <v>0</v>
      </c>
      <c r="E30" s="2">
        <v>1546000715361.95</v>
      </c>
      <c r="F30" s="2">
        <v>26825929564</v>
      </c>
      <c r="G30" s="2">
        <v>0</v>
      </c>
      <c r="H30" s="2">
        <v>446756692259.54993</v>
      </c>
      <c r="I30" s="2">
        <v>95654347554.240021</v>
      </c>
      <c r="J30" s="2">
        <v>681820952</v>
      </c>
      <c r="K30" s="2">
        <v>6972111554</v>
      </c>
      <c r="L30" s="2">
        <v>0</v>
      </c>
      <c r="M30" s="2">
        <v>2036510381.54</v>
      </c>
      <c r="N30" s="2">
        <v>14792126345</v>
      </c>
      <c r="O30" s="2">
        <v>0</v>
      </c>
      <c r="P30" s="2">
        <v>9372859381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1"/>
    </row>
    <row r="31" spans="1:29" ht="12.75" customHeight="1">
      <c r="A31" s="115" t="s">
        <v>181</v>
      </c>
      <c r="B31" s="2">
        <v>0</v>
      </c>
      <c r="C31" s="2">
        <v>0</v>
      </c>
      <c r="D31" s="2">
        <v>0</v>
      </c>
      <c r="E31" s="2">
        <v>927998880755</v>
      </c>
      <c r="F31" s="2">
        <v>9692346097</v>
      </c>
      <c r="G31" s="2">
        <v>0</v>
      </c>
      <c r="H31" s="2">
        <v>588494240449.73987</v>
      </c>
      <c r="I31" s="2">
        <v>105887799240.78</v>
      </c>
      <c r="J31" s="2">
        <v>11170047441</v>
      </c>
      <c r="K31" s="2">
        <v>0</v>
      </c>
      <c r="L31" s="2">
        <v>0</v>
      </c>
      <c r="M31" s="2">
        <v>2338775974.7799997</v>
      </c>
      <c r="N31" s="2">
        <v>9234102000</v>
      </c>
      <c r="O31" s="2">
        <v>0</v>
      </c>
      <c r="P31" s="2">
        <v>12693057545</v>
      </c>
      <c r="Q31" s="2">
        <v>55010605495</v>
      </c>
      <c r="R31" s="2">
        <v>83879463785.5</v>
      </c>
      <c r="S31" s="2">
        <v>263429488236.14001</v>
      </c>
      <c r="T31" s="2">
        <v>15002447655.52</v>
      </c>
      <c r="U31" s="2">
        <v>29113580252.210003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1"/>
    </row>
    <row r="32" spans="1:29" ht="12.75" customHeight="1">
      <c r="A32" s="115" t="s">
        <v>182</v>
      </c>
      <c r="B32" s="2">
        <v>0</v>
      </c>
      <c r="C32" s="2">
        <v>0</v>
      </c>
      <c r="D32" s="2">
        <v>0</v>
      </c>
      <c r="E32" s="2">
        <v>1114798537181</v>
      </c>
      <c r="F32" s="2">
        <v>10860416598.700001</v>
      </c>
      <c r="G32" s="2">
        <v>0</v>
      </c>
      <c r="H32" s="2">
        <v>497198870215.70001</v>
      </c>
      <c r="I32" s="2">
        <v>137139625588.23999</v>
      </c>
      <c r="J32" s="2">
        <v>10629899675</v>
      </c>
      <c r="K32" s="2">
        <v>0</v>
      </c>
      <c r="L32" s="2">
        <v>0</v>
      </c>
      <c r="M32" s="2">
        <v>1776513752.47</v>
      </c>
      <c r="N32" s="2">
        <v>2704781956</v>
      </c>
      <c r="O32" s="2">
        <v>0</v>
      </c>
      <c r="P32" s="2">
        <v>0</v>
      </c>
      <c r="Q32" s="2">
        <v>57693750820.669998</v>
      </c>
      <c r="R32" s="2">
        <v>71556263208.690002</v>
      </c>
      <c r="S32" s="2">
        <v>68570531932.160004</v>
      </c>
      <c r="T32" s="2">
        <v>21221313634.27</v>
      </c>
      <c r="U32" s="2">
        <v>41067205632.030006</v>
      </c>
      <c r="V32" s="2">
        <v>90000000000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1"/>
    </row>
    <row r="33" spans="1:29" ht="12.75" customHeight="1">
      <c r="A33" s="115" t="s">
        <v>183</v>
      </c>
      <c r="B33" s="2">
        <v>0</v>
      </c>
      <c r="C33" s="2">
        <v>0</v>
      </c>
      <c r="D33" s="2">
        <v>0</v>
      </c>
      <c r="E33" s="2">
        <v>882104760386</v>
      </c>
      <c r="F33" s="2">
        <v>3671145348</v>
      </c>
      <c r="G33" s="2">
        <v>0</v>
      </c>
      <c r="H33" s="2">
        <v>749104562650.08997</v>
      </c>
      <c r="I33" s="2">
        <v>138185410536.60999</v>
      </c>
      <c r="J33" s="2">
        <v>4071439997</v>
      </c>
      <c r="K33" s="2">
        <v>9844731472.9899998</v>
      </c>
      <c r="L33" s="2">
        <v>0</v>
      </c>
      <c r="M33" s="2">
        <v>1345531557.3599999</v>
      </c>
      <c r="N33" s="2">
        <v>2983653463</v>
      </c>
      <c r="O33" s="2">
        <v>6809174345</v>
      </c>
      <c r="P33" s="2">
        <v>24650517785</v>
      </c>
      <c r="Q33" s="2">
        <v>49056040465.909996</v>
      </c>
      <c r="R33" s="2">
        <v>68340515989.860001</v>
      </c>
      <c r="S33" s="2">
        <v>61970205662.629997</v>
      </c>
      <c r="T33" s="2">
        <v>24313864606.670002</v>
      </c>
      <c r="U33" s="2">
        <v>47939973040.839996</v>
      </c>
      <c r="V33" s="2">
        <v>0</v>
      </c>
      <c r="W33" s="2">
        <v>352509000000</v>
      </c>
      <c r="X33" s="2">
        <v>35782279124</v>
      </c>
      <c r="Y33" s="2">
        <v>0</v>
      </c>
      <c r="Z33" s="2">
        <v>0</v>
      </c>
      <c r="AA33" s="2">
        <v>0</v>
      </c>
      <c r="AB33" s="2">
        <v>0</v>
      </c>
      <c r="AC33" s="1"/>
    </row>
    <row r="34" spans="1:29" ht="12.75" customHeight="1">
      <c r="A34" s="115" t="s">
        <v>184</v>
      </c>
      <c r="B34" s="2">
        <v>0</v>
      </c>
      <c r="C34" s="2">
        <v>0</v>
      </c>
      <c r="D34" s="2">
        <v>0</v>
      </c>
      <c r="E34" s="2">
        <v>798841454399</v>
      </c>
      <c r="F34" s="2">
        <v>2431309663.6500001</v>
      </c>
      <c r="G34" s="2">
        <v>0</v>
      </c>
      <c r="H34" s="2">
        <v>1236682105972.9602</v>
      </c>
      <c r="I34" s="2">
        <v>70233315414.580002</v>
      </c>
      <c r="J34" s="2">
        <v>8133137137</v>
      </c>
      <c r="K34" s="2">
        <v>9960159362</v>
      </c>
      <c r="L34" s="2">
        <v>0</v>
      </c>
      <c r="M34" s="2">
        <v>2908282240.3000002</v>
      </c>
      <c r="N34" s="2">
        <v>2680780475</v>
      </c>
      <c r="O34" s="2">
        <v>0</v>
      </c>
      <c r="P34" s="2">
        <v>13208474300</v>
      </c>
      <c r="Q34" s="2">
        <v>51949816007</v>
      </c>
      <c r="R34" s="2">
        <v>74000982912.559998</v>
      </c>
      <c r="S34" s="2">
        <v>70815403431.62999</v>
      </c>
      <c r="T34" s="2">
        <v>22212869643.48</v>
      </c>
      <c r="U34" s="2">
        <v>65575348197.139999</v>
      </c>
      <c r="V34" s="2">
        <v>0</v>
      </c>
      <c r="W34" s="2">
        <v>679427000000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1"/>
    </row>
    <row r="35" spans="1:29" ht="12.75" customHeight="1">
      <c r="A35" s="115" t="s">
        <v>185</v>
      </c>
      <c r="B35" s="2">
        <v>0</v>
      </c>
      <c r="C35" s="2">
        <v>0</v>
      </c>
      <c r="D35" s="2">
        <v>0</v>
      </c>
      <c r="E35" s="2">
        <v>1108931740673.29</v>
      </c>
      <c r="F35" s="2">
        <v>920746017.60000002</v>
      </c>
      <c r="G35" s="2">
        <v>0</v>
      </c>
      <c r="H35" s="2">
        <v>333555747214.02002</v>
      </c>
      <c r="I35" s="2">
        <v>210771070670.24997</v>
      </c>
      <c r="J35" s="2">
        <v>0</v>
      </c>
      <c r="K35" s="2">
        <v>0</v>
      </c>
      <c r="L35" s="2">
        <v>0</v>
      </c>
      <c r="M35" s="2">
        <v>2487540323.04</v>
      </c>
      <c r="N35" s="2">
        <v>2597787603</v>
      </c>
      <c r="O35" s="2">
        <v>0</v>
      </c>
      <c r="P35" s="2">
        <v>14466924704</v>
      </c>
      <c r="Q35" s="2">
        <v>59405227769.770004</v>
      </c>
      <c r="R35" s="2">
        <v>82788635885.850006</v>
      </c>
      <c r="S35" s="2">
        <v>75866458838.610001</v>
      </c>
      <c r="T35" s="2">
        <v>19491912691.84</v>
      </c>
      <c r="U35" s="2">
        <v>21689458459.900002</v>
      </c>
      <c r="V35" s="2">
        <v>0</v>
      </c>
      <c r="W35" s="2">
        <v>832500999999</v>
      </c>
      <c r="X35" s="2">
        <v>0</v>
      </c>
      <c r="Y35" s="2">
        <v>26153389183.939999</v>
      </c>
      <c r="Z35" s="2">
        <v>9421753184977</v>
      </c>
      <c r="AA35" s="2">
        <v>2041469845746</v>
      </c>
      <c r="AB35" s="2">
        <v>0</v>
      </c>
      <c r="AC35" s="1"/>
    </row>
    <row r="36" spans="1:29" ht="12.75" customHeight="1">
      <c r="A36" s="115" t="s">
        <v>187</v>
      </c>
      <c r="B36" s="2">
        <v>0</v>
      </c>
      <c r="C36" s="2">
        <v>0</v>
      </c>
      <c r="D36" s="2">
        <v>0</v>
      </c>
      <c r="E36" s="2">
        <v>815383523233</v>
      </c>
      <c r="F36" s="2">
        <v>1397976000</v>
      </c>
      <c r="G36" s="2">
        <v>0</v>
      </c>
      <c r="H36" s="2">
        <v>100402306773.78999</v>
      </c>
      <c r="I36" s="2">
        <v>230340456967.53998</v>
      </c>
      <c r="J36" s="2">
        <v>0</v>
      </c>
      <c r="K36" s="2">
        <v>25580179282</v>
      </c>
      <c r="L36" s="2">
        <v>0</v>
      </c>
      <c r="M36" s="2">
        <v>46184983552.519997</v>
      </c>
      <c r="N36" s="2">
        <v>4161744655</v>
      </c>
      <c r="O36" s="2">
        <v>0</v>
      </c>
      <c r="P36" s="2">
        <v>13473100400</v>
      </c>
      <c r="Q36" s="2">
        <v>121173113219.41</v>
      </c>
      <c r="R36" s="2">
        <v>122867170979.12999</v>
      </c>
      <c r="S36" s="2">
        <v>105399156674.66</v>
      </c>
      <c r="T36" s="2">
        <v>21908102020.810001</v>
      </c>
      <c r="U36" s="2">
        <v>872342792.3499999</v>
      </c>
      <c r="V36" s="2">
        <v>0</v>
      </c>
      <c r="W36" s="2">
        <v>661177000000</v>
      </c>
      <c r="X36" s="2">
        <v>0</v>
      </c>
      <c r="Y36" s="2">
        <v>2412671893</v>
      </c>
      <c r="Z36" s="2">
        <v>9216393078427.7695</v>
      </c>
      <c r="AA36" s="2">
        <v>13657939193280</v>
      </c>
      <c r="AB36" s="2">
        <v>2938695105714</v>
      </c>
      <c r="AC36" s="1"/>
    </row>
    <row r="37" spans="1:29" ht="12.75" customHeight="1">
      <c r="A37" s="11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</row>
    <row r="38" spans="1:29" ht="22.5" customHeight="1">
      <c r="A38" s="115" t="s">
        <v>189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</row>
    <row r="39" spans="1:29" ht="12.75" customHeight="1">
      <c r="A39" s="11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</row>
    <row r="40" spans="1:29" ht="12.75" customHeight="1">
      <c r="A40" s="115" t="s">
        <v>180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480930076.19999999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1"/>
    </row>
    <row r="41" spans="1:29" ht="12.75" customHeight="1">
      <c r="A41" s="115" t="s">
        <v>181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489891037.94</v>
      </c>
      <c r="I41" s="2">
        <v>18756508.68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1"/>
    </row>
    <row r="42" spans="1:29" ht="12.75" customHeight="1">
      <c r="A42" s="115" t="s">
        <v>182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1395624756.5200002</v>
      </c>
      <c r="I42" s="2">
        <v>1356449540.1600001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1"/>
    </row>
    <row r="43" spans="1:29" ht="12.75" customHeight="1">
      <c r="A43" s="115" t="s">
        <v>183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65073736.340000004</v>
      </c>
      <c r="I43" s="2">
        <v>37941022.909999996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1"/>
    </row>
    <row r="44" spans="1:29" ht="12.75" customHeight="1">
      <c r="A44" s="115" t="s">
        <v>184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542021.24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1"/>
    </row>
    <row r="45" spans="1:29" ht="12.75" customHeight="1">
      <c r="A45" s="115" t="s">
        <v>190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</row>
    <row r="46" spans="1:29" ht="12.75" customHeight="1">
      <c r="A46" s="115" t="s">
        <v>192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</row>
    <row r="47" spans="1:29" ht="12.75" customHeight="1">
      <c r="A47" s="115" t="s">
        <v>193</v>
      </c>
      <c r="B47" s="2">
        <v>0</v>
      </c>
      <c r="C47" s="2">
        <v>0</v>
      </c>
      <c r="D47" s="2">
        <v>151604032657.57001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1"/>
    </row>
    <row r="48" spans="1:29" ht="12.75" customHeight="1">
      <c r="A48" s="115" t="s">
        <v>194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554209109097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1"/>
    </row>
    <row r="49" spans="1:29" ht="12.75" customHeight="1">
      <c r="A49" s="115" t="s">
        <v>195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1171169631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1"/>
    </row>
    <row r="50" spans="1:29" ht="12.75" customHeight="1">
      <c r="A50" s="115" t="s">
        <v>196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1"/>
    </row>
    <row r="51" spans="1:29" ht="12.75" customHeight="1">
      <c r="A51" s="11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"/>
    </row>
    <row r="52" spans="1:29" ht="12.75" customHeight="1">
      <c r="A52" s="11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"/>
    </row>
    <row r="53" spans="1:29" ht="12.75" customHeight="1">
      <c r="A53" s="115" t="s">
        <v>198</v>
      </c>
      <c r="B53" s="2">
        <v>164156896036.47</v>
      </c>
      <c r="C53" s="2">
        <v>109548866013.3</v>
      </c>
      <c r="D53" s="2">
        <v>151604032657.57001</v>
      </c>
      <c r="E53" s="2">
        <v>14832285450753.309</v>
      </c>
      <c r="F53" s="2">
        <v>1397304132838.0798</v>
      </c>
      <c r="G53" s="2">
        <v>894009937847.80005</v>
      </c>
      <c r="H53" s="2">
        <v>8176897046587.1113</v>
      </c>
      <c r="I53" s="2">
        <v>1243571049980.8796</v>
      </c>
      <c r="J53" s="2">
        <v>138146042927.85001</v>
      </c>
      <c r="K53" s="2">
        <v>56369615223.989998</v>
      </c>
      <c r="L53" s="2">
        <v>0</v>
      </c>
      <c r="M53" s="2">
        <v>106815979453.11</v>
      </c>
      <c r="N53" s="2">
        <v>2571251382558.6401</v>
      </c>
      <c r="O53" s="2">
        <v>31982337651</v>
      </c>
      <c r="P53" s="2">
        <v>144092492615</v>
      </c>
      <c r="Q53" s="2">
        <v>394288553777.76001</v>
      </c>
      <c r="R53" s="2">
        <v>503433032761.58997</v>
      </c>
      <c r="S53" s="2">
        <v>646051244775.83008</v>
      </c>
      <c r="T53" s="2">
        <v>124150510252.59</v>
      </c>
      <c r="U53" s="2">
        <v>206257908374.47</v>
      </c>
      <c r="V53" s="2">
        <v>90000000000</v>
      </c>
      <c r="W53" s="2">
        <v>2525613999999</v>
      </c>
      <c r="X53" s="2">
        <v>35782279124</v>
      </c>
      <c r="Y53" s="2">
        <v>28566061076.939999</v>
      </c>
      <c r="Z53" s="2">
        <v>18638146263404.77</v>
      </c>
      <c r="AA53" s="2">
        <v>15699409039026</v>
      </c>
      <c r="AB53" s="2">
        <v>2938695105714</v>
      </c>
      <c r="AC53" s="1"/>
    </row>
    <row r="54" spans="1:29" ht="12.75" customHeight="1">
      <c r="A54" s="11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</row>
    <row r="55" spans="1:29" ht="12.75" customHeight="1">
      <c r="A55" s="115" t="s">
        <v>199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</row>
    <row r="56" spans="1:29" ht="12.75" customHeight="1">
      <c r="A56" s="11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</row>
    <row r="57" spans="1:29" ht="12.75" customHeight="1">
      <c r="A57" s="115" t="s">
        <v>200</v>
      </c>
      <c r="B57" s="2">
        <v>0</v>
      </c>
      <c r="C57" s="2">
        <v>0</v>
      </c>
      <c r="D57" s="2">
        <v>0</v>
      </c>
      <c r="E57" s="2">
        <v>0</v>
      </c>
      <c r="F57" s="2">
        <v>422859000</v>
      </c>
      <c r="G57" s="2">
        <v>76554209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1"/>
    </row>
    <row r="58" spans="1:29" ht="12.75" customHeight="1">
      <c r="A58" s="115" t="s">
        <v>201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1"/>
    </row>
    <row r="59" spans="1:29" ht="12.75" customHeight="1">
      <c r="A59" s="115" t="s">
        <v>202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1"/>
    </row>
    <row r="60" spans="1:29" ht="12.75" customHeight="1">
      <c r="A60" s="115" t="s">
        <v>203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1363115495</v>
      </c>
      <c r="I60" s="2">
        <v>15869879</v>
      </c>
      <c r="J60" s="2">
        <v>0</v>
      </c>
      <c r="K60" s="2">
        <v>0</v>
      </c>
      <c r="L60" s="2">
        <v>0</v>
      </c>
      <c r="M60" s="2">
        <v>0</v>
      </c>
      <c r="N60" s="2">
        <v>358229381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1"/>
    </row>
    <row r="61" spans="1:29" ht="12.75" customHeight="1">
      <c r="A61" s="115" t="s">
        <v>204</v>
      </c>
      <c r="B61" s="2">
        <v>0</v>
      </c>
      <c r="C61" s="2">
        <v>0</v>
      </c>
      <c r="D61" s="2">
        <v>0</v>
      </c>
      <c r="E61" s="2">
        <v>0</v>
      </c>
      <c r="F61" s="2">
        <v>5826000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1"/>
    </row>
    <row r="62" spans="1:29" ht="12.75" customHeight="1">
      <c r="A62" s="115" t="s">
        <v>205</v>
      </c>
      <c r="B62" s="2">
        <v>0</v>
      </c>
      <c r="C62" s="2">
        <v>0</v>
      </c>
      <c r="D62" s="2">
        <v>0</v>
      </c>
      <c r="E62" s="2">
        <v>0</v>
      </c>
      <c r="F62" s="2">
        <v>4985000</v>
      </c>
      <c r="G62" s="2">
        <v>0</v>
      </c>
      <c r="H62" s="2">
        <v>19600765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1"/>
    </row>
    <row r="63" spans="1:29" ht="12.75" customHeight="1">
      <c r="A63" s="115" t="s">
        <v>206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1"/>
    </row>
    <row r="64" spans="1:29" ht="12.75" customHeight="1">
      <c r="A64" s="115" t="s">
        <v>207</v>
      </c>
      <c r="B64" s="2">
        <v>0</v>
      </c>
      <c r="C64" s="2">
        <v>0</v>
      </c>
      <c r="D64" s="2">
        <v>1314450988.8499999</v>
      </c>
      <c r="E64" s="2">
        <v>0</v>
      </c>
      <c r="F64" s="2">
        <v>0</v>
      </c>
      <c r="G64" s="2">
        <v>0</v>
      </c>
      <c r="H64" s="2">
        <v>5146715.54</v>
      </c>
      <c r="I64" s="2">
        <v>2703472752.5500002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1"/>
    </row>
    <row r="65" spans="1:29" ht="12.75" customHeight="1">
      <c r="A65" s="115" t="s">
        <v>208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1"/>
    </row>
    <row r="66" spans="1:29" ht="12.75" customHeight="1">
      <c r="A66" s="115" t="s">
        <v>210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1"/>
    </row>
    <row r="67" spans="1:29" ht="12.75" customHeight="1">
      <c r="A67" s="115" t="s">
        <v>211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22437586777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1"/>
    </row>
    <row r="68" spans="1:29" ht="12.75" customHeight="1">
      <c r="A68" s="11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"/>
    </row>
    <row r="69" spans="1:29" ht="12.75" customHeight="1">
      <c r="A69" s="11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"/>
    </row>
    <row r="70" spans="1:29" ht="12.75" customHeight="1">
      <c r="A70" s="115" t="s">
        <v>212</v>
      </c>
      <c r="B70" s="2">
        <v>0</v>
      </c>
      <c r="C70" s="2">
        <v>0</v>
      </c>
      <c r="D70" s="2">
        <v>1314450988.8499999</v>
      </c>
      <c r="E70" s="2">
        <v>0</v>
      </c>
      <c r="F70" s="2">
        <v>433670000</v>
      </c>
      <c r="G70" s="2">
        <v>76554209</v>
      </c>
      <c r="H70" s="2">
        <v>23825449752.540001</v>
      </c>
      <c r="I70" s="2">
        <v>2719342631.5500002</v>
      </c>
      <c r="J70" s="2">
        <v>0</v>
      </c>
      <c r="K70" s="2">
        <v>0</v>
      </c>
      <c r="L70" s="2">
        <v>0</v>
      </c>
      <c r="M70" s="2">
        <v>0</v>
      </c>
      <c r="N70" s="2">
        <v>358229381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1"/>
    </row>
    <row r="71" spans="1:29" ht="12.75" customHeight="1">
      <c r="A71" s="11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"/>
    </row>
    <row r="72" spans="1:29" ht="12.75" customHeight="1">
      <c r="A72" s="115" t="s">
        <v>213</v>
      </c>
      <c r="B72" s="2">
        <v>164156896036.47</v>
      </c>
      <c r="C72" s="2">
        <v>109548866013.3</v>
      </c>
      <c r="D72" s="2">
        <v>150289581668.72</v>
      </c>
      <c r="E72" s="2">
        <v>14832285450753.309</v>
      </c>
      <c r="F72" s="2">
        <v>1396870462838.0798</v>
      </c>
      <c r="G72" s="2">
        <v>893933383638.80005</v>
      </c>
      <c r="H72" s="2">
        <v>8153071596834.5713</v>
      </c>
      <c r="I72" s="2">
        <v>1240851707349.3296</v>
      </c>
      <c r="J72" s="2">
        <v>138146042927.85001</v>
      </c>
      <c r="K72" s="2">
        <v>56369615223.989998</v>
      </c>
      <c r="L72" s="2">
        <v>0</v>
      </c>
      <c r="M72" s="2">
        <v>106815979453.11</v>
      </c>
      <c r="N72" s="2">
        <v>2570893153177.6401</v>
      </c>
      <c r="O72" s="2">
        <v>31982337651</v>
      </c>
      <c r="P72" s="2">
        <v>144092492615</v>
      </c>
      <c r="Q72" s="2">
        <v>394288553777.76001</v>
      </c>
      <c r="R72" s="2">
        <v>503433032761.58997</v>
      </c>
      <c r="S72" s="2">
        <v>646051244775.83008</v>
      </c>
      <c r="T72" s="2">
        <v>124150510252.59</v>
      </c>
      <c r="U72" s="2">
        <v>206257908374.47</v>
      </c>
      <c r="V72" s="2">
        <v>90000000000</v>
      </c>
      <c r="W72" s="2">
        <v>2525613999999</v>
      </c>
      <c r="X72" s="2">
        <v>35782279124</v>
      </c>
      <c r="Y72" s="2">
        <v>28566061076.939999</v>
      </c>
      <c r="Z72" s="2">
        <v>18638146263404.77</v>
      </c>
      <c r="AA72" s="2">
        <v>15699409039026</v>
      </c>
      <c r="AB72" s="2">
        <v>2938695105714</v>
      </c>
      <c r="AC72" s="1"/>
    </row>
    <row r="73" spans="1:29" ht="12.75" customHeight="1">
      <c r="A73" s="11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1"/>
    </row>
    <row r="74" spans="1:29" ht="12.75" customHeight="1">
      <c r="A74" s="115" t="s">
        <v>214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1"/>
    </row>
    <row r="75" spans="1:29" ht="12.75" customHeight="1">
      <c r="A75" s="11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"/>
    </row>
    <row r="76" spans="1:29" ht="12.75" customHeight="1">
      <c r="A76" s="115" t="s">
        <v>215</v>
      </c>
      <c r="B76" s="2">
        <v>5199506287.1800003</v>
      </c>
      <c r="C76" s="2">
        <v>4161852707.7799988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1"/>
    </row>
    <row r="77" spans="1:29" ht="12.75" customHeight="1">
      <c r="A77" s="115" t="s">
        <v>216</v>
      </c>
      <c r="B77" s="2">
        <v>69317593847.849991</v>
      </c>
      <c r="C77" s="2">
        <v>55722461987.580002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1"/>
    </row>
    <row r="78" spans="1:29" ht="12.75" customHeight="1">
      <c r="A78" s="115" t="s">
        <v>217</v>
      </c>
      <c r="B78" s="2">
        <v>81442242170.199997</v>
      </c>
      <c r="C78" s="2">
        <v>48261925268.029991</v>
      </c>
      <c r="D78" s="2">
        <v>0</v>
      </c>
      <c r="E78" s="2">
        <v>0</v>
      </c>
      <c r="F78" s="2">
        <v>20748220240.639999</v>
      </c>
      <c r="G78" s="2">
        <v>51180012187.400002</v>
      </c>
      <c r="H78" s="2">
        <v>0</v>
      </c>
      <c r="I78" s="2">
        <v>5062967351.71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1"/>
    </row>
    <row r="79" spans="1:29" ht="12.75" customHeight="1">
      <c r="A79" s="115" t="s">
        <v>218</v>
      </c>
      <c r="B79" s="2">
        <v>43403797320.879997</v>
      </c>
      <c r="C79" s="2">
        <v>13145270506.75</v>
      </c>
      <c r="D79" s="2">
        <v>20226283819.200001</v>
      </c>
      <c r="E79" s="2">
        <v>416325288.56999999</v>
      </c>
      <c r="F79" s="2">
        <v>44460346820.68</v>
      </c>
      <c r="G79" s="2">
        <v>32323612436.59</v>
      </c>
      <c r="H79" s="2">
        <v>85298331984.090012</v>
      </c>
      <c r="I79" s="2">
        <v>1018112139.86</v>
      </c>
      <c r="J79" s="2">
        <v>32927272661.099991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1"/>
    </row>
    <row r="80" spans="1:29" ht="12.75" customHeight="1">
      <c r="A80" s="115" t="s">
        <v>219</v>
      </c>
      <c r="B80" s="2">
        <v>64872960922.870003</v>
      </c>
      <c r="C80" s="2">
        <v>4200106343.04</v>
      </c>
      <c r="D80" s="2">
        <v>22450372158.389999</v>
      </c>
      <c r="E80" s="2">
        <v>49466639945.879997</v>
      </c>
      <c r="F80" s="2">
        <v>107687052433.59</v>
      </c>
      <c r="G80" s="2">
        <v>10131628161.449999</v>
      </c>
      <c r="H80" s="2">
        <v>196820776744.66</v>
      </c>
      <c r="I80" s="2">
        <v>1723233267.03</v>
      </c>
      <c r="J80" s="2">
        <v>564162952.47000003</v>
      </c>
      <c r="K80" s="2">
        <v>18469218</v>
      </c>
      <c r="L80" s="2">
        <v>6423664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1"/>
    </row>
    <row r="81" spans="1:29" ht="12.75" customHeight="1">
      <c r="A81" s="115" t="s">
        <v>220</v>
      </c>
      <c r="B81" s="2">
        <v>34961592489.330002</v>
      </c>
      <c r="C81" s="2">
        <v>19746585257.469997</v>
      </c>
      <c r="D81" s="2">
        <v>13045298657.140001</v>
      </c>
      <c r="E81" s="2">
        <v>56871195779.349998</v>
      </c>
      <c r="F81" s="2">
        <v>83801611097.300003</v>
      </c>
      <c r="G81" s="2">
        <v>6998099066.9400005</v>
      </c>
      <c r="H81" s="2">
        <v>206035108782.22</v>
      </c>
      <c r="I81" s="2">
        <v>1234134275.1199999</v>
      </c>
      <c r="J81" s="2">
        <v>3872841545.0900002</v>
      </c>
      <c r="K81" s="2">
        <v>8415538907.8599968</v>
      </c>
      <c r="L81" s="2">
        <v>734193086.95000076</v>
      </c>
      <c r="M81" s="2">
        <v>493641222.07000011</v>
      </c>
      <c r="N81" s="2">
        <v>9655534894.1900005</v>
      </c>
      <c r="O81" s="2">
        <v>0</v>
      </c>
      <c r="P81" s="2">
        <v>309737270.58000004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1"/>
    </row>
    <row r="82" spans="1:29" ht="12.75" customHeight="1">
      <c r="A82" s="115" t="s">
        <v>221</v>
      </c>
      <c r="B82" s="2">
        <v>45435912630.849991</v>
      </c>
      <c r="C82" s="2">
        <v>-1477950983.3600006</v>
      </c>
      <c r="D82" s="2">
        <v>13549259216.489998</v>
      </c>
      <c r="E82" s="2">
        <v>53639606205.389992</v>
      </c>
      <c r="F82" s="2">
        <v>83931471765.930008</v>
      </c>
      <c r="G82" s="2">
        <v>7569195083.3299999</v>
      </c>
      <c r="H82" s="2">
        <v>201136514647.3999</v>
      </c>
      <c r="I82" s="2">
        <v>2315468613.5300021</v>
      </c>
      <c r="J82" s="2">
        <v>4750109672.5999994</v>
      </c>
      <c r="K82" s="2">
        <v>1357482099.8499999</v>
      </c>
      <c r="L82" s="2">
        <v>454965862.20999998</v>
      </c>
      <c r="M82" s="2">
        <v>845608715.42999983</v>
      </c>
      <c r="N82" s="2">
        <v>83798048461.430008</v>
      </c>
      <c r="O82" s="2">
        <v>0</v>
      </c>
      <c r="P82" s="2">
        <v>722110683.57999992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1"/>
    </row>
    <row r="83" spans="1:29" ht="12.75" customHeight="1">
      <c r="A83" s="115" t="s">
        <v>222</v>
      </c>
      <c r="B83" s="2">
        <v>46031094435.729996</v>
      </c>
      <c r="C83" s="2">
        <v>-11722435107.610001</v>
      </c>
      <c r="D83" s="2">
        <v>13037543908.949999</v>
      </c>
      <c r="E83" s="2">
        <v>61870718537.359993</v>
      </c>
      <c r="F83" s="2">
        <v>73151658368.849991</v>
      </c>
      <c r="G83" s="2">
        <v>8524362874.8000002</v>
      </c>
      <c r="H83" s="2">
        <v>105239533318.86</v>
      </c>
      <c r="I83" s="2">
        <v>4224107312.77</v>
      </c>
      <c r="J83" s="2">
        <v>4877274635.0100002</v>
      </c>
      <c r="K83" s="2">
        <v>1475155128.2599998</v>
      </c>
      <c r="L83" s="2">
        <v>464796683.66999996</v>
      </c>
      <c r="M83" s="2">
        <v>491552289.99000001</v>
      </c>
      <c r="N83" s="2">
        <v>42336672495.820007</v>
      </c>
      <c r="O83" s="2">
        <v>0</v>
      </c>
      <c r="P83" s="2">
        <v>953510593.17999995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1"/>
    </row>
    <row r="84" spans="1:29" ht="12.75" customHeight="1">
      <c r="A84" s="115" t="s">
        <v>223</v>
      </c>
      <c r="B84" s="2">
        <v>48879290052.200005</v>
      </c>
      <c r="C84" s="2">
        <v>-1017095092.2900002</v>
      </c>
      <c r="D84" s="2">
        <v>10738640323.469999</v>
      </c>
      <c r="E84" s="2">
        <v>157577538908.03003</v>
      </c>
      <c r="F84" s="2">
        <v>52579859916.349998</v>
      </c>
      <c r="G84" s="2">
        <v>8098214160.6000004</v>
      </c>
      <c r="H84" s="2">
        <v>120325963853.14999</v>
      </c>
      <c r="I84" s="2">
        <v>3841400153.0100002</v>
      </c>
      <c r="J84" s="2">
        <v>2410392368.2500005</v>
      </c>
      <c r="K84" s="2">
        <v>1281791172.24</v>
      </c>
      <c r="L84" s="2">
        <v>406411676.95000005</v>
      </c>
      <c r="M84" s="2">
        <v>1054555987.2</v>
      </c>
      <c r="N84" s="2">
        <v>18406767577.730003</v>
      </c>
      <c r="O84" s="2">
        <v>881009672.78999996</v>
      </c>
      <c r="P84" s="2">
        <v>315965179.46999991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1"/>
    </row>
    <row r="85" spans="1:29" ht="12.75" customHeight="1">
      <c r="A85" s="115" t="s">
        <v>224</v>
      </c>
      <c r="B85" s="2">
        <v>34284098308.910004</v>
      </c>
      <c r="C85" s="2">
        <v>2427322883.9300003</v>
      </c>
      <c r="D85" s="2">
        <v>9739112157.0100002</v>
      </c>
      <c r="E85" s="2">
        <v>95481376792.679977</v>
      </c>
      <c r="F85" s="2">
        <v>52981445332.740005</v>
      </c>
      <c r="G85" s="2">
        <v>8125582469.2000008</v>
      </c>
      <c r="H85" s="2">
        <v>144763210952.09003</v>
      </c>
      <c r="I85" s="2">
        <v>5884195024.4099998</v>
      </c>
      <c r="J85" s="2">
        <v>3376921604.2799993</v>
      </c>
      <c r="K85" s="2">
        <v>1518096932.8000002</v>
      </c>
      <c r="L85" s="2">
        <v>382456899.07000005</v>
      </c>
      <c r="M85" s="2">
        <v>1259370709.4200001</v>
      </c>
      <c r="N85" s="2">
        <v>9774577237.7999992</v>
      </c>
      <c r="O85" s="2">
        <v>1537816220.72</v>
      </c>
      <c r="P85" s="2">
        <v>274952671.56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1"/>
    </row>
    <row r="86" spans="1:29" ht="12.75" customHeight="1">
      <c r="A86" s="115" t="s">
        <v>226</v>
      </c>
      <c r="B86" s="2">
        <v>44283950285.330002</v>
      </c>
      <c r="C86" s="2">
        <v>-4192507780.5799999</v>
      </c>
      <c r="D86" s="2">
        <v>12128764069.409996</v>
      </c>
      <c r="E86" s="2">
        <v>162800089231.78003</v>
      </c>
      <c r="F86" s="2">
        <v>8529705883.8500004</v>
      </c>
      <c r="G86" s="2">
        <v>11491542918.709999</v>
      </c>
      <c r="H86" s="2">
        <v>244583360589.69</v>
      </c>
      <c r="I86" s="2">
        <v>10543876108.210001</v>
      </c>
      <c r="J86" s="2">
        <v>6157425754.6500006</v>
      </c>
      <c r="K86" s="2">
        <v>2368874323.8299999</v>
      </c>
      <c r="L86" s="2">
        <v>516368269.83000004</v>
      </c>
      <c r="M86" s="2">
        <v>1958644485.6900001</v>
      </c>
      <c r="N86" s="2">
        <v>10125515153.1</v>
      </c>
      <c r="O86" s="2">
        <v>1979813615.4800005</v>
      </c>
      <c r="P86" s="2">
        <v>821169675.82000005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1"/>
    </row>
    <row r="87" spans="1:29" ht="12.75" customHeight="1">
      <c r="A87" s="115" t="s">
        <v>228</v>
      </c>
      <c r="B87" s="2">
        <v>58840841102.860001</v>
      </c>
      <c r="C87" s="2">
        <v>10914136535.77</v>
      </c>
      <c r="D87" s="2">
        <v>13230223631.07</v>
      </c>
      <c r="E87" s="2">
        <v>125286822521.53</v>
      </c>
      <c r="F87" s="2">
        <v>-209602236.14000005</v>
      </c>
      <c r="G87" s="2">
        <v>14186290573.110001</v>
      </c>
      <c r="H87" s="2">
        <v>331749961611.25</v>
      </c>
      <c r="I87" s="2">
        <v>14773761384.459997</v>
      </c>
      <c r="J87" s="2">
        <v>8260969754.3099976</v>
      </c>
      <c r="K87" s="2">
        <v>3371355153.5499997</v>
      </c>
      <c r="L87" s="2">
        <v>654303894.37999988</v>
      </c>
      <c r="M87" s="2">
        <v>2599266699.9199996</v>
      </c>
      <c r="N87" s="2">
        <v>12030405110.52</v>
      </c>
      <c r="O87" s="2">
        <v>2212573601.6799998</v>
      </c>
      <c r="P87" s="2">
        <v>2098785561.9900017</v>
      </c>
      <c r="Q87" s="2">
        <v>2061036347.2899995</v>
      </c>
      <c r="R87" s="2">
        <v>1451130127.4200001</v>
      </c>
      <c r="S87" s="2">
        <v>14499675663.57</v>
      </c>
      <c r="T87" s="2">
        <v>281992718.62</v>
      </c>
      <c r="U87" s="2">
        <v>5975434755.2700005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1"/>
    </row>
    <row r="88" spans="1:29" ht="12.75" customHeight="1">
      <c r="A88" s="115" t="s">
        <v>229</v>
      </c>
      <c r="B88" s="2">
        <v>41703054294.32</v>
      </c>
      <c r="C88" s="2">
        <v>-7751160520.079998</v>
      </c>
      <c r="D88" s="2">
        <v>7679328280.7299995</v>
      </c>
      <c r="E88" s="2">
        <v>52748736897.809998</v>
      </c>
      <c r="F88" s="2">
        <v>583394552.71000004</v>
      </c>
      <c r="G88" s="2">
        <v>9338680130.8999996</v>
      </c>
      <c r="H88" s="2">
        <v>362409289073.65002</v>
      </c>
      <c r="I88" s="2">
        <v>13067260798.400003</v>
      </c>
      <c r="J88" s="2">
        <v>5926435514.8199997</v>
      </c>
      <c r="K88" s="2">
        <v>2114897086.0099998</v>
      </c>
      <c r="L88" s="2">
        <v>405106129.96999991</v>
      </c>
      <c r="M88" s="2">
        <v>1780568943.8199997</v>
      </c>
      <c r="N88" s="2">
        <v>8382598180.6300011</v>
      </c>
      <c r="O88" s="2">
        <v>1277757127.1900001</v>
      </c>
      <c r="P88" s="2">
        <v>1669924567.2500007</v>
      </c>
      <c r="Q88" s="2">
        <v>2592594898.8299999</v>
      </c>
      <c r="R88" s="2">
        <v>1916482746.7000003</v>
      </c>
      <c r="S88" s="2">
        <v>12915054904.530003</v>
      </c>
      <c r="T88" s="2">
        <v>1364427423.8299999</v>
      </c>
      <c r="U88" s="2">
        <v>8309099089.5899992</v>
      </c>
      <c r="V88" s="2">
        <v>3012559541.8299999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1"/>
    </row>
    <row r="89" spans="1:29" ht="12.75" customHeight="1">
      <c r="A89" s="115" t="s">
        <v>232</v>
      </c>
      <c r="B89" s="2">
        <v>26737869884.170002</v>
      </c>
      <c r="C89" s="2">
        <v>-5002080299.6800003</v>
      </c>
      <c r="D89" s="2">
        <v>3698311178.9899998</v>
      </c>
      <c r="E89" s="2">
        <v>56513960258.23999</v>
      </c>
      <c r="F89" s="2">
        <v>52359896.189999998</v>
      </c>
      <c r="G89" s="2">
        <v>5469112272.5299988</v>
      </c>
      <c r="H89" s="2">
        <v>149593732388.25</v>
      </c>
      <c r="I89" s="2">
        <v>8894322262.8199997</v>
      </c>
      <c r="J89" s="2">
        <v>2896493424.1700001</v>
      </c>
      <c r="K89" s="2">
        <v>1089655640.8200002</v>
      </c>
      <c r="L89" s="2">
        <v>187585945.06</v>
      </c>
      <c r="M89" s="2">
        <v>1077710294.46</v>
      </c>
      <c r="N89" s="2">
        <v>4793362663.4000006</v>
      </c>
      <c r="O89" s="2">
        <v>844465482.51999998</v>
      </c>
      <c r="P89" s="2">
        <v>1451988784.1699998</v>
      </c>
      <c r="Q89" s="2">
        <v>1850013029.2499998</v>
      </c>
      <c r="R89" s="2">
        <v>2420877797.3099999</v>
      </c>
      <c r="S89" s="2">
        <v>5925672348.9699993</v>
      </c>
      <c r="T89" s="2">
        <v>767010128.45999992</v>
      </c>
      <c r="U89" s="2">
        <v>5473173166.670001</v>
      </c>
      <c r="V89" s="2">
        <v>2878482672.500001</v>
      </c>
      <c r="W89" s="2">
        <v>3490573113.4399996</v>
      </c>
      <c r="X89" s="2">
        <v>356356228.29000002</v>
      </c>
      <c r="Y89" s="2">
        <v>0</v>
      </c>
      <c r="Z89" s="2">
        <v>0</v>
      </c>
      <c r="AA89" s="2">
        <v>0</v>
      </c>
      <c r="AB89" s="2">
        <v>0</v>
      </c>
      <c r="AC89" s="1"/>
    </row>
    <row r="90" spans="1:29" ht="12.75" customHeight="1">
      <c r="A90" s="115" t="s">
        <v>234</v>
      </c>
      <c r="B90" s="2">
        <v>31611478860.789997</v>
      </c>
      <c r="C90" s="2">
        <v>1253049606.53</v>
      </c>
      <c r="D90" s="2">
        <v>4076044374.3999996</v>
      </c>
      <c r="E90" s="2">
        <v>48242544867.499992</v>
      </c>
      <c r="F90" s="2">
        <v>199883801.47</v>
      </c>
      <c r="G90" s="2">
        <v>7272723973.3600006</v>
      </c>
      <c r="H90" s="2">
        <v>148826855769.51001</v>
      </c>
      <c r="I90" s="2">
        <v>12322828991.199999</v>
      </c>
      <c r="J90" s="2">
        <v>4255974969.5600009</v>
      </c>
      <c r="K90" s="2">
        <v>1964686108.73</v>
      </c>
      <c r="L90" s="2">
        <v>235917824.45000002</v>
      </c>
      <c r="M90" s="2">
        <v>1527926970.24</v>
      </c>
      <c r="N90" s="2">
        <v>6541797804.8900003</v>
      </c>
      <c r="O90" s="2">
        <v>1004939787.28</v>
      </c>
      <c r="P90" s="2">
        <v>2614783736.6599998</v>
      </c>
      <c r="Q90" s="2">
        <v>3509781706.0500002</v>
      </c>
      <c r="R90" s="2">
        <v>5394559140.8600006</v>
      </c>
      <c r="S90" s="2">
        <v>7129574229.0299997</v>
      </c>
      <c r="T90" s="2">
        <v>2040760357.74</v>
      </c>
      <c r="U90" s="2">
        <v>4620099458.9300003</v>
      </c>
      <c r="V90" s="2">
        <v>3826127544.8399997</v>
      </c>
      <c r="W90" s="2">
        <v>23105174823.860001</v>
      </c>
      <c r="X90" s="2">
        <v>1429565874.05</v>
      </c>
      <c r="Y90" s="2">
        <v>0</v>
      </c>
      <c r="Z90" s="2">
        <v>0</v>
      </c>
      <c r="AA90" s="2">
        <v>0</v>
      </c>
      <c r="AB90" s="2">
        <v>0</v>
      </c>
      <c r="AC90" s="1"/>
    </row>
    <row r="91" spans="1:29" ht="12.75" customHeight="1">
      <c r="A91" s="115" t="s">
        <v>238</v>
      </c>
      <c r="B91" s="2">
        <v>40097386649.129997</v>
      </c>
      <c r="C91" s="2">
        <v>-6637840015.9500008</v>
      </c>
      <c r="D91" s="2">
        <v>4208739440.6900001</v>
      </c>
      <c r="E91" s="2">
        <v>36034406796.160004</v>
      </c>
      <c r="F91" s="2">
        <v>273822945.33999997</v>
      </c>
      <c r="G91" s="2">
        <v>9131342153.3399982</v>
      </c>
      <c r="H91" s="2">
        <v>147132647644.45001</v>
      </c>
      <c r="I91" s="2">
        <v>15093326615.25</v>
      </c>
      <c r="J91" s="2">
        <v>5506663712.5299997</v>
      </c>
      <c r="K91" s="2">
        <v>2584066145.9999995</v>
      </c>
      <c r="L91" s="2">
        <v>296681872.53999996</v>
      </c>
      <c r="M91" s="2">
        <v>604813496.58000004</v>
      </c>
      <c r="N91" s="2">
        <v>8569871219.9900007</v>
      </c>
      <c r="O91" s="2">
        <v>1179833253.1800001</v>
      </c>
      <c r="P91" s="2">
        <v>2480660274.1000004</v>
      </c>
      <c r="Q91" s="2">
        <v>5045941396.0100012</v>
      </c>
      <c r="R91" s="2">
        <v>9668951827.9500008</v>
      </c>
      <c r="S91" s="2">
        <v>6046061637.1800003</v>
      </c>
      <c r="T91" s="2">
        <v>2555599170.9999995</v>
      </c>
      <c r="U91" s="2">
        <v>3620644059.9899998</v>
      </c>
      <c r="V91" s="2">
        <v>5030360020.2700005</v>
      </c>
      <c r="W91" s="2">
        <v>-3520252869.6199999</v>
      </c>
      <c r="X91" s="2">
        <v>1868048827.6599998</v>
      </c>
      <c r="Y91" s="2">
        <v>695447011.40999997</v>
      </c>
      <c r="Z91" s="2">
        <v>98205309717.100006</v>
      </c>
      <c r="AA91" s="2">
        <v>10107225475.690001</v>
      </c>
      <c r="AB91" s="2">
        <v>0</v>
      </c>
      <c r="AC91" s="1"/>
    </row>
    <row r="92" spans="1:29" ht="12.75" customHeight="1">
      <c r="A92" s="115" t="s">
        <v>239</v>
      </c>
      <c r="B92" s="2">
        <v>29551894062.720001</v>
      </c>
      <c r="C92" s="2">
        <v>6068109063.8500004</v>
      </c>
      <c r="D92" s="2">
        <v>2337630570.6500001</v>
      </c>
      <c r="E92" s="2">
        <v>35373258178.959999</v>
      </c>
      <c r="F92" s="2">
        <v>0</v>
      </c>
      <c r="G92" s="2">
        <v>6788078728.0599995</v>
      </c>
      <c r="H92" s="2">
        <v>52832889858.566002</v>
      </c>
      <c r="I92" s="2">
        <v>13875882994.040001</v>
      </c>
      <c r="J92" s="2">
        <v>4311828752.7900009</v>
      </c>
      <c r="K92" s="2">
        <v>4119509714.9100003</v>
      </c>
      <c r="L92" s="2">
        <v>206980613.46000001</v>
      </c>
      <c r="M92" s="2">
        <v>2901564483.77</v>
      </c>
      <c r="N92" s="2">
        <v>6436894398.6599998</v>
      </c>
      <c r="O92" s="2">
        <v>759975497.54000008</v>
      </c>
      <c r="P92" s="2">
        <v>2225947648.2799997</v>
      </c>
      <c r="Q92" s="2">
        <v>3418388853.1300001</v>
      </c>
      <c r="R92" s="2">
        <v>6415484877.5299997</v>
      </c>
      <c r="S92" s="2">
        <v>3253148778.7699995</v>
      </c>
      <c r="T92" s="2">
        <v>1685247088.3600001</v>
      </c>
      <c r="U92" s="2">
        <v>1289548146.6599998</v>
      </c>
      <c r="V92" s="2">
        <v>3962002368.0799999</v>
      </c>
      <c r="W92" s="2">
        <v>1211950484.45</v>
      </c>
      <c r="X92" s="2">
        <v>1363698563.1200001</v>
      </c>
      <c r="Y92" s="2">
        <v>28589994.550000001</v>
      </c>
      <c r="Z92" s="2">
        <v>171977661145.81</v>
      </c>
      <c r="AA92" s="2">
        <v>343456882940.23999</v>
      </c>
      <c r="AB92" s="2">
        <v>10936638654.99</v>
      </c>
      <c r="AC92" s="1"/>
    </row>
    <row r="93" spans="1:29" ht="12.75" customHeight="1">
      <c r="A93" s="11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"/>
    </row>
    <row r="94" spans="1:29" ht="12.75" customHeight="1">
      <c r="A94" s="115" t="s">
        <v>240</v>
      </c>
      <c r="B94" s="2">
        <v>746654563605.32007</v>
      </c>
      <c r="C94" s="2">
        <v>128099750361.17998</v>
      </c>
      <c r="D94" s="2">
        <v>150145551786.59</v>
      </c>
      <c r="E94" s="2">
        <v>992323220209.24011</v>
      </c>
      <c r="F94" s="2">
        <v>528771230819.49994</v>
      </c>
      <c r="G94" s="2">
        <v>196628477190.31998</v>
      </c>
      <c r="H94" s="2">
        <v>2496748177217.8364</v>
      </c>
      <c r="I94" s="2">
        <v>113874877291.82001</v>
      </c>
      <c r="J94" s="2">
        <v>90094767321.629974</v>
      </c>
      <c r="K94" s="2">
        <v>31679577632.859997</v>
      </c>
      <c r="L94" s="2">
        <v>4952192422.54</v>
      </c>
      <c r="M94" s="2">
        <v>16595224298.59</v>
      </c>
      <c r="N94" s="2">
        <v>220852045198.16</v>
      </c>
      <c r="O94" s="2">
        <v>11678184258.380003</v>
      </c>
      <c r="P94" s="2">
        <v>15939536646.640003</v>
      </c>
      <c r="Q94" s="2">
        <v>18477756230.560001</v>
      </c>
      <c r="R94" s="2">
        <v>27267486517.77</v>
      </c>
      <c r="S94" s="2">
        <v>49769187562.049995</v>
      </c>
      <c r="T94" s="2">
        <v>8695036888.0100002</v>
      </c>
      <c r="U94" s="2">
        <v>29287998677.110004</v>
      </c>
      <c r="V94" s="2">
        <v>18709532147.52</v>
      </c>
      <c r="W94" s="2">
        <v>24287445552.130001</v>
      </c>
      <c r="X94" s="2">
        <v>5017669493.1199999</v>
      </c>
      <c r="Y94" s="2">
        <v>724037005.95999992</v>
      </c>
      <c r="Z94" s="2">
        <v>270182970862.91</v>
      </c>
      <c r="AA94" s="2">
        <v>353564108415.92999</v>
      </c>
      <c r="AB94" s="2">
        <v>10936638654.99</v>
      </c>
      <c r="AC94" s="1"/>
    </row>
    <row r="95" spans="1:29" ht="12.75" customHeight="1">
      <c r="A95" s="115" t="s">
        <v>241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"/>
    </row>
    <row r="96" spans="1:29" ht="22.5" customHeight="1">
      <c r="A96" s="115" t="s">
        <v>242</v>
      </c>
      <c r="B96" s="2">
        <v>0</v>
      </c>
      <c r="C96" s="2">
        <v>0</v>
      </c>
      <c r="D96" s="2">
        <v>0</v>
      </c>
      <c r="E96" s="2">
        <v>153970600237.47998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1"/>
    </row>
    <row r="97" spans="1:29" ht="22.5" customHeight="1">
      <c r="A97" s="115" t="s">
        <v>243</v>
      </c>
      <c r="B97" s="2">
        <v>0</v>
      </c>
      <c r="C97" s="2">
        <v>0</v>
      </c>
      <c r="D97" s="2">
        <v>0</v>
      </c>
      <c r="E97" s="2">
        <v>-83140131.370000005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1"/>
    </row>
    <row r="98" spans="1:29" ht="12.75" customHeight="1">
      <c r="A98" s="115" t="s">
        <v>244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1"/>
    </row>
    <row r="99" spans="1:29" ht="45" customHeight="1">
      <c r="A99" s="115" t="s">
        <v>245</v>
      </c>
      <c r="B99" s="2">
        <v>-16059433535.790001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10281688337</v>
      </c>
      <c r="L99" s="2">
        <v>5777745198.79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1"/>
    </row>
    <row r="100" spans="1:29" ht="22.5" customHeight="1">
      <c r="A100" s="115" t="s">
        <v>246</v>
      </c>
      <c r="B100" s="2">
        <v>0</v>
      </c>
      <c r="C100" s="2">
        <v>9812542896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1"/>
    </row>
    <row r="101" spans="1:29" ht="33.75" customHeight="1">
      <c r="A101" s="115" t="s">
        <v>248</v>
      </c>
      <c r="B101" s="2">
        <v>0</v>
      </c>
      <c r="C101" s="2">
        <v>0</v>
      </c>
      <c r="D101" s="2">
        <v>0</v>
      </c>
      <c r="E101" s="2">
        <v>127370005279.23999</v>
      </c>
      <c r="F101" s="2">
        <v>0</v>
      </c>
      <c r="G101" s="2">
        <v>0</v>
      </c>
      <c r="H101" s="2">
        <v>-617756911625.96997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1"/>
    </row>
    <row r="102" spans="1:29" ht="22.5" customHeight="1">
      <c r="A102" s="115" t="s">
        <v>249</v>
      </c>
      <c r="B102" s="2">
        <v>0</v>
      </c>
      <c r="C102" s="2">
        <v>0</v>
      </c>
      <c r="D102" s="2">
        <v>0</v>
      </c>
      <c r="E102" s="2">
        <v>85191380174</v>
      </c>
      <c r="F102" s="2">
        <v>0</v>
      </c>
      <c r="G102" s="2">
        <v>0</v>
      </c>
      <c r="H102" s="2">
        <v>-85191380174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1"/>
    </row>
    <row r="103" spans="1:29" ht="12.75" customHeight="1">
      <c r="A103" s="115" t="s">
        <v>251</v>
      </c>
      <c r="B103" s="2">
        <v>0</v>
      </c>
      <c r="C103" s="2">
        <v>0</v>
      </c>
      <c r="D103" s="2">
        <v>0</v>
      </c>
      <c r="E103" s="2">
        <v>24064462991.700001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1"/>
    </row>
    <row r="104" spans="1:29" ht="12.75" customHeight="1">
      <c r="A104" s="115" t="s">
        <v>253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1"/>
    </row>
    <row r="105" spans="1:29" ht="22.5" customHeight="1">
      <c r="A105" s="115" t="s">
        <v>254</v>
      </c>
      <c r="B105" s="2">
        <v>0</v>
      </c>
      <c r="C105" s="2">
        <v>0</v>
      </c>
      <c r="D105" s="2">
        <v>0</v>
      </c>
      <c r="E105" s="2">
        <v>271136557781.98999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1"/>
    </row>
    <row r="106" spans="1:29" ht="12.75" customHeight="1">
      <c r="A106" s="115" t="s">
        <v>255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1"/>
    </row>
    <row r="107" spans="1:29" ht="33.75" customHeight="1">
      <c r="A107" s="115" t="s">
        <v>256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-118516821907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118516821907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1"/>
    </row>
    <row r="108" spans="1:29" ht="33.75" customHeight="1">
      <c r="A108" s="115" t="s">
        <v>257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-34738212.719999999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3467069550.7199998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1"/>
    </row>
    <row r="109" spans="1:29" ht="22.5" customHeight="1">
      <c r="A109" s="115" t="s">
        <v>260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1"/>
    </row>
    <row r="110" spans="1:29" ht="22.5" customHeight="1">
      <c r="A110" s="115" t="s">
        <v>262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1"/>
    </row>
    <row r="111" spans="1:29" ht="12.75" customHeight="1">
      <c r="A111" s="115" t="s">
        <v>263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8083966220.0799999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1"/>
    </row>
    <row r="112" spans="1:29" ht="12.75" customHeight="1">
      <c r="A112" s="115" t="s">
        <v>263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4131815155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1"/>
    </row>
    <row r="113" spans="1:29" ht="12.75" customHeight="1">
      <c r="A113" s="115" t="s">
        <v>266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1"/>
    </row>
    <row r="114" spans="1:29" ht="12.75" customHeight="1">
      <c r="A114" s="115" t="s">
        <v>268</v>
      </c>
      <c r="B114" s="2"/>
      <c r="C114" s="2"/>
      <c r="D114" s="2"/>
      <c r="E114" s="2"/>
      <c r="F114" s="2"/>
      <c r="G114" s="2"/>
      <c r="H114" s="2">
        <v>-1408944155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>
        <v>1408944155</v>
      </c>
      <c r="V114" s="2"/>
      <c r="W114" s="2"/>
      <c r="X114" s="2"/>
      <c r="Y114" s="2"/>
      <c r="Z114" s="2"/>
      <c r="AA114" s="2"/>
      <c r="AB114" s="2"/>
      <c r="AC114" s="1"/>
    </row>
    <row r="115" spans="1:29" ht="12.75" customHeight="1">
      <c r="A115" s="115" t="s">
        <v>269</v>
      </c>
      <c r="B115" s="2"/>
      <c r="C115" s="2"/>
      <c r="D115" s="2"/>
      <c r="E115" s="2"/>
      <c r="F115" s="2"/>
      <c r="G115" s="2"/>
      <c r="H115" s="2">
        <v>-258594078.41999999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>
        <v>258594078.40000001</v>
      </c>
      <c r="V115" s="2"/>
      <c r="W115" s="2"/>
      <c r="X115" s="2"/>
      <c r="Y115" s="2"/>
      <c r="Z115" s="2"/>
      <c r="AA115" s="2"/>
      <c r="AB115" s="2"/>
      <c r="AC115" s="1"/>
    </row>
    <row r="116" spans="1:29" ht="12.75" customHeight="1">
      <c r="A116" s="115" t="s">
        <v>270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1"/>
    </row>
    <row r="117" spans="1:29" ht="12.75" customHeight="1">
      <c r="A117" s="115" t="s">
        <v>271</v>
      </c>
      <c r="B117" s="2"/>
      <c r="C117" s="2"/>
      <c r="D117" s="2"/>
      <c r="E117" s="2"/>
      <c r="F117" s="2"/>
      <c r="G117" s="2"/>
      <c r="H117" s="2">
        <v>-197266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>
        <v>197266</v>
      </c>
      <c r="V117" s="2"/>
      <c r="W117" s="2"/>
      <c r="X117" s="2"/>
      <c r="Y117" s="2"/>
      <c r="Z117" s="2"/>
      <c r="AA117" s="2"/>
      <c r="AB117" s="2"/>
      <c r="AC117" s="1"/>
    </row>
    <row r="118" spans="1:29" ht="12.75" customHeight="1">
      <c r="A118" s="115" t="s">
        <v>273</v>
      </c>
      <c r="B118" s="2"/>
      <c r="C118" s="2"/>
      <c r="D118" s="2"/>
      <c r="E118" s="2"/>
      <c r="F118" s="2"/>
      <c r="G118" s="2"/>
      <c r="H118" s="2">
        <v>29676795043.52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>
        <v>-29676795043.52</v>
      </c>
      <c r="V118" s="2"/>
      <c r="W118" s="2"/>
      <c r="X118" s="2"/>
      <c r="Y118" s="2"/>
      <c r="Z118" s="2"/>
      <c r="AA118" s="2"/>
      <c r="AB118" s="2"/>
      <c r="AC118" s="1"/>
    </row>
    <row r="119" spans="1:29" ht="12.75" customHeight="1">
      <c r="A119" s="11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1"/>
    </row>
    <row r="120" spans="1:29" ht="22.5" customHeight="1">
      <c r="A120" s="115" t="s">
        <v>274</v>
      </c>
      <c r="B120" s="2">
        <v>-16059433535.790001</v>
      </c>
      <c r="C120" s="2">
        <v>9812542896</v>
      </c>
      <c r="D120" s="2">
        <v>0</v>
      </c>
      <c r="E120" s="2">
        <v>661649866333.04004</v>
      </c>
      <c r="F120" s="2">
        <v>0</v>
      </c>
      <c r="G120" s="2">
        <v>0</v>
      </c>
      <c r="H120" s="2">
        <v>-793490792375.58997</v>
      </c>
      <c r="I120" s="2">
        <v>0</v>
      </c>
      <c r="J120" s="2">
        <v>0</v>
      </c>
      <c r="K120" s="2">
        <v>10281688337</v>
      </c>
      <c r="L120" s="2">
        <v>5777745198.79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12215781375.08</v>
      </c>
      <c r="U120" s="2">
        <v>93974831913.599991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1"/>
    </row>
    <row r="121" spans="1:29" ht="12.75" customHeight="1">
      <c r="A121" s="115" t="s">
        <v>276</v>
      </c>
      <c r="B121" s="2">
        <v>894752026106</v>
      </c>
      <c r="C121" s="2">
        <v>247461159270.47998</v>
      </c>
      <c r="D121" s="2">
        <v>300435133455.31</v>
      </c>
      <c r="E121" s="2">
        <v>16486258537295.59</v>
      </c>
      <c r="F121" s="2">
        <v>1925641693657.5798</v>
      </c>
      <c r="G121" s="2">
        <v>1090561860829.12</v>
      </c>
      <c r="H121" s="2">
        <v>9856328981676.8184</v>
      </c>
      <c r="I121" s="2">
        <v>1354726584641.1497</v>
      </c>
      <c r="J121" s="2">
        <v>228240810249.47998</v>
      </c>
      <c r="K121" s="2">
        <v>98330881193.849991</v>
      </c>
      <c r="L121" s="2">
        <v>10729937621.33</v>
      </c>
      <c r="M121" s="2">
        <v>123411203751.7</v>
      </c>
      <c r="N121" s="2">
        <v>2791745198375.8003</v>
      </c>
      <c r="O121" s="2">
        <v>43660521909.380005</v>
      </c>
      <c r="P121" s="2">
        <v>160032029261.64001</v>
      </c>
      <c r="Q121" s="2">
        <v>412766310008.32001</v>
      </c>
      <c r="R121" s="2">
        <v>530700519279.35999</v>
      </c>
      <c r="S121" s="2">
        <v>695820432337.88013</v>
      </c>
      <c r="T121" s="2">
        <v>145061328515.67999</v>
      </c>
      <c r="U121" s="2">
        <v>329520738965.17999</v>
      </c>
      <c r="V121" s="2">
        <v>108709532147.52</v>
      </c>
      <c r="W121" s="2">
        <v>2549901445551.1299</v>
      </c>
      <c r="X121" s="2">
        <v>40799948617.120003</v>
      </c>
      <c r="Y121" s="2">
        <v>29290098082.899998</v>
      </c>
      <c r="Z121" s="2">
        <v>18908329234267.68</v>
      </c>
      <c r="AA121" s="2">
        <v>16052973147441.93</v>
      </c>
      <c r="AB121" s="2">
        <v>2949631744368.9902</v>
      </c>
      <c r="AC121" s="1"/>
    </row>
    <row r="122" spans="1:29" ht="12.75" customHeight="1">
      <c r="A122" s="115" t="s">
        <v>277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1"/>
    </row>
    <row r="123" spans="1:29" ht="12.75" customHeight="1">
      <c r="A123" s="115" t="s">
        <v>278</v>
      </c>
      <c r="B123" s="2">
        <v>0</v>
      </c>
      <c r="C123" s="2">
        <v>9171969275.7299995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1"/>
    </row>
    <row r="124" spans="1:29" ht="12.75" customHeight="1">
      <c r="A124" s="115" t="s">
        <v>279</v>
      </c>
      <c r="B124" s="2">
        <v>0</v>
      </c>
      <c r="C124" s="2">
        <v>162119946094.83002</v>
      </c>
      <c r="D124" s="2">
        <v>0</v>
      </c>
      <c r="E124" s="2">
        <v>0</v>
      </c>
      <c r="F124" s="2">
        <v>0</v>
      </c>
      <c r="G124" s="2">
        <v>539300000000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1"/>
    </row>
    <row r="125" spans="1:29" ht="12.75" customHeight="1">
      <c r="A125" s="115" t="s">
        <v>280</v>
      </c>
      <c r="B125" s="2">
        <v>0</v>
      </c>
      <c r="C125" s="2">
        <v>0</v>
      </c>
      <c r="D125" s="2">
        <v>11657545809.77</v>
      </c>
      <c r="E125" s="2">
        <v>0</v>
      </c>
      <c r="F125" s="2">
        <v>0</v>
      </c>
      <c r="G125" s="2">
        <v>359519483928.46997</v>
      </c>
      <c r="H125" s="2">
        <v>180034954675.53003</v>
      </c>
      <c r="I125" s="2">
        <v>7671146546.5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1"/>
    </row>
    <row r="126" spans="1:29" ht="12.75" customHeight="1">
      <c r="A126" s="115" t="s">
        <v>200</v>
      </c>
      <c r="B126" s="2">
        <v>9179969974</v>
      </c>
      <c r="C126" s="2">
        <v>0</v>
      </c>
      <c r="D126" s="2">
        <v>13998036578.267</v>
      </c>
      <c r="E126" s="2">
        <v>0</v>
      </c>
      <c r="F126" s="2">
        <v>175113822279.69</v>
      </c>
      <c r="G126" s="2">
        <v>3117356766.5300002</v>
      </c>
      <c r="H126" s="2">
        <v>465394066096.33002</v>
      </c>
      <c r="I126" s="2">
        <v>37081281396.18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1"/>
    </row>
    <row r="127" spans="1:29" ht="12.75" customHeight="1">
      <c r="A127" s="115" t="s">
        <v>201</v>
      </c>
      <c r="B127" s="2">
        <v>2221620736</v>
      </c>
      <c r="C127" s="2">
        <v>0</v>
      </c>
      <c r="D127" s="2">
        <v>13602782920.959999</v>
      </c>
      <c r="E127" s="2">
        <v>952983540794</v>
      </c>
      <c r="F127" s="2">
        <v>266743400897.04001</v>
      </c>
      <c r="G127" s="2">
        <v>6096058208.7800007</v>
      </c>
      <c r="H127" s="2">
        <v>387729634679.95001</v>
      </c>
      <c r="I127" s="2">
        <v>19167335855.029999</v>
      </c>
      <c r="J127" s="2">
        <v>32250580766.889999</v>
      </c>
      <c r="K127" s="2">
        <v>577616000</v>
      </c>
      <c r="L127" s="2">
        <v>207980179</v>
      </c>
      <c r="M127" s="2">
        <v>16639987414.99</v>
      </c>
      <c r="N127" s="2">
        <v>336544552091.12994</v>
      </c>
      <c r="O127" s="2">
        <v>0</v>
      </c>
      <c r="P127" s="2">
        <v>11625724278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1"/>
    </row>
    <row r="128" spans="1:29" ht="12.75" customHeight="1">
      <c r="A128" s="115" t="s">
        <v>202</v>
      </c>
      <c r="B128" s="2">
        <v>2020181408</v>
      </c>
      <c r="C128" s="2">
        <v>0</v>
      </c>
      <c r="D128" s="2">
        <v>14753400692.9</v>
      </c>
      <c r="E128" s="2">
        <v>778325247544.75</v>
      </c>
      <c r="F128" s="2">
        <v>167788626139</v>
      </c>
      <c r="G128" s="2">
        <v>0</v>
      </c>
      <c r="H128" s="2">
        <v>743397252949.85999</v>
      </c>
      <c r="I128" s="2">
        <v>19355793990.93</v>
      </c>
      <c r="J128" s="2">
        <v>0</v>
      </c>
      <c r="K128" s="2">
        <v>660802310</v>
      </c>
      <c r="L128" s="2">
        <v>870921000</v>
      </c>
      <c r="M128" s="2">
        <v>0</v>
      </c>
      <c r="N128" s="2">
        <v>1369087408317.7402</v>
      </c>
      <c r="O128" s="2">
        <v>0</v>
      </c>
      <c r="P128" s="2">
        <v>181244767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1"/>
    </row>
    <row r="129" spans="1:29" ht="12.75" customHeight="1">
      <c r="A129" s="115" t="s">
        <v>203</v>
      </c>
      <c r="B129" s="2">
        <v>5598704</v>
      </c>
      <c r="C129" s="2">
        <v>0</v>
      </c>
      <c r="D129" s="2">
        <v>15936140658.010002</v>
      </c>
      <c r="E129" s="2">
        <v>808226326705</v>
      </c>
      <c r="F129" s="2">
        <v>214501634384</v>
      </c>
      <c r="G129" s="2">
        <v>0</v>
      </c>
      <c r="H129" s="2">
        <v>138884832753.39999</v>
      </c>
      <c r="I129" s="2">
        <v>43189693873.080002</v>
      </c>
      <c r="J129" s="2">
        <v>0</v>
      </c>
      <c r="K129" s="2">
        <v>0</v>
      </c>
      <c r="L129" s="2">
        <v>0</v>
      </c>
      <c r="M129" s="2">
        <v>8000000000</v>
      </c>
      <c r="N129" s="2">
        <v>637403595730.59009</v>
      </c>
      <c r="O129" s="2">
        <v>0</v>
      </c>
      <c r="P129" s="2">
        <v>16000000000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1"/>
    </row>
    <row r="130" spans="1:29" ht="12.75" customHeight="1">
      <c r="A130" s="115" t="s">
        <v>204</v>
      </c>
      <c r="B130" s="2">
        <v>11164957007</v>
      </c>
      <c r="C130" s="2">
        <v>0</v>
      </c>
      <c r="D130" s="2">
        <v>16370552514.310001</v>
      </c>
      <c r="E130" s="2">
        <v>1456279248816</v>
      </c>
      <c r="F130" s="2">
        <v>354137337941</v>
      </c>
      <c r="G130" s="2">
        <v>0</v>
      </c>
      <c r="H130" s="2">
        <v>45248419073.160027</v>
      </c>
      <c r="I130" s="2">
        <v>18343677112.299995</v>
      </c>
      <c r="J130" s="2">
        <v>0</v>
      </c>
      <c r="K130" s="2">
        <v>1472769324</v>
      </c>
      <c r="L130" s="2">
        <v>537332148</v>
      </c>
      <c r="M130" s="2">
        <v>6260252790</v>
      </c>
      <c r="N130" s="2">
        <v>199868176634.73001</v>
      </c>
      <c r="O130" s="2">
        <v>1236845068</v>
      </c>
      <c r="P130" s="2">
        <v>18054231713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1"/>
    </row>
    <row r="131" spans="1:29" ht="12.75" customHeight="1">
      <c r="A131" s="115" t="s">
        <v>205</v>
      </c>
      <c r="B131" s="2">
        <v>511754338</v>
      </c>
      <c r="C131" s="2">
        <v>0</v>
      </c>
      <c r="D131" s="2">
        <v>17403393303.799999</v>
      </c>
      <c r="E131" s="2">
        <v>1093319347294</v>
      </c>
      <c r="F131" s="2">
        <v>287834696358</v>
      </c>
      <c r="G131" s="2">
        <v>0</v>
      </c>
      <c r="H131" s="2">
        <v>92216054263.549988</v>
      </c>
      <c r="I131" s="2">
        <v>26279874412.719994</v>
      </c>
      <c r="J131" s="2">
        <v>0</v>
      </c>
      <c r="K131" s="2">
        <v>190714683</v>
      </c>
      <c r="L131" s="2">
        <v>261167232</v>
      </c>
      <c r="M131" s="2">
        <v>0</v>
      </c>
      <c r="N131" s="2">
        <v>77670417240.600006</v>
      </c>
      <c r="O131" s="2">
        <v>2014831973.1099997</v>
      </c>
      <c r="P131" s="2">
        <v>8559565367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1"/>
    </row>
    <row r="132" spans="1:29" ht="12.75" customHeight="1">
      <c r="A132" s="115" t="s">
        <v>206</v>
      </c>
      <c r="B132" s="2">
        <v>0</v>
      </c>
      <c r="C132" s="2">
        <v>0</v>
      </c>
      <c r="D132" s="2">
        <v>18217701169.91</v>
      </c>
      <c r="E132" s="2">
        <v>1267489030099.51</v>
      </c>
      <c r="F132" s="2">
        <v>422308598558.34003</v>
      </c>
      <c r="G132" s="2">
        <v>0</v>
      </c>
      <c r="H132" s="2">
        <v>246519086952.81</v>
      </c>
      <c r="I132" s="2">
        <v>73006056268.139999</v>
      </c>
      <c r="J132" s="2">
        <v>0</v>
      </c>
      <c r="K132" s="2">
        <v>0</v>
      </c>
      <c r="L132" s="2">
        <v>0</v>
      </c>
      <c r="M132" s="2">
        <v>0</v>
      </c>
      <c r="N132" s="2">
        <v>28994628404.769997</v>
      </c>
      <c r="O132" s="2">
        <v>2195729262.0200005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1"/>
    </row>
    <row r="133" spans="1:29" ht="12.75" customHeight="1">
      <c r="A133" s="115" t="s">
        <v>207</v>
      </c>
      <c r="B133" s="2">
        <v>0</v>
      </c>
      <c r="C133" s="2">
        <v>0</v>
      </c>
      <c r="D133" s="2">
        <v>17880972744.130001</v>
      </c>
      <c r="E133" s="2">
        <v>639951340948.25</v>
      </c>
      <c r="F133" s="2">
        <v>15561917925.34</v>
      </c>
      <c r="G133" s="2">
        <v>0</v>
      </c>
      <c r="H133" s="2">
        <v>236141787961.22998</v>
      </c>
      <c r="I133" s="2">
        <v>78027352581.740021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2643155255.7600002</v>
      </c>
      <c r="P133" s="2">
        <v>0</v>
      </c>
      <c r="Q133" s="2">
        <v>0</v>
      </c>
      <c r="R133" s="2">
        <v>53382207227.900002</v>
      </c>
      <c r="S133" s="2">
        <v>45801209221</v>
      </c>
      <c r="T133" s="2">
        <v>6481770000</v>
      </c>
      <c r="U133" s="2">
        <v>20000000000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1"/>
    </row>
    <row r="134" spans="1:29" ht="12.75" customHeight="1">
      <c r="A134" s="115" t="s">
        <v>208</v>
      </c>
      <c r="B134" s="2">
        <v>0</v>
      </c>
      <c r="C134" s="2">
        <v>0</v>
      </c>
      <c r="D134" s="2">
        <v>19854170901.310001</v>
      </c>
      <c r="E134" s="2">
        <v>755394573499</v>
      </c>
      <c r="F134" s="2">
        <v>20566556272.920002</v>
      </c>
      <c r="G134" s="2">
        <v>0</v>
      </c>
      <c r="H134" s="2">
        <v>467412700265.48999</v>
      </c>
      <c r="I134" s="2">
        <v>65773447152.050003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2789828508.2600002</v>
      </c>
      <c r="P134" s="2">
        <v>0</v>
      </c>
      <c r="Q134" s="2">
        <v>64843397981</v>
      </c>
      <c r="R134" s="2">
        <v>62252909652</v>
      </c>
      <c r="S134" s="2">
        <v>73430822741</v>
      </c>
      <c r="T134" s="2">
        <v>7116876800</v>
      </c>
      <c r="U134" s="2">
        <v>23665000000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1"/>
    </row>
    <row r="135" spans="1:29" ht="12.75" customHeight="1">
      <c r="A135" s="115" t="s">
        <v>210</v>
      </c>
      <c r="B135" s="2">
        <v>335133109</v>
      </c>
      <c r="C135" s="2">
        <v>0</v>
      </c>
      <c r="D135" s="2">
        <v>20103409339.350002</v>
      </c>
      <c r="E135" s="2">
        <v>830605336635</v>
      </c>
      <c r="F135" s="2">
        <v>0</v>
      </c>
      <c r="G135" s="2">
        <v>0</v>
      </c>
      <c r="H135" s="2">
        <v>1886494147694.1797</v>
      </c>
      <c r="I135" s="2">
        <v>92329616428.640015</v>
      </c>
      <c r="J135" s="2">
        <v>24053139484</v>
      </c>
      <c r="K135" s="2">
        <v>7020285751</v>
      </c>
      <c r="L135" s="2">
        <v>1569862285</v>
      </c>
      <c r="M135" s="2">
        <v>0</v>
      </c>
      <c r="N135" s="2">
        <v>0</v>
      </c>
      <c r="O135" s="2">
        <v>2776117791</v>
      </c>
      <c r="P135" s="2">
        <v>0</v>
      </c>
      <c r="Q135" s="2">
        <v>43859743078.380005</v>
      </c>
      <c r="R135" s="2">
        <v>13242514167</v>
      </c>
      <c r="S135" s="2">
        <v>131574053312</v>
      </c>
      <c r="T135" s="2">
        <v>18811858339</v>
      </c>
      <c r="U135" s="2">
        <v>20113087038.996937</v>
      </c>
      <c r="V135" s="2">
        <v>0</v>
      </c>
      <c r="W135" s="2">
        <v>171225994061</v>
      </c>
      <c r="X135" s="2">
        <v>15201904</v>
      </c>
      <c r="Y135" s="2">
        <v>0</v>
      </c>
      <c r="Z135" s="2">
        <v>0</v>
      </c>
      <c r="AA135" s="2">
        <v>0</v>
      </c>
      <c r="AB135" s="2">
        <v>0</v>
      </c>
      <c r="AC135" s="1"/>
    </row>
    <row r="136" spans="1:29" ht="12.75" customHeight="1">
      <c r="A136" s="115" t="s">
        <v>283</v>
      </c>
      <c r="B136" s="2">
        <v>904376248</v>
      </c>
      <c r="C136" s="2">
        <v>0</v>
      </c>
      <c r="D136" s="2">
        <v>21304065205.329998</v>
      </c>
      <c r="E136" s="2">
        <v>1806062522928.04</v>
      </c>
      <c r="F136" s="2">
        <v>0</v>
      </c>
      <c r="G136" s="2">
        <v>0</v>
      </c>
      <c r="H136" s="2">
        <v>1242757765837.72</v>
      </c>
      <c r="I136" s="2">
        <v>151015295324</v>
      </c>
      <c r="J136" s="2">
        <v>0</v>
      </c>
      <c r="K136" s="2">
        <v>2929847214</v>
      </c>
      <c r="L136" s="2">
        <v>166509212</v>
      </c>
      <c r="M136" s="2">
        <v>0</v>
      </c>
      <c r="N136" s="2">
        <v>0</v>
      </c>
      <c r="O136" s="2">
        <v>2898543597.5900002</v>
      </c>
      <c r="P136" s="2">
        <v>0</v>
      </c>
      <c r="Q136" s="2">
        <v>8445393603</v>
      </c>
      <c r="R136" s="2">
        <v>8111494430</v>
      </c>
      <c r="S136" s="2">
        <v>163943453575.5</v>
      </c>
      <c r="T136" s="2">
        <v>14245244010</v>
      </c>
      <c r="U136" s="2">
        <v>223955052053</v>
      </c>
      <c r="V136" s="2">
        <v>0</v>
      </c>
      <c r="W136" s="2">
        <v>0</v>
      </c>
      <c r="X136" s="2">
        <v>20177701</v>
      </c>
      <c r="Y136" s="2">
        <v>0</v>
      </c>
      <c r="Z136" s="2">
        <v>0</v>
      </c>
      <c r="AA136" s="2">
        <v>0</v>
      </c>
      <c r="AB136" s="2">
        <v>0</v>
      </c>
      <c r="AC136" s="1"/>
    </row>
    <row r="137" spans="1:29" ht="12.75" customHeight="1">
      <c r="A137" s="115" t="s">
        <v>284</v>
      </c>
      <c r="B137" s="2">
        <v>793299350</v>
      </c>
      <c r="C137" s="2">
        <v>0</v>
      </c>
      <c r="D137" s="2">
        <v>22227891906.690002</v>
      </c>
      <c r="E137" s="2">
        <v>938787556039</v>
      </c>
      <c r="F137" s="2">
        <v>7853819149.6000004</v>
      </c>
      <c r="G137" s="2">
        <v>0</v>
      </c>
      <c r="H137" s="2">
        <v>1698368504510.4302</v>
      </c>
      <c r="I137" s="2">
        <v>160935509059.35001</v>
      </c>
      <c r="J137" s="2">
        <v>0</v>
      </c>
      <c r="K137" s="2">
        <v>992588569</v>
      </c>
      <c r="L137" s="2">
        <v>93697219</v>
      </c>
      <c r="M137" s="2">
        <v>43424415510.019997</v>
      </c>
      <c r="N137" s="2">
        <v>0</v>
      </c>
      <c r="O137" s="2">
        <v>3005525795.0300002</v>
      </c>
      <c r="P137" s="2">
        <v>27340286369</v>
      </c>
      <c r="Q137" s="2">
        <v>107831945367.27</v>
      </c>
      <c r="R137" s="2">
        <v>76151742510</v>
      </c>
      <c r="S137" s="2">
        <v>52726689420</v>
      </c>
      <c r="T137" s="2">
        <v>28378531133.25</v>
      </c>
      <c r="U137" s="2">
        <v>28602259935</v>
      </c>
      <c r="V137" s="2">
        <v>0</v>
      </c>
      <c r="W137" s="2">
        <v>1633785447903.52</v>
      </c>
      <c r="X137" s="2">
        <v>226925181</v>
      </c>
      <c r="Y137" s="2">
        <v>26836214386</v>
      </c>
      <c r="Z137" s="2">
        <v>4948773527155.04</v>
      </c>
      <c r="AA137" s="2">
        <v>0</v>
      </c>
      <c r="AB137" s="2">
        <v>0</v>
      </c>
      <c r="AC137" s="1"/>
    </row>
    <row r="138" spans="1:29" ht="12.75" customHeight="1">
      <c r="A138" s="115" t="s">
        <v>211</v>
      </c>
      <c r="B138" s="2">
        <v>0</v>
      </c>
      <c r="C138" s="2">
        <v>0</v>
      </c>
      <c r="D138" s="2">
        <v>21812653399.119995</v>
      </c>
      <c r="E138" s="2">
        <v>402198036012.29999</v>
      </c>
      <c r="F138" s="2">
        <v>1414715000</v>
      </c>
      <c r="G138" s="2">
        <v>0</v>
      </c>
      <c r="H138" s="2">
        <v>1266631924598.5798</v>
      </c>
      <c r="I138" s="2">
        <v>185320903447</v>
      </c>
      <c r="J138" s="2">
        <v>201993159</v>
      </c>
      <c r="K138" s="2">
        <v>663784607.26999998</v>
      </c>
      <c r="L138" s="2">
        <v>124050989</v>
      </c>
      <c r="M138" s="2">
        <v>0</v>
      </c>
      <c r="N138" s="2">
        <v>0</v>
      </c>
      <c r="O138" s="2">
        <v>3011677660.2200003</v>
      </c>
      <c r="P138" s="2">
        <v>13473100400</v>
      </c>
      <c r="Q138" s="2">
        <v>67756511620</v>
      </c>
      <c r="R138" s="2">
        <v>162121952111.5</v>
      </c>
      <c r="S138" s="2">
        <v>132811018043.5</v>
      </c>
      <c r="T138" s="2">
        <v>25732862020.25</v>
      </c>
      <c r="U138" s="2">
        <v>35909227657</v>
      </c>
      <c r="V138" s="2">
        <v>0</v>
      </c>
      <c r="W138" s="2">
        <v>744878369504.53003</v>
      </c>
      <c r="X138" s="2">
        <v>362117718</v>
      </c>
      <c r="Y138" s="2">
        <v>2073200000</v>
      </c>
      <c r="Z138" s="2">
        <v>8964027210795.2402</v>
      </c>
      <c r="AA138" s="2">
        <v>5938245109000</v>
      </c>
      <c r="AB138" s="2">
        <v>2316459761296.8096</v>
      </c>
      <c r="AC138" s="1"/>
    </row>
    <row r="139" spans="1:29" ht="12.75" customHeight="1">
      <c r="A139" s="11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"/>
    </row>
    <row r="140" spans="1:29" ht="12.75" customHeight="1">
      <c r="A140" s="115" t="s">
        <v>288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1"/>
    </row>
    <row r="141" spans="1:29" ht="22.5" customHeight="1">
      <c r="A141" s="115" t="s">
        <v>289</v>
      </c>
      <c r="B141" s="2">
        <v>0</v>
      </c>
      <c r="C141" s="2">
        <v>0</v>
      </c>
      <c r="D141" s="2">
        <v>0</v>
      </c>
      <c r="E141" s="2">
        <v>104556317247.99001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1"/>
    </row>
    <row r="142" spans="1:29" ht="12.75" customHeight="1">
      <c r="A142" s="115" t="s">
        <v>291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52917805405.400002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1"/>
    </row>
    <row r="143" spans="1:29" ht="12.75" customHeight="1">
      <c r="A143" s="115" t="s">
        <v>292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1"/>
    </row>
    <row r="144" spans="1:29" ht="22.5" customHeight="1">
      <c r="A144" s="115" t="s">
        <v>293</v>
      </c>
      <c r="B144" s="2">
        <v>0</v>
      </c>
      <c r="C144" s="2">
        <v>0</v>
      </c>
      <c r="D144" s="2">
        <v>0</v>
      </c>
      <c r="E144" s="2">
        <v>1337083831519.98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1"/>
    </row>
    <row r="145" spans="1:29" ht="12.75" customHeight="1">
      <c r="A145" s="115" t="s">
        <v>295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1"/>
    </row>
    <row r="146" spans="1:29" ht="22.5" customHeight="1">
      <c r="A146" s="115" t="s">
        <v>293</v>
      </c>
      <c r="B146" s="2">
        <v>0</v>
      </c>
      <c r="C146" s="2">
        <v>0</v>
      </c>
      <c r="D146" s="2">
        <v>0</v>
      </c>
      <c r="E146" s="2">
        <v>942409749588.23999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1"/>
    </row>
    <row r="147" spans="1:29" ht="12.75" customHeight="1">
      <c r="A147" s="115" t="s">
        <v>296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1"/>
    </row>
    <row r="148" spans="1:29" ht="33.75" customHeight="1">
      <c r="A148" s="115" t="s">
        <v>297</v>
      </c>
      <c r="B148" s="2" t="s">
        <v>2</v>
      </c>
      <c r="C148" s="2">
        <v>0</v>
      </c>
      <c r="D148" s="2">
        <v>0</v>
      </c>
      <c r="E148" s="2">
        <v>138773876699</v>
      </c>
      <c r="F148" s="2">
        <v>0</v>
      </c>
      <c r="G148" s="2">
        <v>0</v>
      </c>
      <c r="H148" s="2">
        <v>-138773876699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1"/>
    </row>
    <row r="149" spans="1:29" ht="12.75" customHeight="1">
      <c r="A149" s="115" t="s">
        <v>255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1"/>
    </row>
    <row r="150" spans="1:29" ht="12.75" customHeight="1">
      <c r="A150" s="115" t="s">
        <v>302</v>
      </c>
      <c r="B150" s="2">
        <v>0</v>
      </c>
      <c r="C150" s="2">
        <v>0</v>
      </c>
      <c r="D150" s="2">
        <v>0</v>
      </c>
      <c r="E150" s="2">
        <v>1299730033616.8201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1"/>
    </row>
    <row r="151" spans="1:29" ht="22.5" customHeight="1">
      <c r="A151" s="115" t="s">
        <v>304</v>
      </c>
      <c r="B151" s="2">
        <v>5941769396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1230042694</v>
      </c>
      <c r="L151" s="2">
        <v>305670878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1"/>
    </row>
    <row r="152" spans="1:29" ht="12.75" customHeight="1">
      <c r="A152" s="11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1"/>
    </row>
    <row r="153" spans="1:29" ht="12.75" customHeight="1">
      <c r="A153" s="115" t="s">
        <v>307</v>
      </c>
      <c r="B153" s="2">
        <v>33078660270</v>
      </c>
      <c r="C153" s="2">
        <v>171291915370.56003</v>
      </c>
      <c r="D153" s="2">
        <v>245122717143.85699</v>
      </c>
      <c r="E153" s="2">
        <v>15552175915986.883</v>
      </c>
      <c r="F153" s="2">
        <v>1933825124904.9302</v>
      </c>
      <c r="G153" s="2">
        <v>908032898903.78003</v>
      </c>
      <c r="H153" s="2">
        <v>8958457255613.2187</v>
      </c>
      <c r="I153" s="2">
        <v>977496983447.66003</v>
      </c>
      <c r="J153" s="2">
        <v>109423518815.29001</v>
      </c>
      <c r="K153" s="2">
        <v>15738451152.27</v>
      </c>
      <c r="L153" s="2">
        <v>4137191142</v>
      </c>
      <c r="M153" s="2">
        <v>74324655715.009995</v>
      </c>
      <c r="N153" s="2">
        <v>2649568778419.5601</v>
      </c>
      <c r="O153" s="2">
        <v>22572254910.990002</v>
      </c>
      <c r="P153" s="2">
        <v>95234152894</v>
      </c>
      <c r="Q153" s="2">
        <v>292736991649.65002</v>
      </c>
      <c r="R153" s="2">
        <v>375262820098.40002</v>
      </c>
      <c r="S153" s="2">
        <v>600287246313</v>
      </c>
      <c r="T153" s="2">
        <v>100767142302.5</v>
      </c>
      <c r="U153" s="2">
        <v>352244626683.99695</v>
      </c>
      <c r="V153" s="2">
        <v>0</v>
      </c>
      <c r="W153" s="2">
        <v>2549889811469.0498</v>
      </c>
      <c r="X153" s="2">
        <v>624422504</v>
      </c>
      <c r="Y153" s="2">
        <v>28909414386</v>
      </c>
      <c r="Z153" s="2">
        <v>13912800737950.281</v>
      </c>
      <c r="AA153" s="2">
        <v>5938245109000</v>
      </c>
      <c r="AB153" s="2">
        <v>2316459761296.8096</v>
      </c>
      <c r="AC153" s="1"/>
    </row>
    <row r="154" spans="1:29" ht="12.75" customHeight="1">
      <c r="A154" s="11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"/>
    </row>
    <row r="155" spans="1:29" ht="12.75" customHeight="1">
      <c r="A155" s="115" t="s">
        <v>309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"/>
    </row>
    <row r="156" spans="1:29" ht="12.75" customHeight="1">
      <c r="A156" s="11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1"/>
    </row>
    <row r="157" spans="1:29" ht="12.75" customHeight="1">
      <c r="A157" s="115" t="s">
        <v>278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1"/>
    </row>
    <row r="158" spans="1:29" ht="12.75" customHeight="1">
      <c r="A158" s="115" t="s">
        <v>279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1"/>
    </row>
    <row r="159" spans="1:29" ht="12.75" customHeight="1">
      <c r="A159" s="115" t="s">
        <v>280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-7673136780.3400002</v>
      </c>
      <c r="H159" s="2">
        <v>-5053906260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1"/>
    </row>
    <row r="160" spans="1:29" ht="12.75" customHeight="1">
      <c r="A160" s="115" t="s">
        <v>200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-5075400000</v>
      </c>
      <c r="H160" s="2">
        <v>-159089516.86000001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1"/>
    </row>
    <row r="161" spans="1:29" ht="12.75" customHeight="1">
      <c r="A161" s="115" t="s">
        <v>201</v>
      </c>
      <c r="B161" s="2">
        <v>0</v>
      </c>
      <c r="C161" s="2">
        <v>0</v>
      </c>
      <c r="D161" s="2">
        <v>0</v>
      </c>
      <c r="E161" s="2">
        <v>0</v>
      </c>
      <c r="F161" s="2">
        <v>-4945370</v>
      </c>
      <c r="G161" s="2">
        <v>0</v>
      </c>
      <c r="H161" s="2">
        <v>-129471938.18000001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1"/>
    </row>
    <row r="162" spans="1:29" ht="12.75" customHeight="1">
      <c r="A162" s="115" t="s">
        <v>202</v>
      </c>
      <c r="B162" s="2">
        <v>0</v>
      </c>
      <c r="C162" s="2">
        <v>0</v>
      </c>
      <c r="D162" s="2">
        <v>0</v>
      </c>
      <c r="E162" s="2">
        <v>0</v>
      </c>
      <c r="F162" s="2">
        <v>-256257948</v>
      </c>
      <c r="G162" s="2">
        <v>-1449347883.3499999</v>
      </c>
      <c r="H162" s="2">
        <v>-15132347.719999999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-13415235832.27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1"/>
    </row>
    <row r="163" spans="1:29" ht="12.75" customHeight="1">
      <c r="A163" s="115" t="s">
        <v>203</v>
      </c>
      <c r="B163" s="2">
        <v>0</v>
      </c>
      <c r="C163" s="2">
        <v>0</v>
      </c>
      <c r="D163" s="2">
        <v>0</v>
      </c>
      <c r="E163" s="2">
        <v>0</v>
      </c>
      <c r="F163" s="2">
        <v>-1004480122</v>
      </c>
      <c r="G163" s="2">
        <v>0</v>
      </c>
      <c r="H163" s="2">
        <v>-427287636.12</v>
      </c>
      <c r="I163" s="2">
        <v>-735336</v>
      </c>
      <c r="J163" s="2">
        <v>0</v>
      </c>
      <c r="K163" s="2">
        <v>0</v>
      </c>
      <c r="L163" s="2">
        <v>0</v>
      </c>
      <c r="M163" s="2">
        <v>0</v>
      </c>
      <c r="N163" s="2">
        <v>-20094489727.359997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1"/>
    </row>
    <row r="164" spans="1:29" ht="12.75" customHeight="1">
      <c r="A164" s="115" t="s">
        <v>204</v>
      </c>
      <c r="B164" s="2">
        <v>0</v>
      </c>
      <c r="C164" s="2">
        <v>0</v>
      </c>
      <c r="D164" s="2">
        <v>-3427257.78</v>
      </c>
      <c r="E164" s="2">
        <v>0</v>
      </c>
      <c r="F164" s="2">
        <v>-1609635425</v>
      </c>
      <c r="G164" s="2">
        <v>0</v>
      </c>
      <c r="H164" s="2">
        <v>-1597877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-11306897132.539999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1"/>
    </row>
    <row r="165" spans="1:29" ht="12.75" customHeight="1">
      <c r="A165" s="115" t="s">
        <v>205</v>
      </c>
      <c r="B165" s="2">
        <v>0</v>
      </c>
      <c r="C165" s="2">
        <v>0</v>
      </c>
      <c r="D165" s="2">
        <v>-33443286.399999999</v>
      </c>
      <c r="E165" s="2">
        <v>0</v>
      </c>
      <c r="F165" s="2">
        <v>-1612456883</v>
      </c>
      <c r="G165" s="2">
        <v>0</v>
      </c>
      <c r="H165" s="2">
        <v>-39915724.740000002</v>
      </c>
      <c r="I165" s="2">
        <v>-570466863.23000002</v>
      </c>
      <c r="J165" s="2">
        <v>0</v>
      </c>
      <c r="K165" s="2">
        <v>0</v>
      </c>
      <c r="L165" s="2">
        <v>0</v>
      </c>
      <c r="M165" s="2">
        <v>0</v>
      </c>
      <c r="N165" s="2">
        <v>-1680413798.4100001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1"/>
    </row>
    <row r="166" spans="1:29" ht="12.75" customHeight="1">
      <c r="A166" s="115" t="s">
        <v>206</v>
      </c>
      <c r="B166" s="2">
        <v>0</v>
      </c>
      <c r="C166" s="2">
        <v>0</v>
      </c>
      <c r="D166" s="2">
        <v>-25184583.390000001</v>
      </c>
      <c r="E166" s="2">
        <v>0</v>
      </c>
      <c r="F166" s="2">
        <v>-3695655500</v>
      </c>
      <c r="G166" s="2">
        <v>0</v>
      </c>
      <c r="H166" s="2">
        <v>-9388866.4199999999</v>
      </c>
      <c r="I166" s="2">
        <v>-1941317038.76</v>
      </c>
      <c r="J166" s="2">
        <v>0</v>
      </c>
      <c r="K166" s="2">
        <v>0</v>
      </c>
      <c r="L166" s="2">
        <v>0</v>
      </c>
      <c r="M166" s="2">
        <v>0</v>
      </c>
      <c r="N166" s="2">
        <v>-1034070921.8599999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1"/>
    </row>
    <row r="167" spans="1:29" ht="12.75" customHeight="1">
      <c r="A167" s="115" t="s">
        <v>207</v>
      </c>
      <c r="B167" s="2">
        <v>0</v>
      </c>
      <c r="C167" s="2">
        <v>0</v>
      </c>
      <c r="D167" s="2">
        <v>-38297550.07</v>
      </c>
      <c r="E167" s="2">
        <v>0</v>
      </c>
      <c r="F167" s="2">
        <v>0</v>
      </c>
      <c r="G167" s="2">
        <v>0</v>
      </c>
      <c r="H167" s="2">
        <v>0</v>
      </c>
      <c r="I167" s="2">
        <v>-512488045.76999998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1"/>
    </row>
    <row r="168" spans="1:29" ht="12.75" customHeight="1">
      <c r="A168" s="115" t="s">
        <v>208</v>
      </c>
      <c r="B168" s="2">
        <v>0</v>
      </c>
      <c r="C168" s="2">
        <v>0</v>
      </c>
      <c r="D168" s="2">
        <v>-29257009.18</v>
      </c>
      <c r="E168" s="2">
        <v>0</v>
      </c>
      <c r="F168" s="2">
        <v>0</v>
      </c>
      <c r="G168" s="2">
        <v>0</v>
      </c>
      <c r="H168" s="2">
        <v>-1760052355.6400001</v>
      </c>
      <c r="I168" s="2">
        <v>-441518754.39999998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-4007.52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1"/>
    </row>
    <row r="169" spans="1:29" ht="12.75" customHeight="1">
      <c r="A169" s="115" t="s">
        <v>210</v>
      </c>
      <c r="B169" s="2">
        <v>0</v>
      </c>
      <c r="C169" s="2">
        <v>0</v>
      </c>
      <c r="D169" s="2">
        <v>-93229522.109999999</v>
      </c>
      <c r="E169" s="2">
        <v>0</v>
      </c>
      <c r="F169" s="2">
        <v>0</v>
      </c>
      <c r="G169" s="2">
        <v>0</v>
      </c>
      <c r="H169" s="2">
        <v>-36460315620.709999</v>
      </c>
      <c r="I169" s="2">
        <v>-3060915.64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-30900184279.080002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1"/>
    </row>
    <row r="170" spans="1:29" ht="12.75" customHeight="1">
      <c r="A170" s="115" t="s">
        <v>283</v>
      </c>
      <c r="B170" s="2">
        <v>0</v>
      </c>
      <c r="C170" s="2">
        <v>0</v>
      </c>
      <c r="D170" s="2">
        <v>-100351698.36000001</v>
      </c>
      <c r="E170" s="2">
        <v>0</v>
      </c>
      <c r="F170" s="2">
        <v>0</v>
      </c>
      <c r="G170" s="2">
        <v>0</v>
      </c>
      <c r="H170" s="2">
        <v>-7545398450.5699997</v>
      </c>
      <c r="I170" s="2">
        <v>-598627731.17999995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-2922647554.1400003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1"/>
    </row>
    <row r="171" spans="1:29" ht="12.75" customHeight="1">
      <c r="A171" s="115" t="s">
        <v>284</v>
      </c>
      <c r="B171" s="2">
        <v>0</v>
      </c>
      <c r="C171" s="2">
        <v>0</v>
      </c>
      <c r="D171" s="2">
        <v>-24902138.109999999</v>
      </c>
      <c r="E171" s="2">
        <v>0</v>
      </c>
      <c r="F171" s="2">
        <v>0</v>
      </c>
      <c r="G171" s="2">
        <v>0</v>
      </c>
      <c r="H171" s="2">
        <v>-14861479655.58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-369311342</v>
      </c>
      <c r="U171" s="2">
        <v>-210257075.28</v>
      </c>
      <c r="V171" s="2">
        <v>0</v>
      </c>
      <c r="W171" s="2">
        <v>0</v>
      </c>
      <c r="X171" s="2">
        <v>0</v>
      </c>
      <c r="Y171" s="2">
        <v>0</v>
      </c>
      <c r="Z171" s="2">
        <v>-106888809</v>
      </c>
      <c r="AA171" s="2">
        <v>0</v>
      </c>
      <c r="AB171" s="2">
        <v>0</v>
      </c>
      <c r="AC171" s="1"/>
    </row>
    <row r="172" spans="1:29" ht="12.75" customHeight="1">
      <c r="A172" s="115" t="s">
        <v>211</v>
      </c>
      <c r="B172" s="2">
        <v>0</v>
      </c>
      <c r="C172" s="2">
        <v>0</v>
      </c>
      <c r="D172" s="2">
        <v>-1403660169.8800001</v>
      </c>
      <c r="E172" s="2">
        <v>0</v>
      </c>
      <c r="F172" s="2">
        <v>0</v>
      </c>
      <c r="G172" s="2">
        <v>0</v>
      </c>
      <c r="H172" s="2">
        <v>-102590786.65000001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-104872896.94</v>
      </c>
      <c r="V172" s="2">
        <v>0</v>
      </c>
      <c r="W172" s="2">
        <v>0</v>
      </c>
      <c r="X172" s="2">
        <v>0</v>
      </c>
      <c r="Y172" s="2">
        <v>0</v>
      </c>
      <c r="Z172" s="2">
        <v>-193993453463.32996</v>
      </c>
      <c r="AA172" s="2">
        <v>0</v>
      </c>
      <c r="AB172" s="2">
        <v>0</v>
      </c>
      <c r="AC172" s="1"/>
    </row>
    <row r="173" spans="1:29" ht="12.75" customHeight="1">
      <c r="A173" s="11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"/>
    </row>
    <row r="174" spans="1:29" ht="12.75" customHeight="1">
      <c r="A174" s="115" t="s">
        <v>315</v>
      </c>
      <c r="B174" s="2">
        <v>0</v>
      </c>
      <c r="C174" s="2">
        <v>0</v>
      </c>
      <c r="D174" s="2">
        <v>-1751753215.2800002</v>
      </c>
      <c r="E174" s="2">
        <v>0</v>
      </c>
      <c r="F174" s="2">
        <v>-8183431248</v>
      </c>
      <c r="G174" s="2">
        <v>-14197884663.690001</v>
      </c>
      <c r="H174" s="2">
        <v>-66565627036.190002</v>
      </c>
      <c r="I174" s="2">
        <v>-4068214684.9799995</v>
      </c>
      <c r="J174" s="2">
        <v>0</v>
      </c>
      <c r="K174" s="2">
        <v>0</v>
      </c>
      <c r="L174" s="2">
        <v>0</v>
      </c>
      <c r="M174" s="2">
        <v>0</v>
      </c>
      <c r="N174" s="2">
        <v>-47531107412.440002</v>
      </c>
      <c r="O174" s="2">
        <v>-4007.52</v>
      </c>
      <c r="P174" s="2">
        <v>0</v>
      </c>
      <c r="Q174" s="2">
        <v>0</v>
      </c>
      <c r="R174" s="2">
        <v>0</v>
      </c>
      <c r="S174" s="2">
        <v>0</v>
      </c>
      <c r="T174" s="2">
        <v>-369311342</v>
      </c>
      <c r="U174" s="2">
        <v>-34137961805.439999</v>
      </c>
      <c r="V174" s="2">
        <v>0</v>
      </c>
      <c r="W174" s="2">
        <v>0</v>
      </c>
      <c r="X174" s="2">
        <v>0</v>
      </c>
      <c r="Y174" s="2">
        <v>0</v>
      </c>
      <c r="Z174" s="2">
        <v>-194100342272.32996</v>
      </c>
      <c r="AA174" s="2">
        <v>0</v>
      </c>
      <c r="AB174" s="2">
        <v>0</v>
      </c>
      <c r="AC174" s="1"/>
    </row>
    <row r="175" spans="1:29" ht="12.75" customHeight="1">
      <c r="A175" s="11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1"/>
    </row>
    <row r="176" spans="1:29" ht="12.75" customHeight="1">
      <c r="A176" s="115" t="s">
        <v>317</v>
      </c>
      <c r="B176" s="2">
        <v>33078660270</v>
      </c>
      <c r="C176" s="2">
        <v>171291915370.56003</v>
      </c>
      <c r="D176" s="2">
        <v>243370963928.577</v>
      </c>
      <c r="E176" s="2">
        <v>15552175915986.883</v>
      </c>
      <c r="F176" s="2">
        <v>1925641693656.9302</v>
      </c>
      <c r="G176" s="2">
        <v>893835014240.09009</v>
      </c>
      <c r="H176" s="2">
        <v>8891891628577.0293</v>
      </c>
      <c r="I176" s="2">
        <v>973428768762.68005</v>
      </c>
      <c r="J176" s="2">
        <v>109423518815.29001</v>
      </c>
      <c r="K176" s="2">
        <v>15738451152.27</v>
      </c>
      <c r="L176" s="2">
        <v>4137191142</v>
      </c>
      <c r="M176" s="2">
        <v>74324655715.009995</v>
      </c>
      <c r="N176" s="2">
        <v>2602037671007.1201</v>
      </c>
      <c r="O176" s="2">
        <v>22572250903.470001</v>
      </c>
      <c r="P176" s="2">
        <v>95234152894</v>
      </c>
      <c r="Q176" s="2">
        <v>292736991649.65002</v>
      </c>
      <c r="R176" s="2">
        <v>375262820098.40002</v>
      </c>
      <c r="S176" s="2">
        <v>600287246313</v>
      </c>
      <c r="T176" s="2">
        <v>100397830960.5</v>
      </c>
      <c r="U176" s="2">
        <v>318106664878.55695</v>
      </c>
      <c r="V176" s="2">
        <v>0</v>
      </c>
      <c r="W176" s="2">
        <v>2549889811469.0498</v>
      </c>
      <c r="X176" s="2">
        <v>624422504</v>
      </c>
      <c r="Y176" s="2">
        <v>28909414386</v>
      </c>
      <c r="Z176" s="2">
        <v>13718700395677.951</v>
      </c>
      <c r="AA176" s="2">
        <v>5938245109000</v>
      </c>
      <c r="AB176" s="2">
        <v>2316459761296.8096</v>
      </c>
      <c r="AC176" s="1"/>
    </row>
    <row r="177" spans="1:30" ht="12.75" customHeight="1">
      <c r="A177" s="11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1"/>
    </row>
    <row r="178" spans="1:30" ht="12.75" customHeight="1">
      <c r="A178" s="115" t="s">
        <v>319</v>
      </c>
      <c r="B178" s="2">
        <v>861673365836</v>
      </c>
      <c r="C178" s="2">
        <v>76169243899.919952</v>
      </c>
      <c r="D178" s="2">
        <v>57064169526.733002</v>
      </c>
      <c r="E178" s="2">
        <v>934082621308.70703</v>
      </c>
      <c r="F178" s="2">
        <v>0.649658203125</v>
      </c>
      <c r="G178" s="2">
        <v>196726846589.02991</v>
      </c>
      <c r="H178" s="2">
        <v>964437353099.78906</v>
      </c>
      <c r="I178" s="2">
        <v>381297815878.4696</v>
      </c>
      <c r="J178" s="2">
        <v>118817291434.18997</v>
      </c>
      <c r="K178" s="2">
        <v>82592430041.579987</v>
      </c>
      <c r="L178" s="2">
        <v>6592746479.3299999</v>
      </c>
      <c r="M178" s="2">
        <v>49086548036.690002</v>
      </c>
      <c r="N178" s="2">
        <v>189707527368.68018</v>
      </c>
      <c r="O178" s="2">
        <v>21088271005.910004</v>
      </c>
      <c r="P178" s="2">
        <v>64797876367.640015</v>
      </c>
      <c r="Q178" s="2">
        <v>120029318358.66998</v>
      </c>
      <c r="R178" s="2">
        <v>155437699180.95996</v>
      </c>
      <c r="S178" s="2">
        <v>95533186024.880127</v>
      </c>
      <c r="T178" s="2">
        <v>44663497555.179993</v>
      </c>
      <c r="U178" s="2">
        <v>11414074086.623047</v>
      </c>
      <c r="V178" s="2">
        <v>108709532147.52</v>
      </c>
      <c r="W178" s="2">
        <v>11634082.080078125</v>
      </c>
      <c r="X178" s="2">
        <v>40175526113.120003</v>
      </c>
      <c r="Y178" s="2">
        <v>380683696.89999771</v>
      </c>
      <c r="Z178" s="2">
        <v>5189628838589.7285</v>
      </c>
      <c r="AA178" s="2">
        <v>10114728038441.93</v>
      </c>
      <c r="AB178" s="2">
        <v>633171983072.18066</v>
      </c>
      <c r="AC178" s="1"/>
    </row>
    <row r="179" spans="1:30" ht="12.75" customHeight="1">
      <c r="A179" s="11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1"/>
    </row>
    <row r="180" spans="1:30" ht="12.75" customHeight="1">
      <c r="A180" s="115" t="s">
        <v>321</v>
      </c>
      <c r="B180" s="2">
        <v>861000000000</v>
      </c>
      <c r="C180" s="2">
        <v>76000000000</v>
      </c>
      <c r="D180" s="2">
        <v>57000000000</v>
      </c>
      <c r="E180" s="2">
        <v>933686215000</v>
      </c>
      <c r="F180" s="2">
        <v>0</v>
      </c>
      <c r="G180" s="2">
        <v>196000000000</v>
      </c>
      <c r="H180" s="2">
        <v>963000000000</v>
      </c>
      <c r="I180" s="2">
        <v>371000000000</v>
      </c>
      <c r="J180" s="2">
        <v>118000000000</v>
      </c>
      <c r="K180" s="2">
        <v>82000000000</v>
      </c>
      <c r="L180" s="2">
        <v>6000000000</v>
      </c>
      <c r="M180" s="2">
        <v>49000000000</v>
      </c>
      <c r="N180" s="2">
        <v>189000000000</v>
      </c>
      <c r="O180" s="2">
        <v>21000000000</v>
      </c>
      <c r="P180" s="2">
        <v>64000000000</v>
      </c>
      <c r="Q180" s="2">
        <v>119000000000</v>
      </c>
      <c r="R180" s="2">
        <v>155000000000</v>
      </c>
      <c r="S180" s="2">
        <v>95000000000</v>
      </c>
      <c r="T180" s="2">
        <v>44000000000</v>
      </c>
      <c r="U180" s="2">
        <v>11000000000</v>
      </c>
      <c r="V180" s="2">
        <v>108000000000</v>
      </c>
      <c r="W180" s="2">
        <v>0</v>
      </c>
      <c r="X180" s="2">
        <v>40000000000</v>
      </c>
      <c r="Y180" s="2">
        <v>0</v>
      </c>
      <c r="Z180" s="2">
        <v>5189000000000</v>
      </c>
      <c r="AA180" s="2">
        <v>10090374931646</v>
      </c>
      <c r="AB180" s="2">
        <v>633000000000</v>
      </c>
      <c r="AC180" s="1"/>
    </row>
    <row r="181" spans="1:30" ht="22.5" customHeight="1">
      <c r="A181" s="115" t="s">
        <v>322</v>
      </c>
      <c r="B181" s="2">
        <v>74983031.331054687</v>
      </c>
      <c r="C181" s="2">
        <v>6618711.2375946045</v>
      </c>
      <c r="D181" s="2">
        <v>4964033.678196907</v>
      </c>
      <c r="E181" s="2">
        <v>258482064.67627335</v>
      </c>
      <c r="F181" s="2">
        <v>0</v>
      </c>
      <c r="G181" s="2">
        <v>17069308.085998535</v>
      </c>
      <c r="H181" s="2">
        <v>83866038.369931221</v>
      </c>
      <c r="I181" s="2">
        <v>32309761.448420048</v>
      </c>
      <c r="J181" s="2">
        <v>10276420.017292023</v>
      </c>
      <c r="K181" s="2">
        <v>7141241.0634026527</v>
      </c>
      <c r="L181" s="2">
        <v>522529.82579994202</v>
      </c>
      <c r="M181" s="2">
        <v>4267327.0215988159</v>
      </c>
      <c r="N181" s="2">
        <v>11755728.594604492</v>
      </c>
      <c r="O181" s="2">
        <v>1828854.3902001381</v>
      </c>
      <c r="P181" s="2">
        <v>5573651.5860972404</v>
      </c>
      <c r="Q181" s="2">
        <v>10363508.432693481</v>
      </c>
      <c r="R181" s="2">
        <v>13498687.387390137</v>
      </c>
      <c r="S181" s="2">
        <v>8273388.7969970703</v>
      </c>
      <c r="T181" s="2">
        <v>3831885.6111979485</v>
      </c>
      <c r="U181" s="2">
        <v>957971.23620033264</v>
      </c>
      <c r="V181" s="2">
        <v>9405536.8632936478</v>
      </c>
      <c r="W181" s="2">
        <v>0</v>
      </c>
      <c r="X181" s="2">
        <v>3483532.2828979492</v>
      </c>
      <c r="Y181" s="2">
        <v>0</v>
      </c>
      <c r="Z181" s="2">
        <v>451901218.203125</v>
      </c>
      <c r="AA181" s="2">
        <v>24353106795.9492</v>
      </c>
      <c r="AB181" s="2">
        <v>55126897.617675781</v>
      </c>
      <c r="AC181" s="1"/>
    </row>
    <row r="182" spans="1:30" ht="44.25" customHeight="1">
      <c r="A182" s="115" t="s">
        <v>324</v>
      </c>
      <c r="B182" s="2">
        <v>861074983031.33105</v>
      </c>
      <c r="C182" s="2">
        <v>76006618711.237595</v>
      </c>
      <c r="D182" s="2">
        <v>57004964033.6782</v>
      </c>
      <c r="E182" s="2">
        <v>933944697064.67627</v>
      </c>
      <c r="F182" s="2">
        <v>0</v>
      </c>
      <c r="G182" s="2">
        <v>196017069308.086</v>
      </c>
      <c r="H182" s="2">
        <v>963083866038.36987</v>
      </c>
      <c r="I182" s="2">
        <v>371032309761.44843</v>
      </c>
      <c r="J182" s="2">
        <v>118010276420.01729</v>
      </c>
      <c r="K182" s="2">
        <v>82007141241.0634</v>
      </c>
      <c r="L182" s="2">
        <v>6000522529.8257999</v>
      </c>
      <c r="M182" s="2">
        <v>49004267327.021599</v>
      </c>
      <c r="N182" s="2">
        <v>189011755728.5946</v>
      </c>
      <c r="O182" s="2">
        <v>21001828854.390202</v>
      </c>
      <c r="P182" s="2">
        <v>64005573651.586098</v>
      </c>
      <c r="Q182" s="2">
        <v>119010363508.43269</v>
      </c>
      <c r="R182" s="2">
        <v>155013498687.38739</v>
      </c>
      <c r="S182" s="2">
        <v>95008273388.796997</v>
      </c>
      <c r="T182" s="2">
        <v>44003831885.611198</v>
      </c>
      <c r="U182" s="2">
        <v>11000957971.2362</v>
      </c>
      <c r="V182" s="2">
        <v>108009405536.8633</v>
      </c>
      <c r="W182" s="2">
        <v>0</v>
      </c>
      <c r="X182" s="2">
        <v>40003483532.282898</v>
      </c>
      <c r="Y182" s="2">
        <v>0</v>
      </c>
      <c r="Z182" s="2">
        <v>5189451901218.2031</v>
      </c>
      <c r="AA182" s="2">
        <v>10114728038441.949</v>
      </c>
      <c r="AB182" s="2">
        <v>633055126897.61768</v>
      </c>
      <c r="AC182" s="1"/>
    </row>
    <row r="183" spans="1:30" ht="12.75" customHeight="1">
      <c r="A183" s="115" t="s">
        <v>327</v>
      </c>
      <c r="B183" s="2">
        <v>598382791.59000003</v>
      </c>
      <c r="C183" s="2">
        <v>162625222</v>
      </c>
      <c r="D183" s="2">
        <v>59205491.329999998</v>
      </c>
      <c r="E183" s="2">
        <v>137924244.56999999</v>
      </c>
      <c r="F183" s="2">
        <v>0</v>
      </c>
      <c r="G183" s="2">
        <v>709777279.24000001</v>
      </c>
      <c r="H183" s="2">
        <v>599976963.50999999</v>
      </c>
      <c r="I183" s="2">
        <v>981741690.36000001</v>
      </c>
      <c r="J183" s="2">
        <v>807015011.95000005</v>
      </c>
      <c r="K183" s="2">
        <v>585288795.20000005</v>
      </c>
      <c r="L183" s="2">
        <v>592223946.75</v>
      </c>
      <c r="M183" s="2">
        <v>82280703.140000001</v>
      </c>
      <c r="N183" s="2">
        <v>695771642.80999994</v>
      </c>
      <c r="O183" s="2">
        <v>86442146.319999993</v>
      </c>
      <c r="P183" s="2">
        <v>792302718.05999994</v>
      </c>
      <c r="Q183" s="2">
        <v>1018954851.92</v>
      </c>
      <c r="R183" s="2">
        <v>424200499.52999997</v>
      </c>
      <c r="S183" s="2">
        <v>524912635.91000003</v>
      </c>
      <c r="T183" s="2">
        <v>659665670.77999997</v>
      </c>
      <c r="U183" s="2">
        <v>413072903.55000001</v>
      </c>
      <c r="V183" s="2">
        <v>700126366.95000005</v>
      </c>
      <c r="W183" s="2">
        <v>11634082</v>
      </c>
      <c r="X183" s="2">
        <v>172042520.06</v>
      </c>
      <c r="Y183" s="2">
        <v>380683612.3499999</v>
      </c>
      <c r="Z183" s="2">
        <v>398751445.87</v>
      </c>
      <c r="AA183" s="2">
        <v>0</v>
      </c>
      <c r="AB183" s="2">
        <v>116856161.98</v>
      </c>
      <c r="AC183" s="1"/>
    </row>
    <row r="184" spans="1:30" ht="12.75" customHeight="1">
      <c r="A184" s="115" t="s">
        <v>328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753519146.25</v>
      </c>
      <c r="I184" s="2">
        <v>9283764426.7399998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43210</v>
      </c>
      <c r="V184" s="2">
        <v>0</v>
      </c>
      <c r="W184" s="2">
        <v>0</v>
      </c>
      <c r="X184" s="2">
        <v>0</v>
      </c>
      <c r="Y184" s="2">
        <v>0</v>
      </c>
      <c r="Z184" s="2">
        <v>-221761665</v>
      </c>
      <c r="AA184" s="2">
        <v>0</v>
      </c>
      <c r="AB184" s="2">
        <v>0</v>
      </c>
      <c r="AC184" s="1"/>
    </row>
    <row r="185" spans="1:30" ht="22.5" customHeight="1">
      <c r="A185" s="115" t="s">
        <v>329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1"/>
    </row>
    <row r="186" spans="1:30" ht="22.5" customHeight="1">
      <c r="A186" s="174" t="s">
        <v>330</v>
      </c>
      <c r="B186" s="175">
        <v>861673365822.92102</v>
      </c>
      <c r="C186" s="175">
        <v>76169243933.237595</v>
      </c>
      <c r="D186" s="175">
        <v>57064169525.008202</v>
      </c>
      <c r="E186" s="175">
        <v>934082621309.24622</v>
      </c>
      <c r="F186" s="175">
        <v>0</v>
      </c>
      <c r="G186" s="175">
        <v>196726846587.32599</v>
      </c>
      <c r="H186" s="175">
        <v>964437362148.12988</v>
      </c>
      <c r="I186" s="175">
        <v>381297815878.5484</v>
      </c>
      <c r="J186" s="175">
        <v>118817291431.96729</v>
      </c>
      <c r="K186" s="175">
        <v>82592430036.263397</v>
      </c>
      <c r="L186" s="175">
        <v>6592746476.5757999</v>
      </c>
      <c r="M186" s="175">
        <v>49086548030.161598</v>
      </c>
      <c r="N186" s="175">
        <v>189707527371.4046</v>
      </c>
      <c r="O186" s="175">
        <v>21088271000.710201</v>
      </c>
      <c r="P186" s="175">
        <v>64797876369.646095</v>
      </c>
      <c r="Q186" s="175">
        <v>120029318360.35269</v>
      </c>
      <c r="R186" s="175">
        <v>155437699186.91739</v>
      </c>
      <c r="S186" s="175">
        <v>95533186024.707001</v>
      </c>
      <c r="T186" s="175">
        <v>44663497556.391197</v>
      </c>
      <c r="U186" s="175">
        <v>11414074084.7862</v>
      </c>
      <c r="V186" s="175">
        <v>108709531903.81329</v>
      </c>
      <c r="W186" s="175">
        <v>11634082</v>
      </c>
      <c r="X186" s="175">
        <v>40175526052.342896</v>
      </c>
      <c r="Y186" s="175">
        <v>380683612.3499999</v>
      </c>
      <c r="Z186" s="175">
        <v>5189628890999.0732</v>
      </c>
      <c r="AA186" s="175">
        <v>10114728038441.9</v>
      </c>
      <c r="AB186" s="175">
        <v>633171983059.59766</v>
      </c>
      <c r="AC186" s="175">
        <f>SUM(B186:AB186)</f>
        <v>20518018179285.379</v>
      </c>
      <c r="AD186" s="176" t="s">
        <v>331</v>
      </c>
    </row>
    <row r="187" spans="1:30" ht="12.75" customHeight="1">
      <c r="A187" s="11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>
        <f>Z186</f>
        <v>5189628890999.0732</v>
      </c>
      <c r="AD187" s="7" t="s">
        <v>333</v>
      </c>
    </row>
    <row r="188" spans="1:30" ht="12.75" customHeight="1">
      <c r="A188" s="115" t="s">
        <v>334</v>
      </c>
      <c r="B188" s="2">
        <v>-13.0789794921875</v>
      </c>
      <c r="C188" s="2">
        <v>33.317642211914063</v>
      </c>
      <c r="D188" s="2">
        <v>-1.7248001098632813</v>
      </c>
      <c r="E188" s="2">
        <v>0.5391845703125</v>
      </c>
      <c r="F188" s="2">
        <v>-0.649658203125</v>
      </c>
      <c r="G188" s="2">
        <v>-1.70391845703125</v>
      </c>
      <c r="H188" s="2">
        <v>9048.3408203125</v>
      </c>
      <c r="I188" s="2">
        <v>7.879638671875E-2</v>
      </c>
      <c r="J188" s="2">
        <v>-2.222686767578125</v>
      </c>
      <c r="K188" s="2">
        <v>-5.31658935546875</v>
      </c>
      <c r="L188" s="2">
        <v>-2.7541999816894531</v>
      </c>
      <c r="M188" s="2">
        <v>-6.5284042358398437</v>
      </c>
      <c r="N188" s="2">
        <v>2.72442626953125</v>
      </c>
      <c r="O188" s="2">
        <v>-5.1998023986816406</v>
      </c>
      <c r="P188" s="2">
        <v>2.0060806274414062</v>
      </c>
      <c r="Q188" s="2">
        <v>1.682708740234375</v>
      </c>
      <c r="R188" s="2">
        <v>5.957427978515625</v>
      </c>
      <c r="S188" s="2">
        <v>-0.173126220703125</v>
      </c>
      <c r="T188" s="2">
        <v>1.2112045288085937</v>
      </c>
      <c r="U188" s="2">
        <v>-1.8368473052978516</v>
      </c>
      <c r="V188" s="2">
        <v>-243.70671081542969</v>
      </c>
      <c r="W188" s="2">
        <v>-8.0078125E-2</v>
      </c>
      <c r="X188" s="2">
        <v>-60.777107238769531</v>
      </c>
      <c r="Y188" s="2">
        <v>-84.549997806549072</v>
      </c>
      <c r="Z188" s="2">
        <v>52409.3447265625</v>
      </c>
      <c r="AA188" s="2">
        <v>1.953125E-2</v>
      </c>
      <c r="AB188" s="2">
        <v>-12.5830078125</v>
      </c>
      <c r="AC188" s="2">
        <f>AA186</f>
        <v>10114728038441.9</v>
      </c>
      <c r="AD188" s="7" t="s">
        <v>335</v>
      </c>
    </row>
    <row r="189" spans="1:30" ht="12.75" customHeight="1">
      <c r="A189" s="1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81">
        <f>AC186-AC187-AC188</f>
        <v>5213661249844.4043</v>
      </c>
      <c r="AD189" s="182" t="s">
        <v>336</v>
      </c>
    </row>
    <row r="190" spans="1:30" ht="12.75" customHeight="1">
      <c r="A190" s="115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83">
        <f>AC189/1000000</f>
        <v>5213661.2498444039</v>
      </c>
      <c r="AD190" s="182" t="s">
        <v>338</v>
      </c>
    </row>
    <row r="191" spans="1:30" ht="12.75" customHeight="1">
      <c r="A191" s="1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85">
        <f>+AB192+Z186</f>
        <v>10403290140843.477</v>
      </c>
      <c r="AC191" s="187">
        <f>AC190-AB194</f>
        <v>-5189628.8909990732</v>
      </c>
      <c r="AD191" s="7" t="s">
        <v>339</v>
      </c>
    </row>
    <row r="192" spans="1:30" ht="12.75" customHeight="1">
      <c r="A192" s="1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2">
        <f>SUM(B186:Y186)+AB186</f>
        <v>5213661249844.4043</v>
      </c>
      <c r="AC192" s="1"/>
    </row>
    <row r="193" spans="1:29" ht="12.75" customHeight="1">
      <c r="A193" s="1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75">
        <f>+Z186/1000000</f>
        <v>5189628.8909990732</v>
      </c>
      <c r="AA193" s="1"/>
      <c r="AB193" s="1"/>
      <c r="AC193" s="1"/>
    </row>
    <row r="194" spans="1:29" ht="12.75" customHeight="1">
      <c r="A194" s="1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85">
        <f>AB191/1000000</f>
        <v>10403290.140843477</v>
      </c>
      <c r="AC194" s="1"/>
    </row>
    <row r="195" spans="1:29" ht="12.75" customHeight="1">
      <c r="A195" s="1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>
      <c r="A196" s="1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>
      <c r="A197" s="1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2">
        <f>+AB192/1000000</f>
        <v>5213661.2498444039</v>
      </c>
      <c r="AC197" s="1"/>
    </row>
    <row r="198" spans="1:29" ht="12.75" customHeight="1">
      <c r="A198" s="1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>
      <c r="A199" s="1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>
      <c r="A200" s="1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2"/>
      <c r="AC200" s="1"/>
    </row>
    <row r="201" spans="1:29" ht="12.75" customHeight="1">
      <c r="A201" s="1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7</vt:i4>
      </vt:variant>
    </vt:vector>
  </HeadingPairs>
  <TitlesOfParts>
    <vt:vector size="30" baseType="lpstr">
      <vt:lpstr>tes no eliminados 2013 (2)</vt:lpstr>
      <vt:lpstr>RESULTADO 2013</vt:lpstr>
      <vt:lpstr>RESULTADO 2014</vt:lpstr>
      <vt:lpstr>Anexo 1 </vt:lpstr>
      <vt:lpstr>Anexo 1 2014</vt:lpstr>
      <vt:lpstr>Anexo 2 </vt:lpstr>
      <vt:lpstr>Anexo 2 2014</vt:lpstr>
      <vt:lpstr>Anexo 2 (2014)</vt:lpstr>
      <vt:lpstr>Anexo 4 2013</vt:lpstr>
      <vt:lpstr>Anexo 4A</vt:lpstr>
      <vt:lpstr>Anexo 4 2014</vt:lpstr>
      <vt:lpstr>Anexo 4A (2014)</vt:lpstr>
      <vt:lpstr>Anexo 5</vt:lpstr>
      <vt:lpstr>Rezago 2014</vt:lpstr>
      <vt:lpstr>tes no eliminados 2,014</vt:lpstr>
      <vt:lpstr>tes no eliminados 2014</vt:lpstr>
      <vt:lpstr>tes no eliminados 2013</vt:lpstr>
      <vt:lpstr>HDEW 2014</vt:lpstr>
      <vt:lpstr>HDEW 2013</vt:lpstr>
      <vt:lpstr>HDEW Anexo 2 Final</vt:lpstr>
      <vt:lpstr>HDEW Anexo 2</vt:lpstr>
      <vt:lpstr>Hoja1</vt:lpstr>
      <vt:lpstr>Hoja2</vt:lpstr>
      <vt:lpstr>Cuadro_No._1a</vt:lpstr>
      <vt:lpstr>Cuadro_No._1b</vt:lpstr>
      <vt:lpstr>Cuadro_No._1C</vt:lpstr>
      <vt:lpstr>'RESULTADO 2013'!Z_37B389E0_91F0_11D6_9686_921DA925C92F_.wvu.PrintTitles</vt:lpstr>
      <vt:lpstr>'RESULTADO 2014'!Z_37B389E0_91F0_11D6_9686_921DA925C92F_.wvu.PrintTitles</vt:lpstr>
      <vt:lpstr>'RESULTADO 2013'!Z_880FD673_CE39_4037_BC8B_EB77C73D14E5_.wvu.PrintTitles</vt:lpstr>
      <vt:lpstr>'RESULTADO 2014'!Z_880FD673_CE39_4037_BC8B_EB77C73D14E5_.wvu.PrintTitles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Rosalvina Robles Hernandez - GIT de Apoyo Informatico</dc:creator>
  <cp:lastModifiedBy>Rosalvina Robles Hernandez</cp:lastModifiedBy>
  <dcterms:created xsi:type="dcterms:W3CDTF">2019-09-05T15:24:39Z</dcterms:created>
  <dcterms:modified xsi:type="dcterms:W3CDTF">2019-09-05T15:24:40Z</dcterms:modified>
</cp:coreProperties>
</file>