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ackine\Downloads\"/>
    </mc:Choice>
  </mc:AlternateContent>
  <xr:revisionPtr revIDLastSave="0" documentId="13_ncr:1_{910A2263-1331-4106-8992-E105F97B466D}" xr6:coauthVersionLast="47" xr6:coauthVersionMax="47" xr10:uidLastSave="{00000000-0000-0000-0000-000000000000}"/>
  <bookViews>
    <workbookView xWindow="1950" yWindow="1950" windowWidth="21600" windowHeight="11295" firstSheet="1" activeTab="1" xr2:uid="{00000000-000D-0000-FFFF-FFFF00000000}"/>
  </bookViews>
  <sheets>
    <sheet name="Base" sheetId="7" state="hidden" r:id="rId1"/>
    <sheet name="Listado_Omisas2023" sheetId="4" r:id="rId2"/>
    <sheet name="Omisas por Marco" sheetId="2" r:id="rId3"/>
    <sheet name="Hoja1" sheetId="6" state="hidden" r:id="rId4"/>
  </sheets>
  <definedNames>
    <definedName name="_xlnm._FilterDatabase" localSheetId="0" hidden="1">Base!$A$12:$I$136</definedName>
    <definedName name="_xlnm._FilterDatabase" localSheetId="2" hidden="1">'Omisas por Marco'!$C$22:$E$165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2" l="1"/>
  <c r="B7" i="4"/>
  <c r="E148" i="2"/>
  <c r="D148" i="2"/>
  <c r="B91" i="2"/>
  <c r="B35" i="2"/>
  <c r="B36" i="2" s="1"/>
  <c r="E35" i="2"/>
  <c r="D35" i="2"/>
  <c r="B13" i="2"/>
  <c r="D11" i="2"/>
  <c r="B14" i="2"/>
  <c r="B18" i="2"/>
  <c r="B3" i="2"/>
  <c r="B9" i="4"/>
  <c r="G130" i="4"/>
  <c r="F130" i="4"/>
  <c r="E130" i="4"/>
  <c r="D130" i="4"/>
  <c r="G123" i="4"/>
  <c r="F123" i="4"/>
  <c r="E123" i="4"/>
  <c r="D123" i="4"/>
  <c r="G72" i="4"/>
  <c r="F72" i="4"/>
  <c r="E72" i="4"/>
  <c r="D72" i="4"/>
  <c r="G45" i="4"/>
  <c r="F45" i="4"/>
  <c r="E45" i="4"/>
  <c r="D45" i="4"/>
  <c r="G131" i="4"/>
  <c r="F131" i="4"/>
  <c r="E131" i="4"/>
  <c r="D131" i="4"/>
  <c r="G42" i="4"/>
  <c r="F42" i="4"/>
  <c r="E42" i="4"/>
  <c r="D42" i="4"/>
  <c r="G100" i="4"/>
  <c r="F100" i="4"/>
  <c r="E100" i="4"/>
  <c r="D100" i="4"/>
  <c r="G87" i="4"/>
  <c r="F87" i="4"/>
  <c r="E87" i="4"/>
  <c r="D87" i="4"/>
  <c r="G118" i="4"/>
  <c r="F118" i="4"/>
  <c r="E118" i="4"/>
  <c r="D118" i="4"/>
  <c r="G23" i="4"/>
  <c r="F23" i="4"/>
  <c r="E23" i="4"/>
  <c r="D23" i="4"/>
  <c r="G14" i="4"/>
  <c r="F14" i="4"/>
  <c r="E14" i="4"/>
  <c r="D14" i="4"/>
  <c r="G24" i="4"/>
  <c r="F24" i="4"/>
  <c r="E24" i="4"/>
  <c r="D24" i="4"/>
  <c r="G98" i="4"/>
  <c r="F98" i="4"/>
  <c r="E98" i="4"/>
  <c r="D98" i="4"/>
  <c r="G13" i="4"/>
  <c r="F13" i="4"/>
  <c r="E13" i="4"/>
  <c r="D13" i="4"/>
  <c r="G108" i="4"/>
  <c r="F108" i="4"/>
  <c r="E108" i="4"/>
  <c r="D108" i="4"/>
  <c r="G20" i="4"/>
  <c r="F20" i="4"/>
  <c r="E20" i="4"/>
  <c r="D20" i="4"/>
  <c r="G102" i="4"/>
  <c r="F102" i="4"/>
  <c r="E102" i="4"/>
  <c r="D102" i="4"/>
  <c r="G34" i="4"/>
  <c r="F34" i="4"/>
  <c r="E34" i="4"/>
  <c r="D34" i="4"/>
  <c r="G96" i="4"/>
  <c r="F96" i="4"/>
  <c r="E96" i="4"/>
  <c r="D96" i="4"/>
  <c r="G119" i="4"/>
  <c r="F119" i="4"/>
  <c r="E119" i="4"/>
  <c r="D119" i="4"/>
  <c r="G68" i="4"/>
  <c r="F68" i="4"/>
  <c r="E68" i="4"/>
  <c r="D68" i="4"/>
  <c r="G12" i="4"/>
  <c r="F12" i="4"/>
  <c r="E12" i="4"/>
  <c r="D12" i="4"/>
  <c r="G21" i="4"/>
  <c r="F21" i="4"/>
  <c r="E21" i="4"/>
  <c r="D21" i="4"/>
  <c r="G26" i="4"/>
  <c r="F26" i="4"/>
  <c r="E26" i="4"/>
  <c r="D26" i="4"/>
  <c r="G64" i="4"/>
  <c r="F64" i="4"/>
  <c r="E64" i="4"/>
  <c r="D64" i="4"/>
  <c r="G35" i="4"/>
  <c r="F35" i="4"/>
  <c r="E35" i="4"/>
  <c r="D35" i="4"/>
  <c r="G89" i="4"/>
  <c r="F89" i="4"/>
  <c r="E89" i="4"/>
  <c r="D89" i="4"/>
  <c r="G106" i="4"/>
  <c r="F106" i="4"/>
  <c r="E106" i="4"/>
  <c r="D106" i="4"/>
  <c r="G125" i="4"/>
  <c r="F125" i="4"/>
  <c r="E125" i="4"/>
  <c r="D125" i="4"/>
  <c r="G99" i="4"/>
  <c r="F99" i="4"/>
  <c r="E99" i="4"/>
  <c r="D99" i="4"/>
  <c r="G104" i="4"/>
  <c r="F104" i="4"/>
  <c r="E104" i="4"/>
  <c r="D104" i="4"/>
  <c r="G82" i="4"/>
  <c r="F82" i="4"/>
  <c r="E82" i="4"/>
  <c r="D82" i="4"/>
  <c r="G73" i="4"/>
  <c r="F73" i="4"/>
  <c r="E73" i="4"/>
  <c r="D73" i="4"/>
  <c r="G101" i="4"/>
  <c r="F101" i="4"/>
  <c r="E101" i="4"/>
  <c r="D101" i="4"/>
  <c r="G111" i="4"/>
  <c r="F111" i="4"/>
  <c r="E111" i="4"/>
  <c r="D111" i="4"/>
  <c r="G97" i="4"/>
  <c r="F97" i="4"/>
  <c r="E97" i="4"/>
  <c r="D97" i="4"/>
  <c r="G129" i="4"/>
  <c r="F129" i="4"/>
  <c r="E129" i="4"/>
  <c r="D129" i="4"/>
  <c r="G48" i="4"/>
  <c r="F48" i="4"/>
  <c r="E48" i="4"/>
  <c r="D48" i="4"/>
  <c r="G58" i="4"/>
  <c r="F58" i="4"/>
  <c r="E58" i="4"/>
  <c r="D58" i="4"/>
  <c r="G65" i="4"/>
  <c r="F65" i="4"/>
  <c r="E65" i="4"/>
  <c r="D65" i="4"/>
  <c r="G62" i="4"/>
  <c r="F62" i="4"/>
  <c r="E62" i="4"/>
  <c r="D62" i="4"/>
  <c r="G109" i="4"/>
  <c r="F109" i="4"/>
  <c r="E109" i="4"/>
  <c r="D109" i="4"/>
  <c r="G86" i="4"/>
  <c r="F86" i="4"/>
  <c r="E86" i="4"/>
  <c r="D86" i="4"/>
  <c r="G57" i="4"/>
  <c r="F57" i="4"/>
  <c r="E57" i="4"/>
  <c r="D57" i="4"/>
  <c r="G84" i="4"/>
  <c r="F84" i="4"/>
  <c r="E84" i="4"/>
  <c r="D84" i="4"/>
  <c r="G49" i="4"/>
  <c r="F49" i="4"/>
  <c r="E49" i="4"/>
  <c r="D49" i="4"/>
  <c r="G126" i="4"/>
  <c r="F126" i="4"/>
  <c r="E126" i="4"/>
  <c r="D126" i="4"/>
  <c r="G110" i="4"/>
  <c r="F110" i="4"/>
  <c r="E110" i="4"/>
  <c r="D110" i="4"/>
  <c r="G75" i="4"/>
  <c r="F75" i="4"/>
  <c r="E75" i="4"/>
  <c r="D75" i="4"/>
  <c r="G74" i="4"/>
  <c r="F74" i="4"/>
  <c r="E74" i="4"/>
  <c r="D74" i="4"/>
  <c r="G46" i="4"/>
  <c r="F46" i="4"/>
  <c r="E46" i="4"/>
  <c r="D46" i="4"/>
  <c r="G47" i="4"/>
  <c r="F47" i="4"/>
  <c r="E47" i="4"/>
  <c r="D47" i="4"/>
  <c r="G36" i="4"/>
  <c r="F36" i="4"/>
  <c r="E36" i="4"/>
  <c r="D36" i="4"/>
  <c r="G78" i="4"/>
  <c r="F78" i="4"/>
  <c r="E78" i="4"/>
  <c r="D78" i="4"/>
  <c r="G17" i="4"/>
  <c r="F17" i="4"/>
  <c r="E17" i="4"/>
  <c r="D17" i="4"/>
  <c r="G90" i="4"/>
  <c r="F90" i="4"/>
  <c r="E90" i="4"/>
  <c r="D90" i="4"/>
  <c r="G112" i="4"/>
  <c r="F112" i="4"/>
  <c r="E112" i="4"/>
  <c r="D112" i="4"/>
  <c r="G54" i="4"/>
  <c r="F54" i="4"/>
  <c r="E54" i="4"/>
  <c r="D54" i="4"/>
  <c r="G113" i="4"/>
  <c r="F113" i="4"/>
  <c r="E113" i="4"/>
  <c r="D113" i="4"/>
  <c r="G66" i="4"/>
  <c r="F66" i="4"/>
  <c r="E66" i="4"/>
  <c r="D66" i="4"/>
  <c r="G16" i="4"/>
  <c r="F16" i="4"/>
  <c r="E16" i="4"/>
  <c r="D16" i="4"/>
  <c r="G15" i="4"/>
  <c r="F15" i="4"/>
  <c r="E15" i="4"/>
  <c r="D15" i="4"/>
  <c r="G67" i="4"/>
  <c r="F67" i="4"/>
  <c r="E67" i="4"/>
  <c r="D67" i="4"/>
  <c r="G56" i="4"/>
  <c r="F56" i="4"/>
  <c r="E56" i="4"/>
  <c r="D56" i="4"/>
  <c r="G127" i="4"/>
  <c r="F127" i="4"/>
  <c r="E127" i="4"/>
  <c r="D127" i="4"/>
  <c r="G41" i="4"/>
  <c r="F41" i="4"/>
  <c r="E41" i="4"/>
  <c r="D41" i="4"/>
  <c r="G60" i="4"/>
  <c r="F60" i="4"/>
  <c r="E60" i="4"/>
  <c r="D60" i="4"/>
  <c r="G79" i="4"/>
  <c r="F79" i="4"/>
  <c r="E79" i="4"/>
  <c r="D79" i="4"/>
  <c r="G94" i="4"/>
  <c r="F94" i="4"/>
  <c r="E94" i="4"/>
  <c r="D94" i="4"/>
  <c r="G63" i="4"/>
  <c r="F63" i="4"/>
  <c r="E63" i="4"/>
  <c r="D63" i="4"/>
  <c r="G40" i="4"/>
  <c r="F40" i="4"/>
  <c r="E40" i="4"/>
  <c r="D40" i="4"/>
  <c r="G128" i="4"/>
  <c r="F128" i="4"/>
  <c r="E128" i="4"/>
  <c r="D128" i="4"/>
  <c r="G88" i="4"/>
  <c r="F88" i="4"/>
  <c r="E88" i="4"/>
  <c r="D88" i="4"/>
  <c r="G43" i="4"/>
  <c r="F43" i="4"/>
  <c r="E43" i="4"/>
  <c r="D43" i="4"/>
  <c r="G92" i="4"/>
  <c r="F92" i="4"/>
  <c r="E92" i="4"/>
  <c r="D92" i="4"/>
  <c r="G115" i="4"/>
  <c r="F115" i="4"/>
  <c r="E115" i="4"/>
  <c r="D115" i="4"/>
  <c r="G116" i="4"/>
  <c r="F116" i="4"/>
  <c r="E116" i="4"/>
  <c r="D116" i="4"/>
  <c r="G76" i="4"/>
  <c r="F76" i="4"/>
  <c r="E76" i="4"/>
  <c r="D76" i="4"/>
  <c r="G28" i="4"/>
  <c r="F28" i="4"/>
  <c r="E28" i="4"/>
  <c r="D28" i="4"/>
  <c r="G39" i="4"/>
  <c r="F39" i="4"/>
  <c r="E39" i="4"/>
  <c r="D39" i="4"/>
  <c r="G31" i="4"/>
  <c r="F31" i="4"/>
  <c r="E31" i="4"/>
  <c r="D31" i="4"/>
  <c r="G50" i="4"/>
  <c r="F50" i="4"/>
  <c r="E50" i="4"/>
  <c r="D50" i="4"/>
  <c r="G81" i="4"/>
  <c r="F81" i="4"/>
  <c r="E81" i="4"/>
  <c r="D81" i="4"/>
  <c r="G114" i="4"/>
  <c r="F114" i="4"/>
  <c r="E114" i="4"/>
  <c r="D114" i="4"/>
  <c r="G51" i="4"/>
  <c r="F51" i="4"/>
  <c r="E51" i="4"/>
  <c r="D51" i="4"/>
  <c r="G91" i="4"/>
  <c r="F91" i="4"/>
  <c r="E91" i="4"/>
  <c r="D91" i="4"/>
  <c r="G19" i="4"/>
  <c r="F19" i="4"/>
  <c r="E19" i="4"/>
  <c r="D19" i="4"/>
  <c r="G77" i="4"/>
  <c r="F77" i="4"/>
  <c r="E77" i="4"/>
  <c r="D77" i="4"/>
  <c r="G70" i="4"/>
  <c r="F70" i="4"/>
  <c r="E70" i="4"/>
  <c r="D70" i="4"/>
  <c r="G29" i="4"/>
  <c r="F29" i="4"/>
  <c r="E29" i="4"/>
  <c r="D29" i="4"/>
  <c r="G120" i="4"/>
  <c r="F120" i="4"/>
  <c r="E120" i="4"/>
  <c r="D120" i="4"/>
  <c r="G61" i="4"/>
  <c r="F61" i="4"/>
  <c r="E61" i="4"/>
  <c r="D61" i="4"/>
  <c r="G71" i="4"/>
  <c r="F71" i="4"/>
  <c r="E71" i="4"/>
  <c r="D71" i="4"/>
  <c r="G117" i="4"/>
  <c r="F117" i="4"/>
  <c r="E117" i="4"/>
  <c r="D117" i="4"/>
  <c r="G33" i="4"/>
  <c r="F33" i="4"/>
  <c r="E33" i="4"/>
  <c r="D33" i="4"/>
  <c r="G44" i="4"/>
  <c r="F44" i="4"/>
  <c r="E44" i="4"/>
  <c r="D44" i="4"/>
  <c r="G30" i="4"/>
  <c r="F30" i="4"/>
  <c r="E30" i="4"/>
  <c r="D30" i="4"/>
  <c r="G25" i="4"/>
  <c r="F25" i="4"/>
  <c r="E25" i="4"/>
  <c r="D25" i="4"/>
  <c r="G69" i="4"/>
  <c r="F69" i="4"/>
  <c r="E69" i="4"/>
  <c r="D69" i="4"/>
  <c r="G121" i="4"/>
  <c r="F121" i="4"/>
  <c r="E121" i="4"/>
  <c r="D121" i="4"/>
  <c r="G32" i="4"/>
  <c r="F32" i="4"/>
  <c r="E32" i="4"/>
  <c r="D32" i="4"/>
  <c r="G105" i="4"/>
  <c r="F105" i="4"/>
  <c r="E105" i="4"/>
  <c r="D105" i="4"/>
  <c r="G53" i="4"/>
  <c r="F53" i="4"/>
  <c r="E53" i="4"/>
  <c r="D53" i="4"/>
  <c r="G37" i="4"/>
  <c r="F37" i="4"/>
  <c r="E37" i="4"/>
  <c r="D37" i="4"/>
  <c r="G52" i="4"/>
  <c r="F52" i="4"/>
  <c r="E52" i="4"/>
  <c r="D52" i="4"/>
  <c r="G80" i="4"/>
  <c r="F80" i="4"/>
  <c r="E80" i="4"/>
  <c r="D80" i="4"/>
  <c r="G83" i="4"/>
  <c r="F83" i="4"/>
  <c r="E83" i="4"/>
  <c r="D83" i="4"/>
  <c r="G93" i="4"/>
  <c r="F93" i="4"/>
  <c r="E93" i="4"/>
  <c r="D93" i="4"/>
  <c r="G11" i="4"/>
  <c r="F11" i="4"/>
  <c r="E11" i="4"/>
  <c r="D11" i="4"/>
  <c r="G22" i="4"/>
  <c r="F22" i="4"/>
  <c r="E22" i="4"/>
  <c r="D22" i="4"/>
  <c r="G122" i="4"/>
  <c r="F122" i="4"/>
  <c r="E122" i="4"/>
  <c r="D122" i="4"/>
  <c r="G95" i="4"/>
  <c r="F95" i="4"/>
  <c r="E95" i="4"/>
  <c r="D95" i="4"/>
  <c r="G107" i="4"/>
  <c r="F107" i="4"/>
  <c r="E107" i="4"/>
  <c r="D107" i="4"/>
  <c r="G18" i="4"/>
  <c r="F18" i="4"/>
  <c r="E18" i="4"/>
  <c r="D18" i="4"/>
  <c r="G103" i="4"/>
  <c r="F103" i="4"/>
  <c r="E103" i="4"/>
  <c r="D103" i="4"/>
  <c r="G124" i="4"/>
  <c r="F124" i="4"/>
  <c r="E124" i="4"/>
  <c r="D124" i="4"/>
  <c r="G85" i="4"/>
  <c r="F85" i="4"/>
  <c r="E85" i="4"/>
  <c r="D85" i="4"/>
  <c r="G59" i="4"/>
  <c r="F59" i="4"/>
  <c r="E59" i="4"/>
  <c r="D59" i="4"/>
  <c r="G27" i="4"/>
  <c r="F27" i="4"/>
  <c r="E27" i="4"/>
  <c r="D27" i="4"/>
  <c r="G55" i="4"/>
  <c r="F55" i="4"/>
  <c r="E55" i="4"/>
  <c r="D55" i="4"/>
  <c r="G38" i="4"/>
  <c r="F38" i="4"/>
  <c r="E38" i="4"/>
  <c r="D38" i="4"/>
  <c r="G6" i="4"/>
  <c r="F6" i="4"/>
  <c r="E6" i="4"/>
  <c r="D6" i="4"/>
  <c r="G5" i="4"/>
  <c r="F5" i="4"/>
  <c r="E5" i="4"/>
  <c r="D5" i="4"/>
  <c r="G7" i="4"/>
  <c r="F7" i="4"/>
  <c r="E7" i="4"/>
  <c r="D7" i="4"/>
  <c r="B3" i="4"/>
  <c r="B93" i="2"/>
  <c r="B5" i="2"/>
  <c r="B20" i="2"/>
  <c r="B158" i="2"/>
  <c r="E163" i="2"/>
  <c r="D163" i="2"/>
  <c r="E162" i="2"/>
  <c r="D162" i="2"/>
  <c r="E164" i="2"/>
  <c r="D164" i="2"/>
  <c r="E161" i="2"/>
  <c r="D161" i="2"/>
  <c r="E165" i="2"/>
  <c r="D165" i="2"/>
  <c r="E156" i="2"/>
  <c r="D156" i="2"/>
  <c r="E153" i="2"/>
  <c r="D153" i="2"/>
  <c r="E151" i="2"/>
  <c r="D151" i="2"/>
  <c r="E152" i="2"/>
  <c r="D152" i="2"/>
  <c r="E146" i="2"/>
  <c r="D146" i="2"/>
  <c r="E139" i="2"/>
  <c r="D139" i="2"/>
  <c r="E142" i="2"/>
  <c r="D142" i="2"/>
  <c r="E144" i="2"/>
  <c r="D144" i="2"/>
  <c r="E143" i="2"/>
  <c r="D143" i="2"/>
  <c r="E147" i="2"/>
  <c r="D147" i="2"/>
  <c r="E145" i="2"/>
  <c r="D145" i="2"/>
  <c r="E137" i="2"/>
  <c r="D137" i="2"/>
  <c r="E138" i="2"/>
  <c r="D138" i="2"/>
  <c r="E134" i="2"/>
  <c r="D134" i="2"/>
  <c r="E133" i="2"/>
  <c r="D133" i="2"/>
  <c r="E132" i="2"/>
  <c r="D132" i="2"/>
  <c r="E140" i="2"/>
  <c r="D140" i="2"/>
  <c r="E141" i="2"/>
  <c r="D141" i="2"/>
  <c r="E135" i="2"/>
  <c r="D135" i="2"/>
  <c r="E136" i="2"/>
  <c r="D136" i="2"/>
  <c r="E127" i="2"/>
  <c r="D127" i="2"/>
  <c r="E126" i="2"/>
  <c r="D126" i="2"/>
  <c r="E125" i="2"/>
  <c r="D125" i="2"/>
  <c r="E128" i="2"/>
  <c r="D128" i="2"/>
  <c r="E129" i="2"/>
  <c r="D129" i="2"/>
  <c r="E122" i="2"/>
  <c r="D122" i="2"/>
  <c r="E120" i="2"/>
  <c r="D120" i="2"/>
  <c r="E102" i="2"/>
  <c r="D102" i="2"/>
  <c r="E112" i="2"/>
  <c r="D112" i="2"/>
  <c r="E119" i="2"/>
  <c r="D119" i="2"/>
  <c r="E110" i="2"/>
  <c r="D110" i="2"/>
  <c r="E117" i="2"/>
  <c r="D117" i="2"/>
  <c r="E99" i="2"/>
  <c r="D99" i="2"/>
  <c r="E97" i="2"/>
  <c r="D97" i="2"/>
  <c r="E105" i="2"/>
  <c r="D105" i="2"/>
  <c r="E100" i="2"/>
  <c r="D100" i="2"/>
  <c r="E115" i="2"/>
  <c r="D115" i="2"/>
  <c r="E111" i="2"/>
  <c r="D111" i="2"/>
  <c r="E113" i="2"/>
  <c r="D113" i="2"/>
  <c r="E107" i="2"/>
  <c r="D107" i="2"/>
  <c r="E109" i="2"/>
  <c r="D109" i="2"/>
  <c r="E121" i="2"/>
  <c r="D121" i="2"/>
  <c r="E118" i="2"/>
  <c r="D118" i="2"/>
  <c r="E103" i="2"/>
  <c r="D103" i="2"/>
  <c r="E104" i="2"/>
  <c r="D104" i="2"/>
  <c r="E106" i="2"/>
  <c r="D106" i="2"/>
  <c r="E108" i="2"/>
  <c r="D108" i="2"/>
  <c r="E98" i="2"/>
  <c r="D98" i="2"/>
  <c r="E101" i="2"/>
  <c r="D101" i="2"/>
  <c r="E114" i="2"/>
  <c r="D114" i="2"/>
  <c r="E96" i="2"/>
  <c r="D96" i="2"/>
  <c r="E116" i="2"/>
  <c r="D116" i="2"/>
  <c r="E90" i="2"/>
  <c r="D90" i="2"/>
  <c r="E91" i="2"/>
  <c r="D91" i="2"/>
  <c r="E55" i="2"/>
  <c r="D55" i="2"/>
  <c r="E71" i="2"/>
  <c r="D71" i="2"/>
  <c r="E44" i="2"/>
  <c r="D44" i="2"/>
  <c r="E45" i="2"/>
  <c r="D45" i="2"/>
  <c r="E41" i="2"/>
  <c r="D41" i="2"/>
  <c r="E77" i="2"/>
  <c r="D77" i="2"/>
  <c r="E76" i="2"/>
  <c r="D76" i="2"/>
  <c r="E63" i="2"/>
  <c r="D63" i="2"/>
  <c r="E42" i="2"/>
  <c r="D42" i="2"/>
  <c r="E46" i="2"/>
  <c r="D46" i="2"/>
  <c r="E84" i="2"/>
  <c r="D84" i="2"/>
  <c r="E69" i="2"/>
  <c r="D69" i="2"/>
  <c r="E57" i="2"/>
  <c r="D57" i="2"/>
  <c r="E85" i="2"/>
  <c r="D85" i="2"/>
  <c r="E66" i="2"/>
  <c r="D66" i="2"/>
  <c r="E62" i="2"/>
  <c r="D62" i="2"/>
  <c r="E60" i="2"/>
  <c r="D60" i="2"/>
  <c r="E86" i="2"/>
  <c r="D86" i="2"/>
  <c r="E54" i="2"/>
  <c r="D54" i="2"/>
  <c r="E61" i="2"/>
  <c r="D61" i="2"/>
  <c r="E67" i="2"/>
  <c r="D67" i="2"/>
  <c r="E75" i="2"/>
  <c r="D75" i="2"/>
  <c r="E53" i="2"/>
  <c r="D53" i="2"/>
  <c r="E87" i="2"/>
  <c r="D87" i="2"/>
  <c r="E72" i="2"/>
  <c r="D72" i="2"/>
  <c r="E56" i="2"/>
  <c r="D56" i="2"/>
  <c r="E73" i="2"/>
  <c r="D73" i="2"/>
  <c r="E79" i="2"/>
  <c r="D79" i="2"/>
  <c r="E80" i="2"/>
  <c r="D80" i="2"/>
  <c r="E47" i="2"/>
  <c r="D47" i="2"/>
  <c r="E52" i="2"/>
  <c r="D52" i="2"/>
  <c r="E50" i="2"/>
  <c r="D50" i="2"/>
  <c r="E58" i="2"/>
  <c r="D58" i="2"/>
  <c r="E40" i="2"/>
  <c r="D40" i="2"/>
  <c r="E65" i="2"/>
  <c r="D65" i="2"/>
  <c r="E48" i="2"/>
  <c r="D48" i="2"/>
  <c r="E81" i="2"/>
  <c r="D81" i="2"/>
  <c r="E49" i="2"/>
  <c r="D49" i="2"/>
  <c r="E64" i="2"/>
  <c r="D64" i="2"/>
  <c r="E82" i="2"/>
  <c r="D82" i="2"/>
  <c r="E51" i="2"/>
  <c r="D51" i="2"/>
  <c r="E59" i="2"/>
  <c r="D59" i="2"/>
  <c r="E68" i="2"/>
  <c r="D68" i="2"/>
  <c r="E74" i="2"/>
  <c r="D74" i="2"/>
  <c r="E43" i="2"/>
  <c r="D43" i="2"/>
  <c r="E39" i="2"/>
  <c r="D39" i="2"/>
  <c r="E78" i="2"/>
  <c r="D78" i="2"/>
  <c r="E83" i="2"/>
  <c r="D83" i="2"/>
  <c r="E70" i="2"/>
  <c r="D70" i="2"/>
  <c r="E36" i="2"/>
  <c r="D36" i="2"/>
  <c r="E34" i="2"/>
  <c r="D34" i="2"/>
  <c r="E28" i="2"/>
  <c r="D28" i="2"/>
  <c r="E23" i="2"/>
  <c r="D23" i="2"/>
  <c r="E29" i="2"/>
  <c r="D29" i="2"/>
  <c r="E30" i="2"/>
  <c r="D30" i="2"/>
  <c r="E25" i="2"/>
  <c r="D25" i="2"/>
  <c r="E31" i="2"/>
  <c r="D31" i="2"/>
  <c r="E27" i="2"/>
  <c r="D27" i="2"/>
  <c r="E24" i="2"/>
  <c r="D24" i="2"/>
  <c r="E26" i="2"/>
  <c r="D26" i="2"/>
  <c r="E16" i="2"/>
  <c r="D16" i="2"/>
  <c r="E11" i="2"/>
  <c r="B6" i="2"/>
  <c r="B9" i="2"/>
  <c r="B21" i="2"/>
  <c r="B32" i="2"/>
  <c r="B37" i="2"/>
  <c r="B88" i="2"/>
  <c r="B94" i="2"/>
  <c r="B123" i="2"/>
  <c r="B130" i="2"/>
  <c r="B149" i="2"/>
  <c r="B159" i="2"/>
  <c r="E8" i="2"/>
  <c r="D8" i="2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62" i="2"/>
  <c r="B163" i="2" s="1"/>
  <c r="B164" i="2" s="1"/>
  <c r="B165" i="2" s="1"/>
  <c r="B152" i="2"/>
  <c r="B153" i="2" s="1"/>
  <c r="B133" i="2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147" i="2" l="1"/>
  <c r="B148" i="2" s="1"/>
  <c r="B6" i="4"/>
  <c r="B126" i="2" l="1"/>
  <c r="B127" i="2" s="1"/>
  <c r="B128" i="2" s="1"/>
  <c r="B129" i="2" s="1"/>
  <c r="B24" i="2" l="1"/>
  <c r="B25" i="2" l="1"/>
  <c r="B26" i="2" s="1"/>
  <c r="B27" i="2" s="1"/>
  <c r="B28" i="2" s="1"/>
  <c r="B29" i="2" s="1"/>
  <c r="B30" i="2" s="1"/>
  <c r="B31" i="2" s="1"/>
  <c r="B97" i="2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</calcChain>
</file>

<file path=xl/sharedStrings.xml><?xml version="1.0" encoding="utf-8"?>
<sst xmlns="http://schemas.openxmlformats.org/spreadsheetml/2006/main" count="955" uniqueCount="198">
  <si>
    <t>Id Entidad</t>
  </si>
  <si>
    <t>Entidad</t>
  </si>
  <si>
    <t>Marco Normativo</t>
  </si>
  <si>
    <t>Convergencia</t>
  </si>
  <si>
    <t>Instituto Municipal de Transporte y Tránsito de Cereté</t>
  </si>
  <si>
    <t>Instituto Municipal para la Recreación y el Deporte Palmar de Varela</t>
  </si>
  <si>
    <t>E.S.P. Aguas Canal del Dique S.A.</t>
  </si>
  <si>
    <t>Resguardo Indígena Zenú de San Andrés de Sotavento</t>
  </si>
  <si>
    <t>Resguardo Indígena Kankuamo</t>
  </si>
  <si>
    <t>Instituto Municipal de Recreación y Deporte de Campo de la Cruz - Atlántico</t>
  </si>
  <si>
    <t>I.P.S.I Palaima</t>
  </si>
  <si>
    <t>Empresa Metropolitana de Servicios Públicos Domiciliarios S.A E.S.P</t>
  </si>
  <si>
    <t>Departamento</t>
  </si>
  <si>
    <t>Código</t>
  </si>
  <si>
    <t>Santander</t>
  </si>
  <si>
    <t xml:space="preserve">No. </t>
  </si>
  <si>
    <t>CONTADURÍA GENERAL DE LA NACIÓN</t>
  </si>
  <si>
    <t xml:space="preserve"> </t>
  </si>
  <si>
    <t>CA10 - ESTADISTICA DE ENVIOS POR CATEGORIA</t>
  </si>
  <si>
    <t>Sector</t>
  </si>
  <si>
    <t>E.S.E. Centro de Salud Con Camas - Cantagallo</t>
  </si>
  <si>
    <t>Centro de consolidación</t>
  </si>
  <si>
    <t>Marco normativo</t>
  </si>
  <si>
    <t>Resguardos</t>
  </si>
  <si>
    <t>Territorial</t>
  </si>
  <si>
    <t>Boyacá</t>
  </si>
  <si>
    <t>Omisas</t>
  </si>
  <si>
    <t>Norte de Santander</t>
  </si>
  <si>
    <t>Bolívar</t>
  </si>
  <si>
    <t>Antioquia</t>
  </si>
  <si>
    <t>Córdoba</t>
  </si>
  <si>
    <t>Tolima</t>
  </si>
  <si>
    <t>Chocó</t>
  </si>
  <si>
    <t>Cauca</t>
  </si>
  <si>
    <t>Atlántico</t>
  </si>
  <si>
    <t>Guajira</t>
  </si>
  <si>
    <t>Cundinamarca</t>
  </si>
  <si>
    <t>Huila</t>
  </si>
  <si>
    <t>Meta</t>
  </si>
  <si>
    <t>Cesar</t>
  </si>
  <si>
    <t>Sucre</t>
  </si>
  <si>
    <t>Magdalena</t>
  </si>
  <si>
    <t>Arauca</t>
  </si>
  <si>
    <t>Valle del Cauca</t>
  </si>
  <si>
    <t>Región Administrativa y de Planificación Caribe - RAP Región Caribe</t>
  </si>
  <si>
    <t>Instituto Municipal de Deportes, Recreación y Cultura de Santa Lucía</t>
  </si>
  <si>
    <t>Instituto Municipal del Deporte y Recreaciòn de San Onofre</t>
  </si>
  <si>
    <t>observaciones</t>
  </si>
  <si>
    <t xml:space="preserve">Entidades de gobierno </t>
  </si>
  <si>
    <t>Alcaldías</t>
  </si>
  <si>
    <t>Caldas</t>
  </si>
  <si>
    <t>Putumayo</t>
  </si>
  <si>
    <t>Corporación para la Recreación Popular de el Águila</t>
  </si>
  <si>
    <t>Nacional</t>
  </si>
  <si>
    <t>E.S.E. Hospital San Nicolás de Tolentino</t>
  </si>
  <si>
    <t>E.S.P. Domiciliarios de Caracolí S.A.</t>
  </si>
  <si>
    <t>Empresa Forestal del Huila S.A.</t>
  </si>
  <si>
    <t>E.S.P. Empresa de Acueducto, Alcantarillado y Aseo de San Antonio de Palmito</t>
  </si>
  <si>
    <t>E.S.P. Empresa de Servicios Públicos Domiciliarios Aguas y Aseo de Fredonia S.A. - En Liquidación</t>
  </si>
  <si>
    <t>Asociación de Municipios de la Subregión Centro Sur de Caldas</t>
  </si>
  <si>
    <t>Instituto Municipal de Deportes, Recreación y Aprovechamiento del Tiempo Libre de Coveñas Sucre</t>
  </si>
  <si>
    <t>I.P.S. Indígena Cottushi Sushi Anain Wakua IPA IPS-I</t>
  </si>
  <si>
    <t>Instituto Municipal de Recreaciòn y Deportes de los Palmitos Sucre.</t>
  </si>
  <si>
    <t>Asociación Supradepartamental de Municipios para el Progreso.</t>
  </si>
  <si>
    <t>Región de Planeación y Gestión del Centro del Valle</t>
  </si>
  <si>
    <t>Escuela Taller Cartagena de Indias.</t>
  </si>
  <si>
    <t>E.S.P. Aguas de Valencia S.A.S.</t>
  </si>
  <si>
    <t>Instituto Municipal del deporte deportibu</t>
  </si>
  <si>
    <t>Asociación de Municipios del Sur-Sur de la Guajira, la Guajira Zona Sur</t>
  </si>
  <si>
    <t>Nota: Este reporte incluye la entidad: 923272496 - FONDO NACIONAL DE PENSIONES DE LAS ENTIDADES TERRITORIALES (FONPET), la cual no se tendra en cuenta para las estadísticas de la CGN</t>
  </si>
  <si>
    <t>Página 1 de 2</t>
  </si>
  <si>
    <t>No obligadas</t>
  </si>
  <si>
    <t>Universo</t>
  </si>
  <si>
    <t>Aceptadas</t>
  </si>
  <si>
    <t>Empresas sociales del Estado</t>
  </si>
  <si>
    <t>Procesos especiales empresas</t>
  </si>
  <si>
    <t>Otras entidades gobierno general</t>
  </si>
  <si>
    <t>Nariño</t>
  </si>
  <si>
    <t>Empresas industriales y comerciales del Estado</t>
  </si>
  <si>
    <t>Guapí</t>
  </si>
  <si>
    <t>Vichada</t>
  </si>
  <si>
    <t>Campo de la Cruz</t>
  </si>
  <si>
    <t>Fondo Rotatorio de Valorización Municipal - Aguachica</t>
  </si>
  <si>
    <t>Establecimientos públicos</t>
  </si>
  <si>
    <t>Junta Municipal de Deportes y Recreación de Rivera - Huila</t>
  </si>
  <si>
    <t>CPGA de la Provincia de García Rovira</t>
  </si>
  <si>
    <t>Asociación de Áreas Metropolitanas de Colombia</t>
  </si>
  <si>
    <t>Empresas de servicios públicos</t>
  </si>
  <si>
    <t>E.S.P. Empresa de Servicios de San Marcos</t>
  </si>
  <si>
    <t>Plaza de Mercado de Mocoa</t>
  </si>
  <si>
    <t>E.S.P. Empresa de Servicios Domiciliarios de Honda - En Liquidación</t>
  </si>
  <si>
    <t>Junta Municipal de Deportes de Frontino</t>
  </si>
  <si>
    <t>Casa de la Tercera Edad</t>
  </si>
  <si>
    <t>Sociedades de economía mixta</t>
  </si>
  <si>
    <t>Instituto Municipal de Transportes y Tránsito de Maicao</t>
  </si>
  <si>
    <t>Instituto Municipal para el Desarrollo de Hato Corozal</t>
  </si>
  <si>
    <t>Casanare</t>
  </si>
  <si>
    <t>E.S.E. de Guapí</t>
  </si>
  <si>
    <t>Asociación de Municipios Petroleros de Colombia</t>
  </si>
  <si>
    <t>Bogotá D.C.</t>
  </si>
  <si>
    <t>Otras empresas</t>
  </si>
  <si>
    <t>Instituto Municipal del Deporte y la Recreación Espinal</t>
  </si>
  <si>
    <t>E.S.P. Domiciliarios de la Provincia de Márquez S.A.</t>
  </si>
  <si>
    <t>Instituto Municipal de Deportes de Venadillo</t>
  </si>
  <si>
    <t>U.A.E Centro de Vida Dejando Huellas del Municipio de Ayapel</t>
  </si>
  <si>
    <t>Asociación de Municipios del Urabá Antioqueño</t>
  </si>
  <si>
    <t>E.S.P. de Colombia Huila S.A.S.</t>
  </si>
  <si>
    <t>Hospital Departamental  de la Divina Misericordia de Palestina - Caldas E.S.E</t>
  </si>
  <si>
    <t>Asociación de Municipios de la Depresión Momposina</t>
  </si>
  <si>
    <t>Asociación de Municipios de la Subregión Suroriental Provincia de Ricaurte- Norte de Santander.</t>
  </si>
  <si>
    <t>Instituto Municipal de Recreación y Deportes de Clemencia</t>
  </si>
  <si>
    <t>Patrimonio Autónomo Fondo Empresarial</t>
  </si>
  <si>
    <t>Fondo Mixto para la Promoción de la Infraestructura, el Desarrollo Integral y la Gestión Social Sierra Nevada</t>
  </si>
  <si>
    <t>Instituto  Municipal del Deporte y Recreacion de Turbaco</t>
  </si>
  <si>
    <t>Región de Planeación y Gestión</t>
  </si>
  <si>
    <t>Municipios Asociados del Cauca</t>
  </si>
  <si>
    <t>Asociación de Municipios de Córdoba y del Urabá Antioqueño</t>
  </si>
  <si>
    <t>Etiquetas de fila</t>
  </si>
  <si>
    <t>Total general</t>
  </si>
  <si>
    <t>Cuenta de Entidad</t>
  </si>
  <si>
    <t>Mar 5, 2024 - 7:14:34 AM</t>
  </si>
  <si>
    <t xml:space="preserve">Empresas no cotizantes </t>
  </si>
  <si>
    <t>Omisa</t>
  </si>
  <si>
    <t>E.S.P.Empresa de Servicios Públicos de Puerto Carreño Vichada S.A</t>
  </si>
  <si>
    <t>E.I.C.E. Empresas de Servicios Públicos de el Dovio Valle ESP</t>
  </si>
  <si>
    <t>Ministerios</t>
  </si>
  <si>
    <t>Ministerio de Igualdad y Equidad</t>
  </si>
  <si>
    <t>E.I.C.E. Empresa de Desarrollo Territorial Sostenible Invest in Sabana</t>
  </si>
  <si>
    <t>E.S.P. Empresa Oficial de Servicios Públicos Domiciliarios Sutamarchan S.A.S.</t>
  </si>
  <si>
    <t>I.P.S. Indígena Mavesalud</t>
  </si>
  <si>
    <t>Otras entidades Gobierno General</t>
  </si>
  <si>
    <t>Instituto Municipal de Cultura Deporte y Recreación de Tiquisio</t>
  </si>
  <si>
    <t>E.S.P. del Sector Rural Urbano y Centros Poblados de Güepsa Sociedad Anónima por Acciones Simplificadas de Alcantarillado - Aseo Rural y Urbano del Mu</t>
  </si>
  <si>
    <t>Instituto Municipal de Tránsito de Aracataca</t>
  </si>
  <si>
    <t>E.S.P. Empresa de Servicios Públicos Domiciliarios de Acueducto Alcantarillado y Aseo de Rioblanco - ACUAARIO S.A.S.</t>
  </si>
  <si>
    <t>Provincia Administrativa y de Planificación de San Juan en el Departamento de Antioquia</t>
  </si>
  <si>
    <t>Empresa de Desarrollo y Renovación Municipal de Buriticá EDEREM - Buriticá</t>
  </si>
  <si>
    <t>Región Administrativa y de Planificación RAP Del Agua y La Montaña</t>
  </si>
  <si>
    <t>E.S.P Domiciliarios de Acueducto Alcantarillado y Aseo de CURITI S.A.S</t>
  </si>
  <si>
    <t>E.I.C.E. Empresa para el Desarrollo Urbano Rural y Hábitat del Municipio de Necoclí</t>
  </si>
  <si>
    <t>E.S.P. Empresa de Servicios Públicos Domiciliarios SERVISUC S.A.S.</t>
  </si>
  <si>
    <t>Asociación de municipios Urabá norte</t>
  </si>
  <si>
    <t>Contraloría Municipal de Floridablanca</t>
  </si>
  <si>
    <t>E.S.P. Aguas Públicas de Cantagallo S.A.</t>
  </si>
  <si>
    <t>Risaralda</t>
  </si>
  <si>
    <t>Asociación de Municipios del Parque Nacional Natural Tatama</t>
  </si>
  <si>
    <t>Instituto Cajamarcuno para el Deporte y la Recreación</t>
  </si>
  <si>
    <t>Instituto de Recreación, Cultura y Deporte del Municipio de Montelibano</t>
  </si>
  <si>
    <t>Empresas Públicas de Apartadó SAS ESP</t>
  </si>
  <si>
    <t>Instituto para la Recreación y el Deporte en el Municipio de Santa Fe de Antioquia</t>
  </si>
  <si>
    <t>Centro Provincial de Gestión Agroempresarial del Departamento de Arauca</t>
  </si>
  <si>
    <t>E.S.P. Empresas Públicas Municipales de Tierralta</t>
  </si>
  <si>
    <t>Empresa Municipal de Acueducto, Alcantarillado y Aseo de San Pablo E.S.P. S.A.S</t>
  </si>
  <si>
    <t>Entidades en procesos especiales</t>
  </si>
  <si>
    <t>Instituto Municipal para el Deporte, la Recreación, el Aprovechamiento del Tiempo Libre y la Educación Extraescolar - Morroa- En Liquidación</t>
  </si>
  <si>
    <t>Empresa de Petróleos del Llano - En liquidación</t>
  </si>
  <si>
    <t>E.S.P. Empresa de Alumbrado Público de Toluviejo</t>
  </si>
  <si>
    <t>Fondo para Consolidación del Patrimonio Autónomo Pensional de Cartago</t>
  </si>
  <si>
    <t>E.S.P. de Barichara S.A.</t>
  </si>
  <si>
    <t>E.S.P. Aguas de Padilla S.A.</t>
  </si>
  <si>
    <t xml:space="preserve">Empresas cotizantes </t>
  </si>
  <si>
    <t>Oleoducto Bicentenario de Colombia S.A.S.</t>
  </si>
  <si>
    <t>E.S.P. Empresas Públicas de Acevedo S.A.</t>
  </si>
  <si>
    <t>E.I.C.E. para el Desarrollo de la Gestión Pública - Chipaque</t>
  </si>
  <si>
    <t>E.S.E. Hospital Integrado San Juan de Cimitarra</t>
  </si>
  <si>
    <t>E.S.E. San Juan de Betulia</t>
  </si>
  <si>
    <t>San Andrés</t>
  </si>
  <si>
    <t>E.S.P. Aguas de San Andrés S.A.</t>
  </si>
  <si>
    <t>E.S.P. Empresa de Energía Eléctrica del Departamento del Vichada S.A.</t>
  </si>
  <si>
    <t>E.S.E. Centro de Salud San José - Boyacá</t>
  </si>
  <si>
    <t>E.S.E. Hospital San Juan Bosco</t>
  </si>
  <si>
    <t>E.S.E. Camu - Chima</t>
  </si>
  <si>
    <t>E.S.E. Hospital San José de Tadó</t>
  </si>
  <si>
    <t>E.S.P.Empresa Municipal de Servicios Públicos de Corozal</t>
  </si>
  <si>
    <t>E.S.P. Emuserp Hobo - En Liquidación</t>
  </si>
  <si>
    <t>E.S.P. Empresa de Servicios Públicos de La Paz</t>
  </si>
  <si>
    <t>C.P.G.A. del Noroccidente del Huila</t>
  </si>
  <si>
    <t>Asociación de Municipios de Lengupa</t>
  </si>
  <si>
    <t>Instituto Municipal del Deporte y la Recreación - Guadalajara de Buga</t>
  </si>
  <si>
    <t>E.S.E. Centro de Salud los Palmitos - Sucre</t>
  </si>
  <si>
    <t>E.S.E. Hospital Local Santa Rita de Cassia</t>
  </si>
  <si>
    <t>Junta Municipal de Deportes - San Francisco</t>
  </si>
  <si>
    <t>E.S.E. Centro de Salud de Viracachá</t>
  </si>
  <si>
    <t>E.S.E. Centro de Salud Manuel Alberto Sandoval - Sotaquirá</t>
  </si>
  <si>
    <t>E.S.E. Centro de Salud Con Cama</t>
  </si>
  <si>
    <t>Manaure</t>
  </si>
  <si>
    <t>Peque</t>
  </si>
  <si>
    <t>Mallama (Piedrancha)</t>
  </si>
  <si>
    <t>Chalán</t>
  </si>
  <si>
    <t>Almaguer</t>
  </si>
  <si>
    <t>San Pedro - Sucre</t>
  </si>
  <si>
    <t>Moñitos</t>
  </si>
  <si>
    <t>E.S.E. Hospital San Rafael - San Luis</t>
  </si>
  <si>
    <t>E.S.E. Hospital Gustavo González - San Andrés</t>
  </si>
  <si>
    <t>Composición patrimonial</t>
  </si>
  <si>
    <r>
      <t xml:space="preserve">Periodo: 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 xml:space="preserve">Enero - Diciembre      </t>
    </r>
  </si>
  <si>
    <t>Año: 2023</t>
  </si>
  <si>
    <t>ENTIDADES OMISAS EVALUACIÓN DE CONTROL INTERNO CONTABLE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</si>
</sst>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mmm\ d\,\ yyyy"/>
    <numFmt numFmtId="166" formatCode="0.0"/>
    <numFmt numFmtId="167" formatCode="0.0%"/>
  </numFmts>
  <fonts count="17" x14ac:knownFonts="1">
    <font>
      <sz val="11"/>
      <color theme="1"/>
      <name val="Calibri"/>
      <family val="2"/>
      <scheme val="minor"/>
    </font>
    <font>
      <b/>
      <sz val="9"/>
      <color theme="1"/>
      <name val="Montserrat Medium"/>
    </font>
    <font>
      <sz val="10"/>
      <color theme="1"/>
      <name val="Tahoma"/>
      <family val="2"/>
    </font>
    <font>
      <sz val="9"/>
      <color theme="1"/>
      <name val="Montserrat Medium"/>
    </font>
    <font>
      <sz val="9"/>
      <color theme="1"/>
      <name val="Tahom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454545"/>
      <name val="Verdana"/>
      <family val="2"/>
    </font>
    <font>
      <b/>
      <sz val="9"/>
      <color rgb="FFFFFFFF"/>
      <name val="Verdana"/>
      <family val="2"/>
    </font>
    <font>
      <sz val="11"/>
      <color theme="0"/>
      <name val="Verdana"/>
      <family val="2"/>
    </font>
    <font>
      <b/>
      <sz val="12"/>
      <color theme="4"/>
      <name val="Verdana"/>
      <family val="2"/>
    </font>
    <font>
      <sz val="11"/>
      <color theme="1"/>
      <name val="Verdana"/>
      <family val="2"/>
    </font>
    <font>
      <b/>
      <sz val="14"/>
      <color theme="4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1"/>
      <color rgb="FF3366CC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B61CBE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B61CBE"/>
      </left>
      <right style="thin">
        <color rgb="FFB61CBE"/>
      </right>
      <top style="thin">
        <color rgb="FFB61CBE"/>
      </top>
      <bottom style="thin">
        <color rgb="FFB61CBE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165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/>
    <xf numFmtId="0" fontId="4" fillId="0" borderId="5" xfId="1" applyFont="1" applyBorder="1" applyAlignment="1">
      <alignment wrapText="1"/>
    </xf>
    <xf numFmtId="0" fontId="7" fillId="0" borderId="7" xfId="1" applyFont="1" applyBorder="1" applyAlignment="1">
      <alignment vertical="top"/>
    </xf>
    <xf numFmtId="166" fontId="7" fillId="0" borderId="7" xfId="1" applyNumberFormat="1" applyFont="1" applyBorder="1" applyAlignment="1">
      <alignment vertical="top"/>
    </xf>
    <xf numFmtId="0" fontId="7" fillId="0" borderId="7" xfId="1" applyFont="1" applyBorder="1" applyAlignment="1">
      <alignment vertical="top" wrapText="1"/>
    </xf>
    <xf numFmtId="0" fontId="3" fillId="0" borderId="0" xfId="1" applyFont="1" applyAlignment="1">
      <alignment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3" fillId="0" borderId="4" xfId="1" applyFont="1" applyBorder="1"/>
    <xf numFmtId="0" fontId="3" fillId="0" borderId="4" xfId="1" applyFont="1" applyBorder="1" applyAlignment="1">
      <alignment wrapText="1"/>
    </xf>
    <xf numFmtId="167" fontId="3" fillId="0" borderId="0" xfId="2" applyNumberFormat="1" applyFont="1" applyAlignme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4" borderId="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/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2" borderId="2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0" fillId="0" borderId="0" xfId="0" applyAlignment="1">
      <alignment horizontal="left" indent="3"/>
    </xf>
    <xf numFmtId="0" fontId="9" fillId="0" borderId="0" xfId="0" applyFont="1" applyAlignment="1">
      <alignment vertical="center"/>
    </xf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4">
    <cellStyle name="Millares 2" xfId="3" xr:uid="{4235A07E-ED06-42DD-9135-57ACDC7875AA}"/>
    <cellStyle name="Normal" xfId="0" builtinId="0"/>
    <cellStyle name="Normal 2" xfId="1" xr:uid="{17A93C7E-90F8-4F59-AB85-6F2B60CC24A8}"/>
    <cellStyle name="Porcentaje 2" xfId="2" xr:uid="{8B6F4B6C-3D8A-417C-A449-54AAF5C46C4D}"/>
  </cellStyles>
  <dxfs count="0"/>
  <tableStyles count="0" defaultTableStyle="TableStyleMedium2" defaultPivotStyle="PivotStyleLight16"/>
  <colors>
    <mruColors>
      <color rgb="FF23CBC7"/>
      <color rgb="FF3366CC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WER" refreshedDate="45357.559036574072" createdVersion="7" refreshedVersion="7" minRefreshableVersion="3" recordCount="124" xr:uid="{1EB6BB79-886D-42A4-BC79-AD976620FABB}">
  <cacheSource type="worksheet">
    <worksheetSource ref="A12:H136" sheet="Base"/>
  </cacheSource>
  <cacheFields count="8">
    <cacheField name="Id Entidad" numFmtId="0">
      <sharedItems containsSemiMixedTypes="0" containsString="0" containsNumber="1" containsInteger="1" minValue="89600000" maxValue="923273571" count="124">
        <n v="923273437"/>
        <n v="182505000"/>
        <n v="182905000"/>
        <n v="210023500"/>
        <n v="211770717"/>
        <n v="211819318"/>
        <n v="212219022"/>
        <n v="213070230"/>
        <n v="213552435"/>
        <n v="213708137"/>
        <n v="214305543"/>
        <n v="216044560"/>
        <n v="220113655"/>
        <n v="220115763"/>
        <n v="220115879"/>
        <n v="220125658"/>
        <n v="220144098"/>
        <n v="220170418"/>
        <n v="220176111"/>
        <n v="220220011"/>
        <n v="220241615"/>
        <n v="220276243"/>
        <n v="220415999"/>
        <n v="220641999"/>
        <n v="220768999"/>
        <n v="221010999"/>
        <n v="230120621"/>
        <n v="230141349"/>
        <n v="230170215"/>
        <n v="230170708"/>
        <n v="230386001"/>
        <n v="230973349"/>
        <n v="260127787"/>
        <n v="261423168"/>
        <n v="264020060"/>
        <n v="270115104"/>
        <n v="89600000"/>
        <n v="91000000"/>
        <n v="923269420"/>
        <n v="923270070"/>
        <n v="923271102"/>
        <n v="923271218"/>
        <n v="923271236"/>
        <n v="923271271"/>
        <n v="923271473"/>
        <n v="923271491"/>
        <n v="923271587"/>
        <n v="923271622"/>
        <n v="923271633"/>
        <n v="923271640"/>
        <n v="923271654"/>
        <n v="923271673"/>
        <n v="923271861"/>
        <n v="923272103"/>
        <n v="923272112"/>
        <n v="923272135"/>
        <n v="923272188"/>
        <n v="923272329"/>
        <n v="923272364"/>
        <n v="923272391"/>
        <n v="923272396"/>
        <n v="923272417"/>
        <n v="923272443"/>
        <n v="923272469"/>
        <n v="923272526"/>
        <n v="923272534"/>
        <n v="923272600"/>
        <n v="923272676"/>
        <n v="923272684"/>
        <n v="923272686"/>
        <n v="923272696"/>
        <n v="923272735"/>
        <n v="923272742"/>
        <n v="923272757"/>
        <n v="923272775"/>
        <n v="923272778"/>
        <n v="923272811"/>
        <n v="923272813"/>
        <n v="923272829"/>
        <n v="923272874"/>
        <n v="923272886"/>
        <n v="923272904"/>
        <n v="923272916"/>
        <n v="923272917"/>
        <n v="923272923"/>
        <n v="923272931"/>
        <n v="923272938"/>
        <n v="923272941"/>
        <n v="923272948"/>
        <n v="923272953"/>
        <n v="923272990"/>
        <n v="923272991"/>
        <n v="923272993"/>
        <n v="923273057"/>
        <n v="923273085"/>
        <n v="923273130"/>
        <n v="923273138"/>
        <n v="923273158"/>
        <n v="923273248"/>
        <n v="923273269"/>
        <n v="923273334"/>
        <n v="923273373"/>
        <n v="923273377"/>
        <n v="923273378"/>
        <n v="923273401"/>
        <n v="923273402"/>
        <n v="923273412"/>
        <n v="923273432"/>
        <n v="923273465"/>
        <n v="923273466"/>
        <n v="923273470"/>
        <n v="923273471"/>
        <n v="923273487"/>
        <n v="923273490"/>
        <n v="923273493"/>
        <n v="923273494"/>
        <n v="923273498"/>
        <n v="923273515"/>
        <n v="923273516"/>
        <n v="923273521"/>
        <n v="923273523"/>
        <n v="923273536"/>
        <n v="923273560"/>
        <n v="923273571"/>
      </sharedItems>
    </cacheField>
    <cacheField name="Entidad" numFmtId="0">
      <sharedItems/>
    </cacheField>
    <cacheField name="Sector " numFmtId="0">
      <sharedItems count="2">
        <s v="Territorial"/>
        <s v="Nacional"/>
      </sharedItems>
    </cacheField>
    <cacheField name="Departamento" numFmtId="0">
      <sharedItems/>
    </cacheField>
    <cacheField name="Marco Normativo" numFmtId="0">
      <sharedItems count="4">
        <s v="Entidades de gobierno "/>
        <s v="Empresas no cotizantes "/>
        <s v="Entidades en procesos especiales"/>
        <s v="Empresas cotizantes "/>
      </sharedItems>
    </cacheField>
    <cacheField name="Convergencia" numFmtId="0">
      <sharedItems count="11">
        <s v="Otras entidades Gobierno General"/>
        <s v="Empresas sociales del Estado"/>
        <s v="Alcaldías"/>
        <s v="Establecimientos públicos"/>
        <s v="Empresas de servicios públicos"/>
        <s v="Procesos especiales empresas"/>
        <s v="Empresas industriales y comerciales del Estado"/>
        <s v="Sociedades de economía mixta"/>
        <s v="Resguardos"/>
        <s v="Otras empresas"/>
        <s v="Ministerios"/>
      </sharedItems>
    </cacheField>
    <cacheField name="observaciones" numFmtId="0">
      <sharedItems/>
    </cacheField>
    <cacheField name="Composición patrimonial" numFmtId="166">
      <sharedItems containsMixedTypes="1" containsNumber="1" minValue="90" maxValue="100.0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  <s v="Instituto  Municipal del Deporte y Recreacion de Turbaco"/>
    <x v="0"/>
    <s v="Bolívar"/>
    <x v="0"/>
    <x v="0"/>
    <s v="Omisa"/>
    <s v=" "/>
  </r>
  <r>
    <x v="1"/>
    <s v="E.S.E. Hospital Gustavo González - San Andrés"/>
    <x v="0"/>
    <s v="Antioquia"/>
    <x v="1"/>
    <x v="1"/>
    <s v="Omisa"/>
    <s v=" "/>
  </r>
  <r>
    <x v="2"/>
    <s v="E.S.E. Hospital San Rafael - San Luis"/>
    <x v="0"/>
    <s v="Antioquia"/>
    <x v="1"/>
    <x v="1"/>
    <s v="Omisa"/>
    <s v=" "/>
  </r>
  <r>
    <x v="3"/>
    <s v="Moñitos"/>
    <x v="0"/>
    <s v="Córdoba"/>
    <x v="0"/>
    <x v="2"/>
    <s v="Omisa"/>
    <s v=" "/>
  </r>
  <r>
    <x v="4"/>
    <s v="San Pedro - Sucre"/>
    <x v="0"/>
    <s v="Sucre"/>
    <x v="0"/>
    <x v="2"/>
    <s v="Omisa"/>
    <s v=" "/>
  </r>
  <r>
    <x v="5"/>
    <s v="Guapí"/>
    <x v="0"/>
    <s v="Cauca"/>
    <x v="0"/>
    <x v="2"/>
    <s v="Omisa"/>
    <s v=" "/>
  </r>
  <r>
    <x v="6"/>
    <s v="Almaguer"/>
    <x v="0"/>
    <s v="Cauca"/>
    <x v="0"/>
    <x v="2"/>
    <s v="Omisa"/>
    <s v=" "/>
  </r>
  <r>
    <x v="7"/>
    <s v="Chalán"/>
    <x v="0"/>
    <s v="Sucre"/>
    <x v="0"/>
    <x v="2"/>
    <s v="Omisa"/>
    <s v=" "/>
  </r>
  <r>
    <x v="8"/>
    <s v="Mallama (Piedrancha)"/>
    <x v="0"/>
    <s v="Nariño"/>
    <x v="0"/>
    <x v="2"/>
    <s v="Omisa"/>
    <s v=" "/>
  </r>
  <r>
    <x v="9"/>
    <s v="Campo de la Cruz"/>
    <x v="0"/>
    <s v="Atlántico"/>
    <x v="0"/>
    <x v="2"/>
    <s v="Omisa"/>
    <s v=" "/>
  </r>
  <r>
    <x v="10"/>
    <s v="Peque"/>
    <x v="0"/>
    <s v="Antioquia"/>
    <x v="0"/>
    <x v="2"/>
    <s v="Omisa"/>
    <s v=" "/>
  </r>
  <r>
    <x v="11"/>
    <s v="Manaure"/>
    <x v="0"/>
    <s v="Guajira"/>
    <x v="0"/>
    <x v="2"/>
    <s v="Omisa"/>
    <s v=" "/>
  </r>
  <r>
    <x v="12"/>
    <s v="E.S.E. Centro de Salud Con Cama"/>
    <x v="0"/>
    <s v="Bolívar"/>
    <x v="1"/>
    <x v="1"/>
    <s v="Omisa"/>
    <s v=" "/>
  </r>
  <r>
    <x v="13"/>
    <s v="E.S.E. Centro de Salud Manuel Alberto Sandoval - Sotaquirá"/>
    <x v="0"/>
    <s v="Boyacá"/>
    <x v="1"/>
    <x v="1"/>
    <s v="Omisa"/>
    <s v=" "/>
  </r>
  <r>
    <x v="14"/>
    <s v="E.S.E. Centro de Salud de Viracachá"/>
    <x v="0"/>
    <s v="Boyacá"/>
    <x v="1"/>
    <x v="1"/>
    <s v="Omisa"/>
    <s v=" "/>
  </r>
  <r>
    <x v="15"/>
    <s v="Junta Municipal de Deportes - San Francisco"/>
    <x v="0"/>
    <s v="Cundinamarca"/>
    <x v="0"/>
    <x v="0"/>
    <s v="Omisa"/>
    <s v=" "/>
  </r>
  <r>
    <x v="16"/>
    <s v="E.S.E. Hospital Local Santa Rita de Cassia"/>
    <x v="0"/>
    <s v="Guajira"/>
    <x v="1"/>
    <x v="1"/>
    <s v="Omisa"/>
    <s v=" "/>
  </r>
  <r>
    <x v="17"/>
    <s v="E.S.E. Centro de Salud los Palmitos - Sucre"/>
    <x v="0"/>
    <s v="Sucre"/>
    <x v="1"/>
    <x v="1"/>
    <s v="Omisa"/>
    <s v=" "/>
  </r>
  <r>
    <x v="18"/>
    <s v="Instituto Municipal del Deporte y la Recreación - Guadalajara de Buga"/>
    <x v="0"/>
    <s v="Valle del Cauca"/>
    <x v="0"/>
    <x v="0"/>
    <s v="Omisa"/>
    <s v=" "/>
  </r>
  <r>
    <x v="19"/>
    <s v="Fondo Rotatorio de Valorización Municipal - Aguachica"/>
    <x v="0"/>
    <s v="Cesar"/>
    <x v="0"/>
    <x v="3"/>
    <s v="Omisa"/>
    <s v=" "/>
  </r>
  <r>
    <x v="20"/>
    <s v="Junta Municipal de Deportes y Recreación de Rivera - Huila"/>
    <x v="0"/>
    <s v="Huila"/>
    <x v="0"/>
    <x v="0"/>
    <s v="Omisa"/>
    <s v=" "/>
  </r>
  <r>
    <x v="21"/>
    <s v="Corporación para la Recreación Popular de el Águila"/>
    <x v="0"/>
    <s v="Valle del Cauca"/>
    <x v="0"/>
    <x v="0"/>
    <s v="Omisa"/>
    <n v="99.58"/>
  </r>
  <r>
    <x v="22"/>
    <s v="Asociación de Municipios de Lengupa"/>
    <x v="0"/>
    <s v="Boyacá"/>
    <x v="0"/>
    <x v="0"/>
    <s v="Omisa"/>
    <s v=" "/>
  </r>
  <r>
    <x v="23"/>
    <s v="C.P.G.A. del Noroccidente del Huila"/>
    <x v="0"/>
    <s v="Huila"/>
    <x v="0"/>
    <x v="0"/>
    <s v="Omisa"/>
    <s v=" "/>
  </r>
  <r>
    <x v="24"/>
    <s v="CPGA de la Provincia de García Rovira"/>
    <x v="0"/>
    <s v="Santander"/>
    <x v="0"/>
    <x v="0"/>
    <s v="Omisa"/>
    <s v=" "/>
  </r>
  <r>
    <x v="25"/>
    <s v="Asociación de Áreas Metropolitanas de Colombia"/>
    <x v="0"/>
    <s v="Antioquia"/>
    <x v="0"/>
    <x v="0"/>
    <s v="Omisa"/>
    <s v=" "/>
  </r>
  <r>
    <x v="26"/>
    <s v="E.S.P. Empresa de Servicios Públicos de La Paz"/>
    <x v="0"/>
    <s v="Cesar"/>
    <x v="1"/>
    <x v="4"/>
    <s v="Omisa"/>
    <s v=" "/>
  </r>
  <r>
    <x v="27"/>
    <s v="E.S.P. Emuserp Hobo - En Liquidación"/>
    <x v="0"/>
    <s v="Huila"/>
    <x v="2"/>
    <x v="5"/>
    <s v="Omisa"/>
    <s v=" "/>
  </r>
  <r>
    <x v="28"/>
    <s v="E.S.P.Empresa Municipal de Servicios Públicos de Corozal"/>
    <x v="0"/>
    <s v="Sucre"/>
    <x v="1"/>
    <x v="4"/>
    <s v="Omisa"/>
    <s v=" "/>
  </r>
  <r>
    <x v="29"/>
    <s v="E.S.P. Empresa de Servicios de San Marcos"/>
    <x v="0"/>
    <s v="Sucre"/>
    <x v="1"/>
    <x v="4"/>
    <s v="Omisa"/>
    <s v=" "/>
  </r>
  <r>
    <x v="30"/>
    <s v="Plaza de Mercado de Mocoa"/>
    <x v="0"/>
    <s v="Putumayo"/>
    <x v="1"/>
    <x v="6"/>
    <s v="Omisa"/>
    <s v=" "/>
  </r>
  <r>
    <x v="31"/>
    <s v="E.S.P. Empresa de Servicios Domiciliarios de Honda - En Liquidación"/>
    <x v="0"/>
    <s v="Tolima"/>
    <x v="2"/>
    <x v="5"/>
    <s v="Omisa"/>
    <s v=" "/>
  </r>
  <r>
    <x v="32"/>
    <s v="E.S.E. Hospital San José de Tadó"/>
    <x v="0"/>
    <s v="Chocó"/>
    <x v="1"/>
    <x v="1"/>
    <s v="Omisa"/>
    <s v=" "/>
  </r>
  <r>
    <x v="33"/>
    <s v="E.S.E. Camu - Chima"/>
    <x v="0"/>
    <s v="Córdoba"/>
    <x v="1"/>
    <x v="1"/>
    <s v="Omisa"/>
    <s v=" "/>
  </r>
  <r>
    <x v="34"/>
    <s v="E.S.E. Hospital San Juan Bosco"/>
    <x v="0"/>
    <s v="Cesar"/>
    <x v="1"/>
    <x v="1"/>
    <s v="Omisa"/>
    <s v=" "/>
  </r>
  <r>
    <x v="35"/>
    <s v="E.S.E. Centro de Salud San José - Boyacá"/>
    <x v="0"/>
    <s v="Boyacá"/>
    <x v="1"/>
    <x v="1"/>
    <s v="Omisa"/>
    <s v=" "/>
  </r>
  <r>
    <x v="36"/>
    <s v="E.S.P. Empresa de Energía Eléctrica del Departamento del Vichada S.A."/>
    <x v="0"/>
    <s v="Vichada"/>
    <x v="1"/>
    <x v="4"/>
    <s v="Omisa"/>
    <n v="99.399999999999991"/>
  </r>
  <r>
    <x v="37"/>
    <s v="E.S.E. Hospital San Nicolás de Tolentino"/>
    <x v="0"/>
    <s v="Bolívar"/>
    <x v="1"/>
    <x v="1"/>
    <s v="Omisa"/>
    <s v=" "/>
  </r>
  <r>
    <x v="38"/>
    <s v="E.S.P. Aguas de San Andrés S.A."/>
    <x v="0"/>
    <s v="San Andrés"/>
    <x v="1"/>
    <x v="4"/>
    <s v="Omisa"/>
    <n v="100"/>
  </r>
  <r>
    <x v="39"/>
    <s v="Junta Municipal de Deportes de Frontino"/>
    <x v="0"/>
    <s v="Antioquia"/>
    <x v="0"/>
    <x v="0"/>
    <s v="Omisa"/>
    <s v=" "/>
  </r>
  <r>
    <x v="40"/>
    <s v="E.S.P. Domiciliarios de Caracolí S.A."/>
    <x v="0"/>
    <s v="Antioquia"/>
    <x v="1"/>
    <x v="4"/>
    <s v="Omisa"/>
    <n v="99.35"/>
  </r>
  <r>
    <x v="41"/>
    <s v="E.S.E. San Juan de Betulia"/>
    <x v="0"/>
    <s v="Sucre"/>
    <x v="1"/>
    <x v="1"/>
    <s v="Omisa"/>
    <s v=" "/>
  </r>
  <r>
    <x v="42"/>
    <s v="E.S.E. Hospital Integrado San Juan de Cimitarra"/>
    <x v="0"/>
    <s v="Santander"/>
    <x v="1"/>
    <x v="1"/>
    <s v="Omisa"/>
    <s v=" "/>
  </r>
  <r>
    <x v="43"/>
    <s v="Casa de la Tercera Edad"/>
    <x v="0"/>
    <s v="Norte de Santander"/>
    <x v="0"/>
    <x v="0"/>
    <s v="Omisa"/>
    <s v=" "/>
  </r>
  <r>
    <x v="44"/>
    <s v="Empresa Forestal del Huila S.A."/>
    <x v="0"/>
    <s v="Huila"/>
    <x v="1"/>
    <x v="7"/>
    <s v="Omisa"/>
    <n v="100"/>
  </r>
  <r>
    <x v="45"/>
    <s v="Instituto Municipal de Transportes y Tránsito de Maicao"/>
    <x v="0"/>
    <s v="Guajira"/>
    <x v="0"/>
    <x v="0"/>
    <s v="Omisa"/>
    <s v=" "/>
  </r>
  <r>
    <x v="46"/>
    <s v="Instituto Municipal para el Desarrollo de Hato Corozal"/>
    <x v="0"/>
    <s v="Casanare"/>
    <x v="0"/>
    <x v="0"/>
    <s v="Omisa"/>
    <s v=" "/>
  </r>
  <r>
    <x v="47"/>
    <s v="E.I.C.E. para el Desarrollo de la Gestión Pública - Chipaque"/>
    <x v="0"/>
    <s v="Cundinamarca"/>
    <x v="1"/>
    <x v="6"/>
    <s v="Omisa"/>
    <s v=" "/>
  </r>
  <r>
    <x v="48"/>
    <s v="E.S.E. Centro de Salud Con Camas - Cantagallo"/>
    <x v="0"/>
    <s v="Bolívar"/>
    <x v="1"/>
    <x v="1"/>
    <s v="Omisa"/>
    <s v=" "/>
  </r>
  <r>
    <x v="49"/>
    <s v="E.S.E. de Guapí"/>
    <x v="0"/>
    <s v="Cauca"/>
    <x v="1"/>
    <x v="1"/>
    <s v="Omisa"/>
    <s v=" "/>
  </r>
  <r>
    <x v="50"/>
    <s v="E.S.P. Empresas Públicas de Acevedo S.A."/>
    <x v="0"/>
    <s v="Huila"/>
    <x v="1"/>
    <x v="4"/>
    <s v="Omisa"/>
    <n v="100"/>
  </r>
  <r>
    <x v="51"/>
    <s v="E.S.P. Empresa de Acueducto, Alcantarillado y Aseo de San Antonio de Palmito"/>
    <x v="0"/>
    <s v="Sucre"/>
    <x v="1"/>
    <x v="4"/>
    <s v="Omisa"/>
    <n v="100"/>
  </r>
  <r>
    <x v="52"/>
    <s v="Asociación de Municipios Petroleros de Colombia"/>
    <x v="0"/>
    <s v="Bogotá D.C."/>
    <x v="0"/>
    <x v="0"/>
    <s v="Omisa"/>
    <s v=" "/>
  </r>
  <r>
    <x v="53"/>
    <s v="Instituto Municipal del Deporte y la Recreación Espinal"/>
    <x v="0"/>
    <s v="Tolima"/>
    <x v="0"/>
    <x v="0"/>
    <s v="Omisa"/>
    <s v=" "/>
  </r>
  <r>
    <x v="54"/>
    <s v="Instituto Municipal de Transporte y Tránsito de Cereté"/>
    <x v="0"/>
    <s v="Córdoba"/>
    <x v="0"/>
    <x v="0"/>
    <s v="Omisa"/>
    <s v=" "/>
  </r>
  <r>
    <x v="55"/>
    <s v="E.S.P. Empresa de Servicios Públicos Domiciliarios Aguas y Aseo de Fredonia S.A. - En Liquidación"/>
    <x v="0"/>
    <s v="Antioquia"/>
    <x v="2"/>
    <x v="5"/>
    <s v="Omisa"/>
    <n v="100"/>
  </r>
  <r>
    <x v="56"/>
    <s v="Instituto Municipal para la Recreación y el Deporte Palmar de Varela"/>
    <x v="0"/>
    <s v="Atlántico"/>
    <x v="0"/>
    <x v="0"/>
    <s v="Omisa"/>
    <s v=" "/>
  </r>
  <r>
    <x v="57"/>
    <s v="Oleoducto Bicentenario de Colombia S.A.S."/>
    <x v="1"/>
    <s v="Nacional"/>
    <x v="3"/>
    <x v="7"/>
    <s v="Omisa"/>
    <n v="99.032129999999995"/>
  </r>
  <r>
    <x v="58"/>
    <s v="E.S.P. Aguas de Padilla S.A."/>
    <x v="0"/>
    <s v="Sucre"/>
    <x v="1"/>
    <x v="4"/>
    <s v="Omisa"/>
    <s v=" "/>
  </r>
  <r>
    <x v="59"/>
    <s v="E.S.P. Domiciliarios de la Provincia de Márquez S.A."/>
    <x v="0"/>
    <s v="Boyacá"/>
    <x v="1"/>
    <x v="4"/>
    <s v="Omisa"/>
    <n v="100.00000000000001"/>
  </r>
  <r>
    <x v="60"/>
    <s v="E.S.P. de Barichara S.A."/>
    <x v="0"/>
    <s v="Santander"/>
    <x v="1"/>
    <x v="4"/>
    <s v="Omisa"/>
    <n v="100"/>
  </r>
  <r>
    <x v="61"/>
    <s v="Fondo para Consolidación del Patrimonio Autónomo Pensional de Cartago"/>
    <x v="0"/>
    <s v="Valle del Cauca"/>
    <x v="0"/>
    <x v="0"/>
    <s v="Omisa"/>
    <s v=" "/>
  </r>
  <r>
    <x v="62"/>
    <s v="E.S.P. Empresa de Alumbrado Público de Toluviejo"/>
    <x v="0"/>
    <s v="Sucre"/>
    <x v="1"/>
    <x v="4"/>
    <s v="Omisa"/>
    <s v=" "/>
  </r>
  <r>
    <x v="63"/>
    <s v="E.S.P. Aguas Canal del Dique S.A."/>
    <x v="0"/>
    <s v="Bolívar"/>
    <x v="1"/>
    <x v="4"/>
    <s v="Omisa"/>
    <n v="100"/>
  </r>
  <r>
    <x v="64"/>
    <s v="Empresa de Petróleos del Llano - En liquidación"/>
    <x v="0"/>
    <s v="Meta"/>
    <x v="2"/>
    <x v="5"/>
    <s v="Omisa"/>
    <s v=" "/>
  </r>
  <r>
    <x v="65"/>
    <s v="Instituto Municipal para el Deporte, la Recreación, el Aprovechamiento del Tiempo Libre y la Educación Extraescolar - Morroa- En Liquidación"/>
    <x v="0"/>
    <s v="Sucre"/>
    <x v="2"/>
    <x v="5"/>
    <s v="Omisa"/>
    <s v=" "/>
  </r>
  <r>
    <x v="66"/>
    <s v="Empresa Municipal de Acueducto, Alcantarillado y Aseo de San Pablo E.S.P. S.A.S"/>
    <x v="0"/>
    <s v="Bolívar"/>
    <x v="1"/>
    <x v="4"/>
    <s v="Omisa"/>
    <n v="95"/>
  </r>
  <r>
    <x v="67"/>
    <s v="Resguardo Indígena Zenú de San Andrés de Sotavento"/>
    <x v="0"/>
    <s v="Córdoba"/>
    <x v="0"/>
    <x v="8"/>
    <s v="Omisa"/>
    <s v=" "/>
  </r>
  <r>
    <x v="68"/>
    <s v="Resguardo Indígena Kankuamo"/>
    <x v="0"/>
    <s v="Cesar"/>
    <x v="0"/>
    <x v="8"/>
    <s v="Omisa"/>
    <s v=" "/>
  </r>
  <r>
    <x v="69"/>
    <s v="Instituto Municipal de Deportes de Venadillo"/>
    <x v="0"/>
    <s v="Tolima"/>
    <x v="0"/>
    <x v="0"/>
    <s v="Omisa"/>
    <s v=" "/>
  </r>
  <r>
    <x v="70"/>
    <s v="Instituto Municipal de Recreación y Deporte de Campo de la Cruz - Atlántico"/>
    <x v="0"/>
    <s v="Atlántico"/>
    <x v="0"/>
    <x v="0"/>
    <s v="Omisa"/>
    <s v=" "/>
  </r>
  <r>
    <x v="71"/>
    <s v="E.S.P. Empresas Públicas Municipales de Tierralta"/>
    <x v="0"/>
    <s v="Córdoba"/>
    <x v="1"/>
    <x v="4"/>
    <s v="Omisa"/>
    <s v=" "/>
  </r>
  <r>
    <x v="72"/>
    <s v="Centro Provincial de Gestión Agroempresarial del Departamento de Arauca"/>
    <x v="0"/>
    <s v="Arauca"/>
    <x v="0"/>
    <x v="0"/>
    <s v="Omisa"/>
    <s v=" "/>
  </r>
  <r>
    <x v="73"/>
    <s v="U.A.E Centro de Vida Dejando Huellas del Municipio de Ayapel"/>
    <x v="0"/>
    <s v="Córdoba"/>
    <x v="0"/>
    <x v="0"/>
    <s v="Omisa"/>
    <s v=" "/>
  </r>
  <r>
    <x v="74"/>
    <s v="I.P.S.I Palaima"/>
    <x v="0"/>
    <s v="Guajira"/>
    <x v="1"/>
    <x v="9"/>
    <s v="Omisa"/>
    <s v=" "/>
  </r>
  <r>
    <x v="75"/>
    <s v="Asociación de Municipios del Urabá Antioqueño"/>
    <x v="0"/>
    <s v="Antioquia"/>
    <x v="0"/>
    <x v="0"/>
    <s v="Omisa"/>
    <s v=" "/>
  </r>
  <r>
    <x v="76"/>
    <s v="Instituto para la Recreación y el Deporte en el Municipio de Santa Fe de Antioquia"/>
    <x v="0"/>
    <s v="Antioquia"/>
    <x v="0"/>
    <x v="0"/>
    <s v="Omisa"/>
    <s v=" "/>
  </r>
  <r>
    <x v="77"/>
    <s v="Empresa Metropolitana de Servicios Públicos Domiciliarios S.A E.S.P"/>
    <x v="0"/>
    <s v="Norte de Santander"/>
    <x v="1"/>
    <x v="4"/>
    <s v="Omisa"/>
    <s v=" "/>
  </r>
  <r>
    <x v="78"/>
    <s v="Empresas Públicas de Apartadó SAS ESP"/>
    <x v="0"/>
    <s v="Antioquia"/>
    <x v="1"/>
    <x v="4"/>
    <s v="Omisa"/>
    <n v="100"/>
  </r>
  <r>
    <x v="79"/>
    <s v="Asociación de Municipios de la Subregión Centro Sur de Caldas"/>
    <x v="0"/>
    <s v="Caldas"/>
    <x v="0"/>
    <x v="0"/>
    <s v="Omisa"/>
    <s v=" "/>
  </r>
  <r>
    <x v="80"/>
    <s v="Instituto Municipal de Deportes, Recreación y Aprovechamiento del Tiempo Libre de Coveñas Sucre"/>
    <x v="0"/>
    <s v="Sucre"/>
    <x v="0"/>
    <x v="3"/>
    <s v="Omisa"/>
    <s v=" "/>
  </r>
  <r>
    <x v="81"/>
    <s v="Instituto de Recreación, Cultura y Deporte del Municipio de Montelibano"/>
    <x v="0"/>
    <s v="Córdoba"/>
    <x v="0"/>
    <x v="0"/>
    <s v="Omisa"/>
    <s v=" "/>
  </r>
  <r>
    <x v="82"/>
    <s v="E.S.P. de Colombia Huila S.A.S."/>
    <x v="0"/>
    <s v="Huila"/>
    <x v="1"/>
    <x v="4"/>
    <s v="Omisa"/>
    <n v="100"/>
  </r>
  <r>
    <x v="83"/>
    <s v="Instituto Cajamarcuno para el Deporte y la Recreación"/>
    <x v="0"/>
    <s v="Tolima"/>
    <x v="0"/>
    <x v="3"/>
    <s v="Omisa"/>
    <s v=" "/>
  </r>
  <r>
    <x v="84"/>
    <s v="Hospital Departamental  de la Divina Misericordia de Palestina - Caldas E.S.E"/>
    <x v="0"/>
    <s v="Caldas"/>
    <x v="1"/>
    <x v="1"/>
    <s v="Omisa"/>
    <s v=" "/>
  </r>
  <r>
    <x v="85"/>
    <s v="Asociación de Municipios del Parque Nacional Natural Tatama"/>
    <x v="0"/>
    <s v="Risaralda"/>
    <x v="0"/>
    <x v="0"/>
    <s v="Omisa"/>
    <s v=" "/>
  </r>
  <r>
    <x v="86"/>
    <s v="Región Administrativa y de Planificación Caribe - RAP Región Caribe"/>
    <x v="0"/>
    <s v="Atlántico"/>
    <x v="0"/>
    <x v="0"/>
    <s v="Omisa"/>
    <s v=" "/>
  </r>
  <r>
    <x v="87"/>
    <s v="Asociación de Municipios de la Depresión Momposina"/>
    <x v="0"/>
    <s v="Bolívar"/>
    <x v="0"/>
    <x v="0"/>
    <s v="Omisa"/>
    <s v=" "/>
  </r>
  <r>
    <x v="88"/>
    <s v="Instituto Municipal de Deportes, Recreación y Cultura de Santa Lucía"/>
    <x v="0"/>
    <s v="Atlántico"/>
    <x v="0"/>
    <x v="0"/>
    <s v="Omisa"/>
    <s v=" "/>
  </r>
  <r>
    <x v="89"/>
    <s v="I.P.S. Indígena Cottushi Sushi Anain Wakua IPA IPS-I"/>
    <x v="0"/>
    <s v="Guajira"/>
    <x v="1"/>
    <x v="9"/>
    <s v="Omisa"/>
    <s v=" "/>
  </r>
  <r>
    <x v="90"/>
    <s v="Instituto Municipal del Deporte y Recreaciòn de San Onofre"/>
    <x v="0"/>
    <s v="Sucre"/>
    <x v="0"/>
    <x v="0"/>
    <s v="Omisa"/>
    <s v=" "/>
  </r>
  <r>
    <x v="91"/>
    <s v="Instituto Municipal de Recreaciòn y Deportes de los Palmitos Sucre."/>
    <x v="0"/>
    <s v="Sucre"/>
    <x v="0"/>
    <x v="0"/>
    <s v="Omisa"/>
    <s v=" "/>
  </r>
  <r>
    <x v="92"/>
    <s v="E.S.P. Aguas Públicas de Cantagallo S.A."/>
    <x v="0"/>
    <s v="Bolívar"/>
    <x v="1"/>
    <x v="4"/>
    <s v="Omisa"/>
    <n v="100"/>
  </r>
  <r>
    <x v="93"/>
    <s v="Asociación de Municipios de la Subregión Suroriental Provincia de Ricaurte- Norte de Santander."/>
    <x v="0"/>
    <s v="Norte de Santander"/>
    <x v="0"/>
    <x v="0"/>
    <s v="Omisa"/>
    <s v=" "/>
  </r>
  <r>
    <x v="94"/>
    <s v="Contraloría Municipal de Floridablanca"/>
    <x v="0"/>
    <s v="Santander"/>
    <x v="0"/>
    <x v="0"/>
    <s v="Omisa"/>
    <s v=" "/>
  </r>
  <r>
    <x v="95"/>
    <s v="Instituto Municipal de Recreación y Deportes de Clemencia"/>
    <x v="0"/>
    <s v="Bolívar"/>
    <x v="0"/>
    <x v="0"/>
    <s v="Omisa"/>
    <s v=" "/>
  </r>
  <r>
    <x v="96"/>
    <s v="Asociación de municipios Urabá norte"/>
    <x v="0"/>
    <s v="Antioquia"/>
    <x v="0"/>
    <x v="0"/>
    <s v="Omisa"/>
    <s v=" "/>
  </r>
  <r>
    <x v="97"/>
    <s v="E.S.P. Empresa de Servicios Públicos Domiciliarios SERVISUC S.A.S."/>
    <x v="0"/>
    <s v="Sucre"/>
    <x v="1"/>
    <x v="4"/>
    <s v="Omisa"/>
    <n v="95.398687190000004"/>
  </r>
  <r>
    <x v="98"/>
    <s v="Asociación Supradepartamental de Municipios para el Progreso."/>
    <x v="0"/>
    <s v="Meta"/>
    <x v="0"/>
    <x v="0"/>
    <s v="Omisa"/>
    <s v=" "/>
  </r>
  <r>
    <x v="99"/>
    <s v="Región de Planeación y Gestión del Centro del Valle"/>
    <x v="0"/>
    <s v="Valle del Cauca"/>
    <x v="0"/>
    <x v="0"/>
    <s v="Omisa"/>
    <s v=" "/>
  </r>
  <r>
    <x v="100"/>
    <s v="Escuela Taller Cartagena de Indias."/>
    <x v="0"/>
    <s v="Bolívar"/>
    <x v="0"/>
    <x v="0"/>
    <s v="Omisa"/>
    <s v=" "/>
  </r>
  <r>
    <x v="101"/>
    <s v="E.S.P. Aguas de Valencia S.A.S."/>
    <x v="0"/>
    <s v="Córdoba"/>
    <x v="1"/>
    <x v="4"/>
    <s v="Omisa"/>
    <n v="100"/>
  </r>
  <r>
    <x v="102"/>
    <s v="Instituto Municipal del deporte deportibu"/>
    <x v="0"/>
    <s v="Norte de Santander"/>
    <x v="0"/>
    <x v="0"/>
    <s v="Omisa"/>
    <s v=" "/>
  </r>
  <r>
    <x v="103"/>
    <s v="Asociación de Municipios del Sur-Sur de la Guajira, la Guajira Zona Sur"/>
    <x v="0"/>
    <s v="Guajira"/>
    <x v="0"/>
    <x v="0"/>
    <s v="Omisa"/>
    <s v=" "/>
  </r>
  <r>
    <x v="104"/>
    <s v="E.I.C.E. Empresa para el Desarrollo Urbano Rural y Hábitat del Municipio de Necoclí"/>
    <x v="0"/>
    <s v="Antioquia"/>
    <x v="1"/>
    <x v="6"/>
    <s v="Omisa"/>
    <n v="100"/>
  </r>
  <r>
    <x v="105"/>
    <s v="Patrimonio Autónomo Fondo Empresarial"/>
    <x v="1"/>
    <s v="Nacional"/>
    <x v="0"/>
    <x v="0"/>
    <s v="Omisa"/>
    <s v=" "/>
  </r>
  <r>
    <x v="106"/>
    <s v="Fondo Mixto para la Promoción de la Infraestructura, el Desarrollo Integral y la Gestión Social Sierra Nevada"/>
    <x v="0"/>
    <s v="Cesar"/>
    <x v="0"/>
    <x v="0"/>
    <s v="Omisa"/>
    <n v="90"/>
  </r>
  <r>
    <x v="107"/>
    <s v="E.S.P Domiciliarios de Acueducto Alcantarillado y Aseo de CURITI S.A.S"/>
    <x v="0"/>
    <s v="Santander"/>
    <x v="1"/>
    <x v="4"/>
    <s v="Omisa"/>
    <s v=" "/>
  </r>
  <r>
    <x v="108"/>
    <s v="Región de Planeación y Gestión"/>
    <x v="0"/>
    <s v="Valle del Cauca"/>
    <x v="0"/>
    <x v="0"/>
    <s v="Omisa"/>
    <s v=" "/>
  </r>
  <r>
    <x v="109"/>
    <s v="Municipios Asociados del Cauca"/>
    <x v="0"/>
    <s v="Cauca"/>
    <x v="0"/>
    <x v="0"/>
    <s v="Omisa"/>
    <s v=" "/>
  </r>
  <r>
    <x v="110"/>
    <s v="Asociación de Municipios de Córdoba y del Urabá Antioqueño"/>
    <x v="0"/>
    <s v="Córdoba"/>
    <x v="0"/>
    <x v="0"/>
    <s v="Omisa"/>
    <s v=" "/>
  </r>
  <r>
    <x v="111"/>
    <s v="Región Administrativa y de Planificación RAP Del Agua y La Montaña"/>
    <x v="0"/>
    <s v="Antioquia"/>
    <x v="0"/>
    <x v="0"/>
    <s v="Omisa"/>
    <s v=" "/>
  </r>
  <r>
    <x v="112"/>
    <s v="Empresa de Desarrollo y Renovación Municipal de Buriticá EDEREM - Buriticá"/>
    <x v="0"/>
    <s v="Antioquia"/>
    <x v="1"/>
    <x v="6"/>
    <s v="Omisa"/>
    <s v=" "/>
  </r>
  <r>
    <x v="113"/>
    <s v="Provincia Administrativa y de Planificación de San Juan en el Departamento de Antioquia"/>
    <x v="0"/>
    <s v="Antioquia"/>
    <x v="0"/>
    <x v="0"/>
    <s v="Omisa"/>
    <s v=" "/>
  </r>
  <r>
    <x v="114"/>
    <s v="E.S.P. Empresa de Servicios Públicos Domiciliarios de Acueducto Alcantarillado y Aseo de Rioblanco - ACUAARIO S.A.S."/>
    <x v="0"/>
    <s v="Tolima"/>
    <x v="1"/>
    <x v="4"/>
    <s v="Omisa"/>
    <s v=" "/>
  </r>
  <r>
    <x v="115"/>
    <s v="Instituto Municipal de Tránsito de Aracataca"/>
    <x v="0"/>
    <s v="Magdalena"/>
    <x v="0"/>
    <x v="0"/>
    <s v="Omisa"/>
    <s v=" "/>
  </r>
  <r>
    <x v="116"/>
    <s v="E.S.P. del Sector Rural Urbano y Centros Poblados de Güepsa Sociedad Anónima por Acciones Simplificadas de Alcantarillado - Aseo Rural y Urbano del Mu"/>
    <x v="0"/>
    <s v="Santander"/>
    <x v="1"/>
    <x v="4"/>
    <s v="Omisa"/>
    <n v="100"/>
  </r>
  <r>
    <x v="117"/>
    <s v="Instituto Municipal de Cultura Deporte y Recreación de Tiquisio"/>
    <x v="0"/>
    <s v="Bolívar"/>
    <x v="0"/>
    <x v="0"/>
    <s v="Omisa"/>
    <s v=" "/>
  </r>
  <r>
    <x v="118"/>
    <s v="I.P.S. Indígena Mavesalud"/>
    <x v="0"/>
    <s v="Vichada"/>
    <x v="1"/>
    <x v="9"/>
    <s v="Omisa"/>
    <s v=" "/>
  </r>
  <r>
    <x v="119"/>
    <s v="E.S.P. Empresa Oficial de Servicios Públicos Domiciliarios Sutamarchan S.A.S."/>
    <x v="0"/>
    <s v="Boyacá"/>
    <x v="1"/>
    <x v="4"/>
    <s v="Omisa"/>
    <n v="100"/>
  </r>
  <r>
    <x v="120"/>
    <s v="E.I.C.E. Empresa de Desarrollo Territorial Sostenible Invest in Sabana"/>
    <x v="0"/>
    <s v="Cundinamarca"/>
    <x v="1"/>
    <x v="6"/>
    <s v="Omisa"/>
    <s v=" "/>
  </r>
  <r>
    <x v="121"/>
    <s v="Ministerio de Igualdad y Equidad"/>
    <x v="1"/>
    <s v="Nacional"/>
    <x v="0"/>
    <x v="10"/>
    <s v="Omisa"/>
    <s v=" "/>
  </r>
  <r>
    <x v="122"/>
    <s v="E.I.C.E. Empresas de Servicios Públicos de el Dovio Valle ESP"/>
    <x v="0"/>
    <s v="Valle del Cauca"/>
    <x v="1"/>
    <x v="4"/>
    <s v="Omisa"/>
    <n v="100"/>
  </r>
  <r>
    <x v="123"/>
    <s v="E.S.P.Empresa de Servicios Públicos de Puerto Carreño Vichada S.A"/>
    <x v="0"/>
    <s v="Vichada"/>
    <x v="1"/>
    <x v="4"/>
    <s v="Omisa"/>
    <s v="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2F7357-8155-4B65-909E-4FAA18D1D4CA}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B3:C86" firstHeaderRow="1" firstDataRow="1" firstDataCol="1"/>
  <pivotFields count="8">
    <pivotField axis="axisRow" showAll="0">
      <items count="125">
        <item x="37"/>
        <item x="5"/>
        <item x="9"/>
        <item x="19"/>
        <item x="20"/>
        <item x="21"/>
        <item x="24"/>
        <item x="25"/>
        <item x="29"/>
        <item x="30"/>
        <item x="31"/>
        <item x="39"/>
        <item x="40"/>
        <item x="43"/>
        <item x="44"/>
        <item x="45"/>
        <item x="46"/>
        <item x="48"/>
        <item x="49"/>
        <item x="51"/>
        <item x="52"/>
        <item x="53"/>
        <item x="54"/>
        <item x="55"/>
        <item x="56"/>
        <item x="59"/>
        <item x="63"/>
        <item x="65"/>
        <item x="67"/>
        <item x="68"/>
        <item x="69"/>
        <item x="70"/>
        <item x="73"/>
        <item x="74"/>
        <item x="75"/>
        <item x="77"/>
        <item x="79"/>
        <item x="80"/>
        <item x="82"/>
        <item x="84"/>
        <item x="86"/>
        <item x="87"/>
        <item x="88"/>
        <item x="89"/>
        <item x="90"/>
        <item x="91"/>
        <item x="93"/>
        <item x="95"/>
        <item x="98"/>
        <item x="99"/>
        <item x="100"/>
        <item x="101"/>
        <item x="102"/>
        <item x="103"/>
        <item x="105"/>
        <item x="106"/>
        <item x="0"/>
        <item x="108"/>
        <item x="109"/>
        <item x="110"/>
        <item x="1"/>
        <item x="2"/>
        <item x="3"/>
        <item x="4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22"/>
        <item x="23"/>
        <item x="26"/>
        <item x="27"/>
        <item x="28"/>
        <item x="32"/>
        <item x="33"/>
        <item x="34"/>
        <item x="35"/>
        <item x="36"/>
        <item x="38"/>
        <item x="41"/>
        <item x="42"/>
        <item x="47"/>
        <item x="50"/>
        <item x="57"/>
        <item x="58"/>
        <item x="60"/>
        <item x="61"/>
        <item x="62"/>
        <item x="64"/>
        <item x="66"/>
        <item x="71"/>
        <item x="72"/>
        <item x="76"/>
        <item x="78"/>
        <item x="81"/>
        <item x="83"/>
        <item x="85"/>
        <item x="92"/>
        <item x="94"/>
        <item x="96"/>
        <item x="97"/>
        <item x="104"/>
        <item x="107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dataField="1" showAll="0"/>
    <pivotField axis="axisRow" showAll="0">
      <items count="3">
        <item x="1"/>
        <item x="0"/>
        <item t="default"/>
      </items>
    </pivotField>
    <pivotField showAll="0"/>
    <pivotField axis="axisRow" showAll="0" sortType="descending">
      <items count="5">
        <item x="0"/>
        <item x="1"/>
        <item x="2"/>
        <item x="3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x="2"/>
        <item sd="0" x="4"/>
        <item sd="0" x="6"/>
        <item sd="0" x="1"/>
        <item sd="0" x="3"/>
        <item sd="0" x="9"/>
        <item x="0"/>
        <item sd="0" x="5"/>
        <item sd="0" x="8"/>
        <item x="7"/>
        <item x="10"/>
        <item t="default" sd="0"/>
      </items>
    </pivotField>
    <pivotField showAll="0"/>
    <pivotField showAll="0"/>
  </pivotFields>
  <rowFields count="4">
    <field x="2"/>
    <field x="4"/>
    <field x="5"/>
    <field x="0"/>
  </rowFields>
  <rowItems count="83">
    <i>
      <x/>
    </i>
    <i r="1">
      <x/>
    </i>
    <i r="2">
      <x v="6"/>
    </i>
    <i r="3">
      <x v="54"/>
    </i>
    <i r="2">
      <x v="10"/>
    </i>
    <i r="3">
      <x v="121"/>
    </i>
    <i r="1">
      <x v="3"/>
    </i>
    <i r="2">
      <x v="9"/>
    </i>
    <i r="3">
      <x v="91"/>
    </i>
    <i>
      <x v="1"/>
    </i>
    <i r="1">
      <x/>
    </i>
    <i r="2">
      <x/>
    </i>
    <i r="3">
      <x v="1"/>
    </i>
    <i r="3">
      <x v="2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2">
      <x v="4"/>
    </i>
    <i r="2">
      <x v="6"/>
    </i>
    <i r="3">
      <x v="4"/>
    </i>
    <i r="3">
      <x v="5"/>
    </i>
    <i r="3">
      <x v="6"/>
    </i>
    <i r="3">
      <x v="7"/>
    </i>
    <i r="3">
      <x v="11"/>
    </i>
    <i r="3">
      <x v="13"/>
    </i>
    <i r="3">
      <x v="15"/>
    </i>
    <i r="3">
      <x v="16"/>
    </i>
    <i r="3">
      <x v="20"/>
    </i>
    <i r="3">
      <x v="21"/>
    </i>
    <i r="3">
      <x v="22"/>
    </i>
    <i r="3">
      <x v="24"/>
    </i>
    <i r="3">
      <x v="30"/>
    </i>
    <i r="3">
      <x v="31"/>
    </i>
    <i r="3">
      <x v="32"/>
    </i>
    <i r="3">
      <x v="34"/>
    </i>
    <i r="3">
      <x v="36"/>
    </i>
    <i r="3">
      <x v="40"/>
    </i>
    <i r="3">
      <x v="41"/>
    </i>
    <i r="3">
      <x v="42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2"/>
    </i>
    <i r="3">
      <x v="53"/>
    </i>
    <i r="3">
      <x v="55"/>
    </i>
    <i r="3">
      <x v="56"/>
    </i>
    <i r="3">
      <x v="57"/>
    </i>
    <i r="3">
      <x v="58"/>
    </i>
    <i r="3">
      <x v="59"/>
    </i>
    <i r="3">
      <x v="72"/>
    </i>
    <i r="3">
      <x v="75"/>
    </i>
    <i r="3">
      <x v="76"/>
    </i>
    <i r="3">
      <x v="77"/>
    </i>
    <i r="3">
      <x v="94"/>
    </i>
    <i r="3">
      <x v="99"/>
    </i>
    <i r="3">
      <x v="100"/>
    </i>
    <i r="3">
      <x v="102"/>
    </i>
    <i r="3">
      <x v="104"/>
    </i>
    <i r="3">
      <x v="106"/>
    </i>
    <i r="3">
      <x v="107"/>
    </i>
    <i r="3">
      <x v="111"/>
    </i>
    <i r="3">
      <x v="113"/>
    </i>
    <i r="3">
      <x v="115"/>
    </i>
    <i r="3">
      <x v="117"/>
    </i>
    <i r="2">
      <x v="8"/>
    </i>
    <i r="1">
      <x v="1"/>
    </i>
    <i r="2">
      <x v="1"/>
    </i>
    <i r="2">
      <x v="2"/>
    </i>
    <i r="2">
      <x v="3"/>
    </i>
    <i r="2">
      <x v="5"/>
    </i>
    <i r="2">
      <x v="9"/>
    </i>
    <i r="3">
      <x v="14"/>
    </i>
    <i r="1">
      <x v="2"/>
    </i>
    <i r="2">
      <x v="7"/>
    </i>
    <i t="grand">
      <x/>
    </i>
  </rowItems>
  <colItems count="1">
    <i/>
  </colItems>
  <dataFields count="1">
    <dataField name="Cuenta de Entidad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Control Interno 2023">
  <a:themeElements>
    <a:clrScheme name="Personalizado 13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B05195"/>
      </a:accent1>
      <a:accent2>
        <a:srgbClr val="EECD0E"/>
      </a:accent2>
      <a:accent3>
        <a:srgbClr val="6FC6D7"/>
      </a:accent3>
      <a:accent4>
        <a:srgbClr val="5CA4AC"/>
      </a:accent4>
      <a:accent5>
        <a:srgbClr val="D999BF"/>
      </a:accent5>
      <a:accent6>
        <a:srgbClr val="DE9C3C"/>
      </a:accent6>
      <a:hlink>
        <a:srgbClr val="6BA9DA"/>
      </a:hlink>
      <a:folHlink>
        <a:srgbClr val="A0BCD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2250-DE91-485C-91B9-9DCE295C9609}">
  <dimension ref="A1:I145"/>
  <sheetViews>
    <sheetView showGridLines="0" topLeftCell="A12" zoomScaleNormal="100" workbookViewId="0">
      <pane xSplit="1" topLeftCell="B1" activePane="topRight" state="frozen"/>
      <selection activeCell="U35" sqref="U35"/>
      <selection pane="topRight" activeCell="C13" sqref="C13"/>
    </sheetView>
  </sheetViews>
  <sheetFormatPr baseColWidth="10" defaultColWidth="9.140625" defaultRowHeight="13.5" x14ac:dyDescent="0.25"/>
  <cols>
    <col min="1" max="1" width="12.42578125" style="5" bestFit="1" customWidth="1"/>
    <col min="2" max="2" width="92.7109375" style="5" customWidth="1"/>
    <col min="3" max="3" width="12.5703125" style="6" bestFit="1" customWidth="1"/>
    <col min="4" max="4" width="22.85546875" style="5" customWidth="1"/>
    <col min="5" max="5" width="24" style="5" customWidth="1"/>
    <col min="6" max="6" width="44.42578125" style="5" bestFit="1" customWidth="1"/>
    <col min="7" max="7" width="19.42578125" style="5" bestFit="1" customWidth="1"/>
    <col min="8" max="8" width="17.7109375" style="5" bestFit="1" customWidth="1"/>
    <col min="9" max="9" width="18.5703125" style="5" bestFit="1" customWidth="1"/>
    <col min="10" max="16384" width="9.140625" style="5"/>
  </cols>
  <sheetData>
    <row r="1" spans="1:9" ht="12.75" customHeight="1" x14ac:dyDescent="0.25"/>
    <row r="2" spans="1:9" ht="12.75" customHeight="1" x14ac:dyDescent="0.25">
      <c r="A2" s="11" t="s">
        <v>16</v>
      </c>
      <c r="B2" s="20"/>
    </row>
    <row r="3" spans="1:9" ht="12.75" customHeight="1" x14ac:dyDescent="0.25">
      <c r="A3" s="10" t="s">
        <v>17</v>
      </c>
      <c r="B3" s="17"/>
      <c r="I3" s="23"/>
    </row>
    <row r="4" spans="1:9" ht="12.75" customHeight="1" x14ac:dyDescent="0.25">
      <c r="A4" s="11" t="s">
        <v>18</v>
      </c>
      <c r="B4" s="20"/>
    </row>
    <row r="5" spans="1:9" ht="12.75" customHeight="1" x14ac:dyDescent="0.25">
      <c r="A5" s="7"/>
      <c r="I5" s="23"/>
    </row>
    <row r="6" spans="1:9" ht="12.75" customHeight="1" x14ac:dyDescent="0.25">
      <c r="A6" s="11" t="s">
        <v>196</v>
      </c>
      <c r="B6" s="20"/>
      <c r="H6" s="5" t="s">
        <v>71</v>
      </c>
    </row>
    <row r="7" spans="1:9" ht="12.75" customHeight="1" x14ac:dyDescent="0.25">
      <c r="A7" s="11" t="s">
        <v>195</v>
      </c>
      <c r="B7" s="20"/>
      <c r="H7" s="5" t="s">
        <v>72</v>
      </c>
    </row>
    <row r="8" spans="1:9" ht="12.75" customHeight="1" x14ac:dyDescent="0.25">
      <c r="H8" s="5" t="s">
        <v>26</v>
      </c>
    </row>
    <row r="9" spans="1:9" ht="12.75" customHeight="1" x14ac:dyDescent="0.25">
      <c r="H9" s="5" t="s">
        <v>73</v>
      </c>
    </row>
    <row r="10" spans="1:9" ht="12.75" customHeight="1" thickBot="1" x14ac:dyDescent="0.3">
      <c r="A10" s="21"/>
      <c r="B10" s="22"/>
      <c r="C10" s="21"/>
      <c r="D10" s="21"/>
      <c r="E10" s="21"/>
      <c r="F10" s="21"/>
      <c r="G10" s="21"/>
      <c r="H10" s="21"/>
    </row>
    <row r="11" spans="1:9" ht="12.75" customHeight="1" thickBot="1" x14ac:dyDescent="0.3">
      <c r="A11" s="20"/>
      <c r="B11" s="6"/>
      <c r="C11" s="5"/>
    </row>
    <row r="12" spans="1:9" s="17" customFormat="1" ht="22.5" x14ac:dyDescent="0.25">
      <c r="A12" s="18" t="s">
        <v>0</v>
      </c>
      <c r="B12" s="19" t="s">
        <v>1</v>
      </c>
      <c r="C12" s="18" t="s">
        <v>19</v>
      </c>
      <c r="D12" s="18" t="s">
        <v>12</v>
      </c>
      <c r="E12" s="18" t="s">
        <v>2</v>
      </c>
      <c r="F12" s="18" t="s">
        <v>3</v>
      </c>
      <c r="G12" s="18" t="s">
        <v>47</v>
      </c>
      <c r="H12" s="19" t="s">
        <v>194</v>
      </c>
    </row>
    <row r="13" spans="1:9" x14ac:dyDescent="0.25">
      <c r="A13" s="14">
        <v>923273437</v>
      </c>
      <c r="B13" s="16" t="s">
        <v>113</v>
      </c>
      <c r="C13" s="14" t="s">
        <v>24</v>
      </c>
      <c r="D13" s="14" t="s">
        <v>28</v>
      </c>
      <c r="E13" s="14" t="s">
        <v>48</v>
      </c>
      <c r="F13" s="14" t="s">
        <v>130</v>
      </c>
      <c r="G13" s="14" t="s">
        <v>122</v>
      </c>
      <c r="H13" s="15" t="s">
        <v>17</v>
      </c>
    </row>
    <row r="14" spans="1:9" x14ac:dyDescent="0.25">
      <c r="A14" s="14">
        <v>182505000</v>
      </c>
      <c r="B14" s="16" t="s">
        <v>193</v>
      </c>
      <c r="C14" s="14" t="s">
        <v>24</v>
      </c>
      <c r="D14" s="14" t="s">
        <v>29</v>
      </c>
      <c r="E14" s="14" t="s">
        <v>121</v>
      </c>
      <c r="F14" s="14" t="s">
        <v>74</v>
      </c>
      <c r="G14" s="14" t="s">
        <v>122</v>
      </c>
      <c r="H14" s="15" t="s">
        <v>17</v>
      </c>
    </row>
    <row r="15" spans="1:9" x14ac:dyDescent="0.25">
      <c r="A15" s="14">
        <v>182905000</v>
      </c>
      <c r="B15" s="16" t="s">
        <v>192</v>
      </c>
      <c r="C15" s="14" t="s">
        <v>24</v>
      </c>
      <c r="D15" s="14" t="s">
        <v>29</v>
      </c>
      <c r="E15" s="14" t="s">
        <v>121</v>
      </c>
      <c r="F15" s="14" t="s">
        <v>74</v>
      </c>
      <c r="G15" s="14" t="s">
        <v>122</v>
      </c>
      <c r="H15" s="15" t="s">
        <v>17</v>
      </c>
    </row>
    <row r="16" spans="1:9" x14ac:dyDescent="0.25">
      <c r="A16" s="14">
        <v>210023500</v>
      </c>
      <c r="B16" s="16" t="s">
        <v>191</v>
      </c>
      <c r="C16" s="14" t="s">
        <v>24</v>
      </c>
      <c r="D16" s="14" t="s">
        <v>30</v>
      </c>
      <c r="E16" s="14" t="s">
        <v>48</v>
      </c>
      <c r="F16" s="14" t="s">
        <v>49</v>
      </c>
      <c r="G16" s="14" t="s">
        <v>122</v>
      </c>
      <c r="H16" s="15" t="s">
        <v>17</v>
      </c>
    </row>
    <row r="17" spans="1:8" x14ac:dyDescent="0.25">
      <c r="A17" s="14">
        <v>211770717</v>
      </c>
      <c r="B17" s="16" t="s">
        <v>190</v>
      </c>
      <c r="C17" s="14" t="s">
        <v>24</v>
      </c>
      <c r="D17" s="14" t="s">
        <v>40</v>
      </c>
      <c r="E17" s="14" t="s">
        <v>48</v>
      </c>
      <c r="F17" s="14" t="s">
        <v>49</v>
      </c>
      <c r="G17" s="14" t="s">
        <v>122</v>
      </c>
      <c r="H17" s="15" t="s">
        <v>17</v>
      </c>
    </row>
    <row r="18" spans="1:8" x14ac:dyDescent="0.25">
      <c r="A18" s="14">
        <v>211819318</v>
      </c>
      <c r="B18" s="16" t="s">
        <v>79</v>
      </c>
      <c r="C18" s="14" t="s">
        <v>24</v>
      </c>
      <c r="D18" s="14" t="s">
        <v>33</v>
      </c>
      <c r="E18" s="14" t="s">
        <v>48</v>
      </c>
      <c r="F18" s="14" t="s">
        <v>49</v>
      </c>
      <c r="G18" s="14" t="s">
        <v>122</v>
      </c>
      <c r="H18" s="15" t="s">
        <v>17</v>
      </c>
    </row>
    <row r="19" spans="1:8" x14ac:dyDescent="0.25">
      <c r="A19" s="14">
        <v>212219022</v>
      </c>
      <c r="B19" s="16" t="s">
        <v>189</v>
      </c>
      <c r="C19" s="14" t="s">
        <v>24</v>
      </c>
      <c r="D19" s="14" t="s">
        <v>33</v>
      </c>
      <c r="E19" s="14" t="s">
        <v>48</v>
      </c>
      <c r="F19" s="14" t="s">
        <v>49</v>
      </c>
      <c r="G19" s="14" t="s">
        <v>122</v>
      </c>
      <c r="H19" s="15" t="s">
        <v>17</v>
      </c>
    </row>
    <row r="20" spans="1:8" x14ac:dyDescent="0.25">
      <c r="A20" s="14">
        <v>213070230</v>
      </c>
      <c r="B20" s="16" t="s">
        <v>188</v>
      </c>
      <c r="C20" s="14" t="s">
        <v>24</v>
      </c>
      <c r="D20" s="14" t="s">
        <v>40</v>
      </c>
      <c r="E20" s="14" t="s">
        <v>48</v>
      </c>
      <c r="F20" s="14" t="s">
        <v>49</v>
      </c>
      <c r="G20" s="14" t="s">
        <v>122</v>
      </c>
      <c r="H20" s="15" t="s">
        <v>17</v>
      </c>
    </row>
    <row r="21" spans="1:8" x14ac:dyDescent="0.25">
      <c r="A21" s="14">
        <v>213552435</v>
      </c>
      <c r="B21" s="16" t="s">
        <v>187</v>
      </c>
      <c r="C21" s="14" t="s">
        <v>24</v>
      </c>
      <c r="D21" s="14" t="s">
        <v>77</v>
      </c>
      <c r="E21" s="14" t="s">
        <v>48</v>
      </c>
      <c r="F21" s="14" t="s">
        <v>49</v>
      </c>
      <c r="G21" s="14" t="s">
        <v>122</v>
      </c>
      <c r="H21" s="15" t="s">
        <v>17</v>
      </c>
    </row>
    <row r="22" spans="1:8" x14ac:dyDescent="0.25">
      <c r="A22" s="14">
        <v>213708137</v>
      </c>
      <c r="B22" s="16" t="s">
        <v>81</v>
      </c>
      <c r="C22" s="14" t="s">
        <v>24</v>
      </c>
      <c r="D22" s="14" t="s">
        <v>34</v>
      </c>
      <c r="E22" s="14" t="s">
        <v>48</v>
      </c>
      <c r="F22" s="14" t="s">
        <v>49</v>
      </c>
      <c r="G22" s="14" t="s">
        <v>122</v>
      </c>
      <c r="H22" s="15" t="s">
        <v>17</v>
      </c>
    </row>
    <row r="23" spans="1:8" x14ac:dyDescent="0.25">
      <c r="A23" s="14">
        <v>214305543</v>
      </c>
      <c r="B23" s="16" t="s">
        <v>186</v>
      </c>
      <c r="C23" s="14" t="s">
        <v>24</v>
      </c>
      <c r="D23" s="14" t="s">
        <v>29</v>
      </c>
      <c r="E23" s="14" t="s">
        <v>48</v>
      </c>
      <c r="F23" s="14" t="s">
        <v>49</v>
      </c>
      <c r="G23" s="14" t="s">
        <v>122</v>
      </c>
      <c r="H23" s="15" t="s">
        <v>17</v>
      </c>
    </row>
    <row r="24" spans="1:8" x14ac:dyDescent="0.25">
      <c r="A24" s="14">
        <v>216044560</v>
      </c>
      <c r="B24" s="16" t="s">
        <v>185</v>
      </c>
      <c r="C24" s="14" t="s">
        <v>24</v>
      </c>
      <c r="D24" s="14" t="s">
        <v>35</v>
      </c>
      <c r="E24" s="14" t="s">
        <v>48</v>
      </c>
      <c r="F24" s="14" t="s">
        <v>49</v>
      </c>
      <c r="G24" s="14" t="s">
        <v>122</v>
      </c>
      <c r="H24" s="15" t="s">
        <v>17</v>
      </c>
    </row>
    <row r="25" spans="1:8" x14ac:dyDescent="0.25">
      <c r="A25" s="14">
        <v>220113655</v>
      </c>
      <c r="B25" s="16" t="s">
        <v>184</v>
      </c>
      <c r="C25" s="14" t="s">
        <v>24</v>
      </c>
      <c r="D25" s="14" t="s">
        <v>28</v>
      </c>
      <c r="E25" s="14" t="s">
        <v>121</v>
      </c>
      <c r="F25" s="14" t="s">
        <v>74</v>
      </c>
      <c r="G25" s="14" t="s">
        <v>122</v>
      </c>
      <c r="H25" s="15" t="s">
        <v>17</v>
      </c>
    </row>
    <row r="26" spans="1:8" x14ac:dyDescent="0.25">
      <c r="A26" s="14">
        <v>220115763</v>
      </c>
      <c r="B26" s="16" t="s">
        <v>183</v>
      </c>
      <c r="C26" s="14" t="s">
        <v>24</v>
      </c>
      <c r="D26" s="14" t="s">
        <v>25</v>
      </c>
      <c r="E26" s="14" t="s">
        <v>121</v>
      </c>
      <c r="F26" s="14" t="s">
        <v>74</v>
      </c>
      <c r="G26" s="14" t="s">
        <v>122</v>
      </c>
      <c r="H26" s="15" t="s">
        <v>17</v>
      </c>
    </row>
    <row r="27" spans="1:8" x14ac:dyDescent="0.25">
      <c r="A27" s="14">
        <v>220115879</v>
      </c>
      <c r="B27" s="16" t="s">
        <v>182</v>
      </c>
      <c r="C27" s="14" t="s">
        <v>24</v>
      </c>
      <c r="D27" s="14" t="s">
        <v>25</v>
      </c>
      <c r="E27" s="14" t="s">
        <v>121</v>
      </c>
      <c r="F27" s="14" t="s">
        <v>74</v>
      </c>
      <c r="G27" s="14" t="s">
        <v>122</v>
      </c>
      <c r="H27" s="15" t="s">
        <v>17</v>
      </c>
    </row>
    <row r="28" spans="1:8" x14ac:dyDescent="0.25">
      <c r="A28" s="14">
        <v>220125658</v>
      </c>
      <c r="B28" s="16" t="s">
        <v>181</v>
      </c>
      <c r="C28" s="14" t="s">
        <v>24</v>
      </c>
      <c r="D28" s="14" t="s">
        <v>36</v>
      </c>
      <c r="E28" s="14" t="s">
        <v>48</v>
      </c>
      <c r="F28" s="14" t="s">
        <v>130</v>
      </c>
      <c r="G28" s="14" t="s">
        <v>122</v>
      </c>
      <c r="H28" s="15" t="s">
        <v>17</v>
      </c>
    </row>
    <row r="29" spans="1:8" x14ac:dyDescent="0.25">
      <c r="A29" s="14">
        <v>220144098</v>
      </c>
      <c r="B29" s="16" t="s">
        <v>180</v>
      </c>
      <c r="C29" s="14" t="s">
        <v>24</v>
      </c>
      <c r="D29" s="14" t="s">
        <v>35</v>
      </c>
      <c r="E29" s="14" t="s">
        <v>121</v>
      </c>
      <c r="F29" s="14" t="s">
        <v>74</v>
      </c>
      <c r="G29" s="14" t="s">
        <v>122</v>
      </c>
      <c r="H29" s="15" t="s">
        <v>17</v>
      </c>
    </row>
    <row r="30" spans="1:8" x14ac:dyDescent="0.25">
      <c r="A30" s="14">
        <v>220170418</v>
      </c>
      <c r="B30" s="16" t="s">
        <v>179</v>
      </c>
      <c r="C30" s="14" t="s">
        <v>24</v>
      </c>
      <c r="D30" s="14" t="s">
        <v>40</v>
      </c>
      <c r="E30" s="14" t="s">
        <v>121</v>
      </c>
      <c r="F30" s="14" t="s">
        <v>74</v>
      </c>
      <c r="G30" s="14" t="s">
        <v>122</v>
      </c>
      <c r="H30" s="15" t="s">
        <v>17</v>
      </c>
    </row>
    <row r="31" spans="1:8" x14ac:dyDescent="0.25">
      <c r="A31" s="14">
        <v>220176111</v>
      </c>
      <c r="B31" s="16" t="s">
        <v>178</v>
      </c>
      <c r="C31" s="14" t="s">
        <v>24</v>
      </c>
      <c r="D31" s="14" t="s">
        <v>43</v>
      </c>
      <c r="E31" s="14" t="s">
        <v>48</v>
      </c>
      <c r="F31" s="14" t="s">
        <v>130</v>
      </c>
      <c r="G31" s="14" t="s">
        <v>122</v>
      </c>
      <c r="H31" s="15" t="s">
        <v>17</v>
      </c>
    </row>
    <row r="32" spans="1:8" x14ac:dyDescent="0.25">
      <c r="A32" s="14">
        <v>220220011</v>
      </c>
      <c r="B32" s="16" t="s">
        <v>82</v>
      </c>
      <c r="C32" s="14" t="s">
        <v>24</v>
      </c>
      <c r="D32" s="14" t="s">
        <v>39</v>
      </c>
      <c r="E32" s="14" t="s">
        <v>48</v>
      </c>
      <c r="F32" s="14" t="s">
        <v>83</v>
      </c>
      <c r="G32" s="14" t="s">
        <v>122</v>
      </c>
      <c r="H32" s="15" t="s">
        <v>17</v>
      </c>
    </row>
    <row r="33" spans="1:8" x14ac:dyDescent="0.25">
      <c r="A33" s="14">
        <v>220241615</v>
      </c>
      <c r="B33" s="16" t="s">
        <v>84</v>
      </c>
      <c r="C33" s="14" t="s">
        <v>24</v>
      </c>
      <c r="D33" s="14" t="s">
        <v>37</v>
      </c>
      <c r="E33" s="14" t="s">
        <v>48</v>
      </c>
      <c r="F33" s="14" t="s">
        <v>130</v>
      </c>
      <c r="G33" s="14" t="s">
        <v>122</v>
      </c>
      <c r="H33" s="15" t="s">
        <v>17</v>
      </c>
    </row>
    <row r="34" spans="1:8" x14ac:dyDescent="0.25">
      <c r="A34" s="14">
        <v>220276243</v>
      </c>
      <c r="B34" s="16" t="s">
        <v>52</v>
      </c>
      <c r="C34" s="14" t="s">
        <v>24</v>
      </c>
      <c r="D34" s="14" t="s">
        <v>43</v>
      </c>
      <c r="E34" s="14" t="s">
        <v>48</v>
      </c>
      <c r="F34" s="14" t="s">
        <v>130</v>
      </c>
      <c r="G34" s="14" t="s">
        <v>122</v>
      </c>
      <c r="H34" s="15">
        <v>99.58</v>
      </c>
    </row>
    <row r="35" spans="1:8" x14ac:dyDescent="0.25">
      <c r="A35" s="14">
        <v>220415999</v>
      </c>
      <c r="B35" s="16" t="s">
        <v>177</v>
      </c>
      <c r="C35" s="14" t="s">
        <v>24</v>
      </c>
      <c r="D35" s="14" t="s">
        <v>25</v>
      </c>
      <c r="E35" s="14" t="s">
        <v>48</v>
      </c>
      <c r="F35" s="14" t="s">
        <v>130</v>
      </c>
      <c r="G35" s="14" t="s">
        <v>122</v>
      </c>
      <c r="H35" s="15" t="s">
        <v>17</v>
      </c>
    </row>
    <row r="36" spans="1:8" x14ac:dyDescent="0.25">
      <c r="A36" s="14">
        <v>220641999</v>
      </c>
      <c r="B36" s="16" t="s">
        <v>176</v>
      </c>
      <c r="C36" s="14" t="s">
        <v>24</v>
      </c>
      <c r="D36" s="14" t="s">
        <v>37</v>
      </c>
      <c r="E36" s="14" t="s">
        <v>48</v>
      </c>
      <c r="F36" s="14" t="s">
        <v>130</v>
      </c>
      <c r="G36" s="14" t="s">
        <v>122</v>
      </c>
      <c r="H36" s="15" t="s">
        <v>17</v>
      </c>
    </row>
    <row r="37" spans="1:8" x14ac:dyDescent="0.25">
      <c r="A37" s="14">
        <v>220768999</v>
      </c>
      <c r="B37" s="16" t="s">
        <v>85</v>
      </c>
      <c r="C37" s="14" t="s">
        <v>24</v>
      </c>
      <c r="D37" s="14" t="s">
        <v>14</v>
      </c>
      <c r="E37" s="14" t="s">
        <v>48</v>
      </c>
      <c r="F37" s="14" t="s">
        <v>130</v>
      </c>
      <c r="G37" s="14" t="s">
        <v>122</v>
      </c>
      <c r="H37" s="15" t="s">
        <v>17</v>
      </c>
    </row>
    <row r="38" spans="1:8" x14ac:dyDescent="0.25">
      <c r="A38" s="14">
        <v>221010999</v>
      </c>
      <c r="B38" s="16" t="s">
        <v>86</v>
      </c>
      <c r="C38" s="14" t="s">
        <v>24</v>
      </c>
      <c r="D38" s="14" t="s">
        <v>29</v>
      </c>
      <c r="E38" s="14" t="s">
        <v>48</v>
      </c>
      <c r="F38" s="14" t="s">
        <v>130</v>
      </c>
      <c r="G38" s="14" t="s">
        <v>122</v>
      </c>
      <c r="H38" s="15" t="s">
        <v>17</v>
      </c>
    </row>
    <row r="39" spans="1:8" x14ac:dyDescent="0.25">
      <c r="A39" s="14">
        <v>230120621</v>
      </c>
      <c r="B39" s="16" t="s">
        <v>175</v>
      </c>
      <c r="C39" s="14" t="s">
        <v>24</v>
      </c>
      <c r="D39" s="14" t="s">
        <v>39</v>
      </c>
      <c r="E39" s="14" t="s">
        <v>121</v>
      </c>
      <c r="F39" s="14" t="s">
        <v>87</v>
      </c>
      <c r="G39" s="14" t="s">
        <v>122</v>
      </c>
      <c r="H39" s="15" t="s">
        <v>17</v>
      </c>
    </row>
    <row r="40" spans="1:8" x14ac:dyDescent="0.25">
      <c r="A40" s="14">
        <v>230141349</v>
      </c>
      <c r="B40" s="16" t="s">
        <v>174</v>
      </c>
      <c r="C40" s="14" t="s">
        <v>24</v>
      </c>
      <c r="D40" s="14" t="s">
        <v>37</v>
      </c>
      <c r="E40" s="14" t="s">
        <v>153</v>
      </c>
      <c r="F40" s="14" t="s">
        <v>75</v>
      </c>
      <c r="G40" s="14" t="s">
        <v>122</v>
      </c>
      <c r="H40" s="15" t="s">
        <v>17</v>
      </c>
    </row>
    <row r="41" spans="1:8" x14ac:dyDescent="0.25">
      <c r="A41" s="14">
        <v>230170215</v>
      </c>
      <c r="B41" s="16" t="s">
        <v>173</v>
      </c>
      <c r="C41" s="14" t="s">
        <v>24</v>
      </c>
      <c r="D41" s="14" t="s">
        <v>40</v>
      </c>
      <c r="E41" s="14" t="s">
        <v>121</v>
      </c>
      <c r="F41" s="14" t="s">
        <v>87</v>
      </c>
      <c r="G41" s="14" t="s">
        <v>122</v>
      </c>
      <c r="H41" s="15" t="s">
        <v>17</v>
      </c>
    </row>
    <row r="42" spans="1:8" x14ac:dyDescent="0.25">
      <c r="A42" s="14">
        <v>230170708</v>
      </c>
      <c r="B42" s="16" t="s">
        <v>88</v>
      </c>
      <c r="C42" s="14" t="s">
        <v>24</v>
      </c>
      <c r="D42" s="14" t="s">
        <v>40</v>
      </c>
      <c r="E42" s="14" t="s">
        <v>121</v>
      </c>
      <c r="F42" s="14" t="s">
        <v>87</v>
      </c>
      <c r="G42" s="14" t="s">
        <v>122</v>
      </c>
      <c r="H42" s="15" t="s">
        <v>17</v>
      </c>
    </row>
    <row r="43" spans="1:8" x14ac:dyDescent="0.25">
      <c r="A43" s="14">
        <v>230386001</v>
      </c>
      <c r="B43" s="16" t="s">
        <v>89</v>
      </c>
      <c r="C43" s="14" t="s">
        <v>24</v>
      </c>
      <c r="D43" s="14" t="s">
        <v>51</v>
      </c>
      <c r="E43" s="14" t="s">
        <v>121</v>
      </c>
      <c r="F43" s="14" t="s">
        <v>78</v>
      </c>
      <c r="G43" s="14" t="s">
        <v>122</v>
      </c>
      <c r="H43" s="15" t="s">
        <v>17</v>
      </c>
    </row>
    <row r="44" spans="1:8" x14ac:dyDescent="0.25">
      <c r="A44" s="14">
        <v>230973349</v>
      </c>
      <c r="B44" s="16" t="s">
        <v>90</v>
      </c>
      <c r="C44" s="14" t="s">
        <v>24</v>
      </c>
      <c r="D44" s="14" t="s">
        <v>31</v>
      </c>
      <c r="E44" s="14" t="s">
        <v>153</v>
      </c>
      <c r="F44" s="14" t="s">
        <v>75</v>
      </c>
      <c r="G44" s="14" t="s">
        <v>122</v>
      </c>
      <c r="H44" s="15" t="s">
        <v>17</v>
      </c>
    </row>
    <row r="45" spans="1:8" x14ac:dyDescent="0.25">
      <c r="A45" s="14">
        <v>260127787</v>
      </c>
      <c r="B45" s="16" t="s">
        <v>172</v>
      </c>
      <c r="C45" s="14" t="s">
        <v>24</v>
      </c>
      <c r="D45" s="14" t="s">
        <v>32</v>
      </c>
      <c r="E45" s="14" t="s">
        <v>121</v>
      </c>
      <c r="F45" s="14" t="s">
        <v>74</v>
      </c>
      <c r="G45" s="14" t="s">
        <v>122</v>
      </c>
      <c r="H45" s="15" t="s">
        <v>17</v>
      </c>
    </row>
    <row r="46" spans="1:8" x14ac:dyDescent="0.25">
      <c r="A46" s="14">
        <v>261423168</v>
      </c>
      <c r="B46" s="16" t="s">
        <v>171</v>
      </c>
      <c r="C46" s="14" t="s">
        <v>24</v>
      </c>
      <c r="D46" s="14" t="s">
        <v>30</v>
      </c>
      <c r="E46" s="14" t="s">
        <v>121</v>
      </c>
      <c r="F46" s="14" t="s">
        <v>74</v>
      </c>
      <c r="G46" s="14" t="s">
        <v>122</v>
      </c>
      <c r="H46" s="15" t="s">
        <v>17</v>
      </c>
    </row>
    <row r="47" spans="1:8" x14ac:dyDescent="0.25">
      <c r="A47" s="14">
        <v>264020060</v>
      </c>
      <c r="B47" s="16" t="s">
        <v>170</v>
      </c>
      <c r="C47" s="14" t="s">
        <v>24</v>
      </c>
      <c r="D47" s="14" t="s">
        <v>39</v>
      </c>
      <c r="E47" s="14" t="s">
        <v>121</v>
      </c>
      <c r="F47" s="14" t="s">
        <v>74</v>
      </c>
      <c r="G47" s="14" t="s">
        <v>122</v>
      </c>
      <c r="H47" s="15" t="s">
        <v>17</v>
      </c>
    </row>
    <row r="48" spans="1:8" ht="12.75" customHeight="1" x14ac:dyDescent="0.25">
      <c r="A48" s="14">
        <v>270115104</v>
      </c>
      <c r="B48" s="16" t="s">
        <v>169</v>
      </c>
      <c r="C48" s="14" t="s">
        <v>24</v>
      </c>
      <c r="D48" s="14" t="s">
        <v>25</v>
      </c>
      <c r="E48" s="14" t="s">
        <v>121</v>
      </c>
      <c r="F48" s="14" t="s">
        <v>74</v>
      </c>
      <c r="G48" s="14" t="s">
        <v>122</v>
      </c>
      <c r="H48" s="15" t="s">
        <v>17</v>
      </c>
    </row>
    <row r="49" spans="1:8" ht="12.75" customHeight="1" x14ac:dyDescent="0.25">
      <c r="A49" s="14">
        <v>89600000</v>
      </c>
      <c r="B49" s="16" t="s">
        <v>168</v>
      </c>
      <c r="C49" s="14" t="s">
        <v>24</v>
      </c>
      <c r="D49" s="14" t="s">
        <v>80</v>
      </c>
      <c r="E49" s="14" t="s">
        <v>121</v>
      </c>
      <c r="F49" s="14" t="s">
        <v>87</v>
      </c>
      <c r="G49" s="14" t="s">
        <v>122</v>
      </c>
      <c r="H49" s="15">
        <v>99.399999999999991</v>
      </c>
    </row>
    <row r="50" spans="1:8" ht="12.75" customHeight="1" x14ac:dyDescent="0.25">
      <c r="A50" s="14">
        <v>91000000</v>
      </c>
      <c r="B50" s="16" t="s">
        <v>54</v>
      </c>
      <c r="C50" s="14" t="s">
        <v>24</v>
      </c>
      <c r="D50" s="14" t="s">
        <v>28</v>
      </c>
      <c r="E50" s="14" t="s">
        <v>121</v>
      </c>
      <c r="F50" s="14" t="s">
        <v>74</v>
      </c>
      <c r="G50" s="14" t="s">
        <v>122</v>
      </c>
      <c r="H50" s="15" t="s">
        <v>17</v>
      </c>
    </row>
    <row r="51" spans="1:8" ht="12.75" customHeight="1" x14ac:dyDescent="0.25">
      <c r="A51" s="14">
        <v>923269420</v>
      </c>
      <c r="B51" s="16" t="s">
        <v>167</v>
      </c>
      <c r="C51" s="14" t="s">
        <v>24</v>
      </c>
      <c r="D51" s="14" t="s">
        <v>166</v>
      </c>
      <c r="E51" s="14" t="s">
        <v>121</v>
      </c>
      <c r="F51" s="14" t="s">
        <v>87</v>
      </c>
      <c r="G51" s="14" t="s">
        <v>122</v>
      </c>
      <c r="H51" s="15">
        <v>100</v>
      </c>
    </row>
    <row r="52" spans="1:8" ht="12.75" customHeight="1" x14ac:dyDescent="0.25">
      <c r="A52" s="14">
        <v>923270070</v>
      </c>
      <c r="B52" s="16" t="s">
        <v>91</v>
      </c>
      <c r="C52" s="14" t="s">
        <v>24</v>
      </c>
      <c r="D52" s="14" t="s">
        <v>29</v>
      </c>
      <c r="E52" s="14" t="s">
        <v>48</v>
      </c>
      <c r="F52" s="14" t="s">
        <v>130</v>
      </c>
      <c r="G52" s="14" t="s">
        <v>122</v>
      </c>
      <c r="H52" s="15" t="s">
        <v>17</v>
      </c>
    </row>
    <row r="53" spans="1:8" ht="12.75" customHeight="1" x14ac:dyDescent="0.25">
      <c r="A53" s="14">
        <v>923271102</v>
      </c>
      <c r="B53" s="16" t="s">
        <v>55</v>
      </c>
      <c r="C53" s="14" t="s">
        <v>24</v>
      </c>
      <c r="D53" s="14" t="s">
        <v>29</v>
      </c>
      <c r="E53" s="14" t="s">
        <v>121</v>
      </c>
      <c r="F53" s="14" t="s">
        <v>87</v>
      </c>
      <c r="G53" s="14" t="s">
        <v>122</v>
      </c>
      <c r="H53" s="15">
        <v>99.35</v>
      </c>
    </row>
    <row r="54" spans="1:8" ht="12.75" customHeight="1" x14ac:dyDescent="0.25">
      <c r="A54" s="14">
        <v>923271218</v>
      </c>
      <c r="B54" s="16" t="s">
        <v>165</v>
      </c>
      <c r="C54" s="14" t="s">
        <v>24</v>
      </c>
      <c r="D54" s="14" t="s">
        <v>40</v>
      </c>
      <c r="E54" s="14" t="s">
        <v>121</v>
      </c>
      <c r="F54" s="14" t="s">
        <v>74</v>
      </c>
      <c r="G54" s="14" t="s">
        <v>122</v>
      </c>
      <c r="H54" s="15" t="s">
        <v>17</v>
      </c>
    </row>
    <row r="55" spans="1:8" ht="12.75" customHeight="1" x14ac:dyDescent="0.25">
      <c r="A55" s="14">
        <v>923271236</v>
      </c>
      <c r="B55" s="16" t="s">
        <v>164</v>
      </c>
      <c r="C55" s="14" t="s">
        <v>24</v>
      </c>
      <c r="D55" s="14" t="s">
        <v>14</v>
      </c>
      <c r="E55" s="14" t="s">
        <v>121</v>
      </c>
      <c r="F55" s="14" t="s">
        <v>74</v>
      </c>
      <c r="G55" s="14" t="s">
        <v>122</v>
      </c>
      <c r="H55" s="15" t="s">
        <v>17</v>
      </c>
    </row>
    <row r="56" spans="1:8" ht="12.75" customHeight="1" x14ac:dyDescent="0.25">
      <c r="A56" s="14">
        <v>923271271</v>
      </c>
      <c r="B56" s="16" t="s">
        <v>92</v>
      </c>
      <c r="C56" s="14" t="s">
        <v>24</v>
      </c>
      <c r="D56" s="14" t="s">
        <v>27</v>
      </c>
      <c r="E56" s="14" t="s">
        <v>48</v>
      </c>
      <c r="F56" s="14" t="s">
        <v>130</v>
      </c>
      <c r="G56" s="14" t="s">
        <v>122</v>
      </c>
      <c r="H56" s="15" t="s">
        <v>17</v>
      </c>
    </row>
    <row r="57" spans="1:8" ht="12.75" customHeight="1" x14ac:dyDescent="0.25">
      <c r="A57" s="14">
        <v>923271473</v>
      </c>
      <c r="B57" s="16" t="s">
        <v>56</v>
      </c>
      <c r="C57" s="14" t="s">
        <v>24</v>
      </c>
      <c r="D57" s="14" t="s">
        <v>37</v>
      </c>
      <c r="E57" s="14" t="s">
        <v>121</v>
      </c>
      <c r="F57" s="14" t="s">
        <v>93</v>
      </c>
      <c r="G57" s="14" t="s">
        <v>122</v>
      </c>
      <c r="H57" s="15">
        <v>100</v>
      </c>
    </row>
    <row r="58" spans="1:8" ht="12.75" customHeight="1" x14ac:dyDescent="0.25">
      <c r="A58" s="14">
        <v>923271491</v>
      </c>
      <c r="B58" s="16" t="s">
        <v>94</v>
      </c>
      <c r="C58" s="14" t="s">
        <v>24</v>
      </c>
      <c r="D58" s="14" t="s">
        <v>35</v>
      </c>
      <c r="E58" s="14" t="s">
        <v>48</v>
      </c>
      <c r="F58" s="14" t="s">
        <v>130</v>
      </c>
      <c r="G58" s="14" t="s">
        <v>122</v>
      </c>
      <c r="H58" s="15" t="s">
        <v>17</v>
      </c>
    </row>
    <row r="59" spans="1:8" ht="12.75" customHeight="1" x14ac:dyDescent="0.25">
      <c r="A59" s="14">
        <v>923271587</v>
      </c>
      <c r="B59" s="16" t="s">
        <v>95</v>
      </c>
      <c r="C59" s="14" t="s">
        <v>24</v>
      </c>
      <c r="D59" s="14" t="s">
        <v>96</v>
      </c>
      <c r="E59" s="14" t="s">
        <v>48</v>
      </c>
      <c r="F59" s="14" t="s">
        <v>130</v>
      </c>
      <c r="G59" s="14" t="s">
        <v>122</v>
      </c>
      <c r="H59" s="15" t="s">
        <v>17</v>
      </c>
    </row>
    <row r="60" spans="1:8" ht="12.75" customHeight="1" x14ac:dyDescent="0.25">
      <c r="A60" s="14">
        <v>923271622</v>
      </c>
      <c r="B60" s="16" t="s">
        <v>163</v>
      </c>
      <c r="C60" s="14" t="s">
        <v>24</v>
      </c>
      <c r="D60" s="14" t="s">
        <v>36</v>
      </c>
      <c r="E60" s="14" t="s">
        <v>121</v>
      </c>
      <c r="F60" s="14" t="s">
        <v>78</v>
      </c>
      <c r="G60" s="14" t="s">
        <v>122</v>
      </c>
      <c r="H60" s="15" t="s">
        <v>17</v>
      </c>
    </row>
    <row r="61" spans="1:8" x14ac:dyDescent="0.25">
      <c r="A61" s="14">
        <v>923271633</v>
      </c>
      <c r="B61" s="16" t="s">
        <v>20</v>
      </c>
      <c r="C61" s="14" t="s">
        <v>24</v>
      </c>
      <c r="D61" s="14" t="s">
        <v>28</v>
      </c>
      <c r="E61" s="14" t="s">
        <v>121</v>
      </c>
      <c r="F61" s="14" t="s">
        <v>74</v>
      </c>
      <c r="G61" s="14" t="s">
        <v>122</v>
      </c>
      <c r="H61" s="15" t="s">
        <v>17</v>
      </c>
    </row>
    <row r="62" spans="1:8" x14ac:dyDescent="0.25">
      <c r="A62" s="14">
        <v>923271640</v>
      </c>
      <c r="B62" s="16" t="s">
        <v>97</v>
      </c>
      <c r="C62" s="14" t="s">
        <v>24</v>
      </c>
      <c r="D62" s="14" t="s">
        <v>33</v>
      </c>
      <c r="E62" s="14" t="s">
        <v>121</v>
      </c>
      <c r="F62" s="14" t="s">
        <v>74</v>
      </c>
      <c r="G62" s="14" t="s">
        <v>122</v>
      </c>
      <c r="H62" s="15" t="s">
        <v>17</v>
      </c>
    </row>
    <row r="63" spans="1:8" x14ac:dyDescent="0.25">
      <c r="A63" s="14">
        <v>923271654</v>
      </c>
      <c r="B63" s="16" t="s">
        <v>162</v>
      </c>
      <c r="C63" s="14" t="s">
        <v>24</v>
      </c>
      <c r="D63" s="14" t="s">
        <v>37</v>
      </c>
      <c r="E63" s="14" t="s">
        <v>121</v>
      </c>
      <c r="F63" s="14" t="s">
        <v>87</v>
      </c>
      <c r="G63" s="14" t="s">
        <v>122</v>
      </c>
      <c r="H63" s="15">
        <v>100</v>
      </c>
    </row>
    <row r="64" spans="1:8" x14ac:dyDescent="0.25">
      <c r="A64" s="14">
        <v>923271673</v>
      </c>
      <c r="B64" s="16" t="s">
        <v>57</v>
      </c>
      <c r="C64" s="14" t="s">
        <v>24</v>
      </c>
      <c r="D64" s="14" t="s">
        <v>40</v>
      </c>
      <c r="E64" s="14" t="s">
        <v>121</v>
      </c>
      <c r="F64" s="14" t="s">
        <v>87</v>
      </c>
      <c r="G64" s="14" t="s">
        <v>122</v>
      </c>
      <c r="H64" s="15">
        <v>100</v>
      </c>
    </row>
    <row r="65" spans="1:8" x14ac:dyDescent="0.25">
      <c r="A65" s="14">
        <v>923271861</v>
      </c>
      <c r="B65" s="16" t="s">
        <v>98</v>
      </c>
      <c r="C65" s="14" t="s">
        <v>24</v>
      </c>
      <c r="D65" s="14" t="s">
        <v>99</v>
      </c>
      <c r="E65" s="14" t="s">
        <v>48</v>
      </c>
      <c r="F65" s="14" t="s">
        <v>130</v>
      </c>
      <c r="G65" s="14" t="s">
        <v>122</v>
      </c>
      <c r="H65" s="15" t="s">
        <v>17</v>
      </c>
    </row>
    <row r="66" spans="1:8" x14ac:dyDescent="0.25">
      <c r="A66" s="14">
        <v>923272103</v>
      </c>
      <c r="B66" s="16" t="s">
        <v>101</v>
      </c>
      <c r="C66" s="14" t="s">
        <v>24</v>
      </c>
      <c r="D66" s="14" t="s">
        <v>31</v>
      </c>
      <c r="E66" s="14" t="s">
        <v>48</v>
      </c>
      <c r="F66" s="14" t="s">
        <v>130</v>
      </c>
      <c r="G66" s="14" t="s">
        <v>122</v>
      </c>
      <c r="H66" s="15" t="s">
        <v>17</v>
      </c>
    </row>
    <row r="67" spans="1:8" x14ac:dyDescent="0.25">
      <c r="A67" s="14">
        <v>923272112</v>
      </c>
      <c r="B67" s="16" t="s">
        <v>4</v>
      </c>
      <c r="C67" s="14" t="s">
        <v>24</v>
      </c>
      <c r="D67" s="14" t="s">
        <v>30</v>
      </c>
      <c r="E67" s="14" t="s">
        <v>48</v>
      </c>
      <c r="F67" s="14" t="s">
        <v>130</v>
      </c>
      <c r="G67" s="14" t="s">
        <v>122</v>
      </c>
      <c r="H67" s="15" t="s">
        <v>17</v>
      </c>
    </row>
    <row r="68" spans="1:8" x14ac:dyDescent="0.25">
      <c r="A68" s="14">
        <v>923272135</v>
      </c>
      <c r="B68" s="16" t="s">
        <v>58</v>
      </c>
      <c r="C68" s="14" t="s">
        <v>24</v>
      </c>
      <c r="D68" s="14" t="s">
        <v>29</v>
      </c>
      <c r="E68" s="14" t="s">
        <v>153</v>
      </c>
      <c r="F68" s="14" t="s">
        <v>75</v>
      </c>
      <c r="G68" s="14" t="s">
        <v>122</v>
      </c>
      <c r="H68" s="15">
        <v>100</v>
      </c>
    </row>
    <row r="69" spans="1:8" x14ac:dyDescent="0.25">
      <c r="A69" s="14">
        <v>923272188</v>
      </c>
      <c r="B69" s="16" t="s">
        <v>5</v>
      </c>
      <c r="C69" s="14" t="s">
        <v>24</v>
      </c>
      <c r="D69" s="14" t="s">
        <v>34</v>
      </c>
      <c r="E69" s="14" t="s">
        <v>48</v>
      </c>
      <c r="F69" s="14" t="s">
        <v>130</v>
      </c>
      <c r="G69" s="14" t="s">
        <v>122</v>
      </c>
      <c r="H69" s="15" t="s">
        <v>17</v>
      </c>
    </row>
    <row r="70" spans="1:8" x14ac:dyDescent="0.25">
      <c r="A70" s="14">
        <v>923272329</v>
      </c>
      <c r="B70" s="16" t="s">
        <v>161</v>
      </c>
      <c r="C70" s="14" t="s">
        <v>53</v>
      </c>
      <c r="D70" s="14" t="s">
        <v>53</v>
      </c>
      <c r="E70" s="14" t="s">
        <v>160</v>
      </c>
      <c r="F70" s="14" t="s">
        <v>93</v>
      </c>
      <c r="G70" s="14" t="s">
        <v>122</v>
      </c>
      <c r="H70" s="15">
        <v>99.032129999999995</v>
      </c>
    </row>
    <row r="71" spans="1:8" x14ac:dyDescent="0.25">
      <c r="A71" s="14">
        <v>923272364</v>
      </c>
      <c r="B71" s="16" t="s">
        <v>159</v>
      </c>
      <c r="C71" s="14" t="s">
        <v>24</v>
      </c>
      <c r="D71" s="14" t="s">
        <v>40</v>
      </c>
      <c r="E71" s="14" t="s">
        <v>121</v>
      </c>
      <c r="F71" s="14" t="s">
        <v>87</v>
      </c>
      <c r="G71" s="14" t="s">
        <v>122</v>
      </c>
      <c r="H71" s="15" t="s">
        <v>17</v>
      </c>
    </row>
    <row r="72" spans="1:8" x14ac:dyDescent="0.25">
      <c r="A72" s="14">
        <v>923272391</v>
      </c>
      <c r="B72" s="16" t="s">
        <v>102</v>
      </c>
      <c r="C72" s="14" t="s">
        <v>24</v>
      </c>
      <c r="D72" s="14" t="s">
        <v>25</v>
      </c>
      <c r="E72" s="14" t="s">
        <v>121</v>
      </c>
      <c r="F72" s="14" t="s">
        <v>87</v>
      </c>
      <c r="G72" s="14" t="s">
        <v>122</v>
      </c>
      <c r="H72" s="15">
        <v>100.00000000000001</v>
      </c>
    </row>
    <row r="73" spans="1:8" x14ac:dyDescent="0.25">
      <c r="A73" s="14">
        <v>923272396</v>
      </c>
      <c r="B73" s="16" t="s">
        <v>158</v>
      </c>
      <c r="C73" s="14" t="s">
        <v>24</v>
      </c>
      <c r="D73" s="14" t="s">
        <v>14</v>
      </c>
      <c r="E73" s="14" t="s">
        <v>121</v>
      </c>
      <c r="F73" s="14" t="s">
        <v>87</v>
      </c>
      <c r="G73" s="14" t="s">
        <v>122</v>
      </c>
      <c r="H73" s="15">
        <v>100</v>
      </c>
    </row>
    <row r="74" spans="1:8" x14ac:dyDescent="0.25">
      <c r="A74" s="14">
        <v>923272417</v>
      </c>
      <c r="B74" s="16" t="s">
        <v>157</v>
      </c>
      <c r="C74" s="14" t="s">
        <v>24</v>
      </c>
      <c r="D74" s="14" t="s">
        <v>43</v>
      </c>
      <c r="E74" s="14" t="s">
        <v>48</v>
      </c>
      <c r="F74" s="14" t="s">
        <v>130</v>
      </c>
      <c r="G74" s="14" t="s">
        <v>122</v>
      </c>
      <c r="H74" s="15" t="s">
        <v>17</v>
      </c>
    </row>
    <row r="75" spans="1:8" x14ac:dyDescent="0.25">
      <c r="A75" s="14">
        <v>923272443</v>
      </c>
      <c r="B75" s="16" t="s">
        <v>156</v>
      </c>
      <c r="C75" s="14" t="s">
        <v>24</v>
      </c>
      <c r="D75" s="14" t="s">
        <v>40</v>
      </c>
      <c r="E75" s="14" t="s">
        <v>121</v>
      </c>
      <c r="F75" s="14" t="s">
        <v>87</v>
      </c>
      <c r="G75" s="14" t="s">
        <v>122</v>
      </c>
      <c r="H75" s="15" t="s">
        <v>17</v>
      </c>
    </row>
    <row r="76" spans="1:8" x14ac:dyDescent="0.25">
      <c r="A76" s="14">
        <v>923272469</v>
      </c>
      <c r="B76" s="16" t="s">
        <v>6</v>
      </c>
      <c r="C76" s="14" t="s">
        <v>24</v>
      </c>
      <c r="D76" s="14" t="s">
        <v>28</v>
      </c>
      <c r="E76" s="14" t="s">
        <v>121</v>
      </c>
      <c r="F76" s="14" t="s">
        <v>87</v>
      </c>
      <c r="G76" s="14" t="s">
        <v>122</v>
      </c>
      <c r="H76" s="15">
        <v>100</v>
      </c>
    </row>
    <row r="77" spans="1:8" x14ac:dyDescent="0.25">
      <c r="A77" s="14">
        <v>923272526</v>
      </c>
      <c r="B77" s="16" t="s">
        <v>155</v>
      </c>
      <c r="C77" s="14" t="s">
        <v>24</v>
      </c>
      <c r="D77" s="14" t="s">
        <v>38</v>
      </c>
      <c r="E77" s="14" t="s">
        <v>153</v>
      </c>
      <c r="F77" s="14" t="s">
        <v>75</v>
      </c>
      <c r="G77" s="14" t="s">
        <v>122</v>
      </c>
      <c r="H77" s="15" t="s">
        <v>17</v>
      </c>
    </row>
    <row r="78" spans="1:8" ht="22.5" x14ac:dyDescent="0.25">
      <c r="A78" s="14">
        <v>923272534</v>
      </c>
      <c r="B78" s="16" t="s">
        <v>154</v>
      </c>
      <c r="C78" s="14" t="s">
        <v>24</v>
      </c>
      <c r="D78" s="14" t="s">
        <v>40</v>
      </c>
      <c r="E78" s="14" t="s">
        <v>153</v>
      </c>
      <c r="F78" s="14" t="s">
        <v>75</v>
      </c>
      <c r="G78" s="14" t="s">
        <v>122</v>
      </c>
      <c r="H78" s="15" t="s">
        <v>17</v>
      </c>
    </row>
    <row r="79" spans="1:8" x14ac:dyDescent="0.25">
      <c r="A79" s="14">
        <v>923272600</v>
      </c>
      <c r="B79" s="16" t="s">
        <v>152</v>
      </c>
      <c r="C79" s="14" t="s">
        <v>24</v>
      </c>
      <c r="D79" s="14" t="s">
        <v>28</v>
      </c>
      <c r="E79" s="14" t="s">
        <v>121</v>
      </c>
      <c r="F79" s="14" t="s">
        <v>87</v>
      </c>
      <c r="G79" s="14" t="s">
        <v>122</v>
      </c>
      <c r="H79" s="15">
        <v>95</v>
      </c>
    </row>
    <row r="80" spans="1:8" x14ac:dyDescent="0.25">
      <c r="A80" s="14">
        <v>923272676</v>
      </c>
      <c r="B80" s="16" t="s">
        <v>7</v>
      </c>
      <c r="C80" s="14" t="s">
        <v>24</v>
      </c>
      <c r="D80" s="14" t="s">
        <v>30</v>
      </c>
      <c r="E80" s="14" t="s">
        <v>48</v>
      </c>
      <c r="F80" s="14" t="s">
        <v>23</v>
      </c>
      <c r="G80" s="14" t="s">
        <v>122</v>
      </c>
      <c r="H80" s="15" t="s">
        <v>17</v>
      </c>
    </row>
    <row r="81" spans="1:8" x14ac:dyDescent="0.25">
      <c r="A81" s="14">
        <v>923272684</v>
      </c>
      <c r="B81" s="16" t="s">
        <v>8</v>
      </c>
      <c r="C81" s="14" t="s">
        <v>24</v>
      </c>
      <c r="D81" s="14" t="s">
        <v>39</v>
      </c>
      <c r="E81" s="14" t="s">
        <v>48</v>
      </c>
      <c r="F81" s="14" t="s">
        <v>23</v>
      </c>
      <c r="G81" s="14" t="s">
        <v>122</v>
      </c>
      <c r="H81" s="15" t="s">
        <v>17</v>
      </c>
    </row>
    <row r="82" spans="1:8" x14ac:dyDescent="0.25">
      <c r="A82" s="14">
        <v>923272686</v>
      </c>
      <c r="B82" s="16" t="s">
        <v>103</v>
      </c>
      <c r="C82" s="14" t="s">
        <v>24</v>
      </c>
      <c r="D82" s="14" t="s">
        <v>31</v>
      </c>
      <c r="E82" s="14" t="s">
        <v>48</v>
      </c>
      <c r="F82" s="14" t="s">
        <v>130</v>
      </c>
      <c r="G82" s="14" t="s">
        <v>122</v>
      </c>
      <c r="H82" s="15" t="s">
        <v>17</v>
      </c>
    </row>
    <row r="83" spans="1:8" x14ac:dyDescent="0.25">
      <c r="A83" s="14">
        <v>923272696</v>
      </c>
      <c r="B83" s="16" t="s">
        <v>9</v>
      </c>
      <c r="C83" s="14" t="s">
        <v>24</v>
      </c>
      <c r="D83" s="14" t="s">
        <v>34</v>
      </c>
      <c r="E83" s="14" t="s">
        <v>48</v>
      </c>
      <c r="F83" s="14" t="s">
        <v>130</v>
      </c>
      <c r="G83" s="14" t="s">
        <v>122</v>
      </c>
      <c r="H83" s="15" t="s">
        <v>17</v>
      </c>
    </row>
    <row r="84" spans="1:8" x14ac:dyDescent="0.25">
      <c r="A84" s="14">
        <v>923272735</v>
      </c>
      <c r="B84" s="16" t="s">
        <v>151</v>
      </c>
      <c r="C84" s="14" t="s">
        <v>24</v>
      </c>
      <c r="D84" s="14" t="s">
        <v>30</v>
      </c>
      <c r="E84" s="14" t="s">
        <v>121</v>
      </c>
      <c r="F84" s="14" t="s">
        <v>87</v>
      </c>
      <c r="G84" s="14" t="s">
        <v>122</v>
      </c>
      <c r="H84" s="15" t="s">
        <v>17</v>
      </c>
    </row>
    <row r="85" spans="1:8" x14ac:dyDescent="0.25">
      <c r="A85" s="14">
        <v>923272742</v>
      </c>
      <c r="B85" s="16" t="s">
        <v>150</v>
      </c>
      <c r="C85" s="14" t="s">
        <v>24</v>
      </c>
      <c r="D85" s="14" t="s">
        <v>42</v>
      </c>
      <c r="E85" s="14" t="s">
        <v>48</v>
      </c>
      <c r="F85" s="14" t="s">
        <v>130</v>
      </c>
      <c r="G85" s="14" t="s">
        <v>122</v>
      </c>
      <c r="H85" s="15" t="s">
        <v>17</v>
      </c>
    </row>
    <row r="86" spans="1:8" x14ac:dyDescent="0.25">
      <c r="A86" s="14">
        <v>923272757</v>
      </c>
      <c r="B86" s="16" t="s">
        <v>104</v>
      </c>
      <c r="C86" s="14" t="s">
        <v>24</v>
      </c>
      <c r="D86" s="14" t="s">
        <v>30</v>
      </c>
      <c r="E86" s="14" t="s">
        <v>48</v>
      </c>
      <c r="F86" s="14" t="s">
        <v>130</v>
      </c>
      <c r="G86" s="14" t="s">
        <v>122</v>
      </c>
      <c r="H86" s="15" t="s">
        <v>17</v>
      </c>
    </row>
    <row r="87" spans="1:8" x14ac:dyDescent="0.25">
      <c r="A87" s="14">
        <v>923272775</v>
      </c>
      <c r="B87" s="16" t="s">
        <v>10</v>
      </c>
      <c r="C87" s="14" t="s">
        <v>24</v>
      </c>
      <c r="D87" s="14" t="s">
        <v>35</v>
      </c>
      <c r="E87" s="14" t="s">
        <v>121</v>
      </c>
      <c r="F87" s="14" t="s">
        <v>100</v>
      </c>
      <c r="G87" s="14" t="s">
        <v>122</v>
      </c>
      <c r="H87" s="15" t="s">
        <v>17</v>
      </c>
    </row>
    <row r="88" spans="1:8" x14ac:dyDescent="0.25">
      <c r="A88" s="14">
        <v>923272778</v>
      </c>
      <c r="B88" s="16" t="s">
        <v>105</v>
      </c>
      <c r="C88" s="14" t="s">
        <v>24</v>
      </c>
      <c r="D88" s="14" t="s">
        <v>29</v>
      </c>
      <c r="E88" s="14" t="s">
        <v>48</v>
      </c>
      <c r="F88" s="14" t="s">
        <v>130</v>
      </c>
      <c r="G88" s="14" t="s">
        <v>122</v>
      </c>
      <c r="H88" s="15" t="s">
        <v>17</v>
      </c>
    </row>
    <row r="89" spans="1:8" x14ac:dyDescent="0.25">
      <c r="A89" s="14">
        <v>923272811</v>
      </c>
      <c r="B89" s="16" t="s">
        <v>149</v>
      </c>
      <c r="C89" s="14" t="s">
        <v>24</v>
      </c>
      <c r="D89" s="14" t="s">
        <v>29</v>
      </c>
      <c r="E89" s="14" t="s">
        <v>48</v>
      </c>
      <c r="F89" s="14" t="s">
        <v>130</v>
      </c>
      <c r="G89" s="14" t="s">
        <v>122</v>
      </c>
      <c r="H89" s="15" t="s">
        <v>17</v>
      </c>
    </row>
    <row r="90" spans="1:8" x14ac:dyDescent="0.25">
      <c r="A90" s="14">
        <v>923272813</v>
      </c>
      <c r="B90" s="16" t="s">
        <v>11</v>
      </c>
      <c r="C90" s="14" t="s">
        <v>24</v>
      </c>
      <c r="D90" s="14" t="s">
        <v>27</v>
      </c>
      <c r="E90" s="14" t="s">
        <v>121</v>
      </c>
      <c r="F90" s="14" t="s">
        <v>87</v>
      </c>
      <c r="G90" s="14" t="s">
        <v>122</v>
      </c>
      <c r="H90" s="15" t="s">
        <v>17</v>
      </c>
    </row>
    <row r="91" spans="1:8" x14ac:dyDescent="0.25">
      <c r="A91" s="14">
        <v>923272829</v>
      </c>
      <c r="B91" s="16" t="s">
        <v>148</v>
      </c>
      <c r="C91" s="14" t="s">
        <v>24</v>
      </c>
      <c r="D91" s="14" t="s">
        <v>29</v>
      </c>
      <c r="E91" s="14" t="s">
        <v>121</v>
      </c>
      <c r="F91" s="14" t="s">
        <v>87</v>
      </c>
      <c r="G91" s="14" t="s">
        <v>122</v>
      </c>
      <c r="H91" s="15">
        <v>100</v>
      </c>
    </row>
    <row r="92" spans="1:8" x14ac:dyDescent="0.25">
      <c r="A92" s="14">
        <v>923272874</v>
      </c>
      <c r="B92" s="16" t="s">
        <v>59</v>
      </c>
      <c r="C92" s="14" t="s">
        <v>24</v>
      </c>
      <c r="D92" s="14" t="s">
        <v>50</v>
      </c>
      <c r="E92" s="14" t="s">
        <v>48</v>
      </c>
      <c r="F92" s="14" t="s">
        <v>130</v>
      </c>
      <c r="G92" s="14" t="s">
        <v>122</v>
      </c>
      <c r="H92" s="15" t="s">
        <v>17</v>
      </c>
    </row>
    <row r="93" spans="1:8" x14ac:dyDescent="0.25">
      <c r="A93" s="14">
        <v>923272886</v>
      </c>
      <c r="B93" s="16" t="s">
        <v>60</v>
      </c>
      <c r="C93" s="14" t="s">
        <v>24</v>
      </c>
      <c r="D93" s="14" t="s">
        <v>40</v>
      </c>
      <c r="E93" s="14" t="s">
        <v>48</v>
      </c>
      <c r="F93" s="14" t="s">
        <v>83</v>
      </c>
      <c r="G93" s="14" t="s">
        <v>122</v>
      </c>
      <c r="H93" s="15" t="s">
        <v>17</v>
      </c>
    </row>
    <row r="94" spans="1:8" x14ac:dyDescent="0.25">
      <c r="A94" s="14">
        <v>923272904</v>
      </c>
      <c r="B94" s="16" t="s">
        <v>147</v>
      </c>
      <c r="C94" s="14" t="s">
        <v>24</v>
      </c>
      <c r="D94" s="14" t="s">
        <v>30</v>
      </c>
      <c r="E94" s="14" t="s">
        <v>48</v>
      </c>
      <c r="F94" s="14" t="s">
        <v>130</v>
      </c>
      <c r="G94" s="14" t="s">
        <v>122</v>
      </c>
      <c r="H94" s="15" t="s">
        <v>17</v>
      </c>
    </row>
    <row r="95" spans="1:8" x14ac:dyDescent="0.25">
      <c r="A95" s="14">
        <v>923272916</v>
      </c>
      <c r="B95" s="16" t="s">
        <v>106</v>
      </c>
      <c r="C95" s="14" t="s">
        <v>24</v>
      </c>
      <c r="D95" s="14" t="s">
        <v>37</v>
      </c>
      <c r="E95" s="14" t="s">
        <v>121</v>
      </c>
      <c r="F95" s="14" t="s">
        <v>87</v>
      </c>
      <c r="G95" s="14" t="s">
        <v>122</v>
      </c>
      <c r="H95" s="15">
        <v>100</v>
      </c>
    </row>
    <row r="96" spans="1:8" x14ac:dyDescent="0.25">
      <c r="A96" s="14">
        <v>923272917</v>
      </c>
      <c r="B96" s="16" t="s">
        <v>146</v>
      </c>
      <c r="C96" s="14" t="s">
        <v>24</v>
      </c>
      <c r="D96" s="14" t="s">
        <v>31</v>
      </c>
      <c r="E96" s="14" t="s">
        <v>48</v>
      </c>
      <c r="F96" s="14" t="s">
        <v>83</v>
      </c>
      <c r="G96" s="14" t="s">
        <v>122</v>
      </c>
      <c r="H96" s="15" t="s">
        <v>17</v>
      </c>
    </row>
    <row r="97" spans="1:8" x14ac:dyDescent="0.25">
      <c r="A97" s="14">
        <v>923272923</v>
      </c>
      <c r="B97" s="16" t="s">
        <v>107</v>
      </c>
      <c r="C97" s="14" t="s">
        <v>24</v>
      </c>
      <c r="D97" s="14" t="s">
        <v>50</v>
      </c>
      <c r="E97" s="14" t="s">
        <v>121</v>
      </c>
      <c r="F97" s="14" t="s">
        <v>74</v>
      </c>
      <c r="G97" s="14" t="s">
        <v>122</v>
      </c>
      <c r="H97" s="15" t="s">
        <v>17</v>
      </c>
    </row>
    <row r="98" spans="1:8" x14ac:dyDescent="0.25">
      <c r="A98" s="14">
        <v>923272931</v>
      </c>
      <c r="B98" s="16" t="s">
        <v>145</v>
      </c>
      <c r="C98" s="14" t="s">
        <v>24</v>
      </c>
      <c r="D98" s="14" t="s">
        <v>144</v>
      </c>
      <c r="E98" s="14" t="s">
        <v>48</v>
      </c>
      <c r="F98" s="14" t="s">
        <v>130</v>
      </c>
      <c r="G98" s="14" t="s">
        <v>122</v>
      </c>
      <c r="H98" s="15" t="s">
        <v>17</v>
      </c>
    </row>
    <row r="99" spans="1:8" x14ac:dyDescent="0.25">
      <c r="A99" s="14">
        <v>923272938</v>
      </c>
      <c r="B99" s="16" t="s">
        <v>44</v>
      </c>
      <c r="C99" s="14" t="s">
        <v>24</v>
      </c>
      <c r="D99" s="14" t="s">
        <v>34</v>
      </c>
      <c r="E99" s="14" t="s">
        <v>48</v>
      </c>
      <c r="F99" s="14" t="s">
        <v>130</v>
      </c>
      <c r="G99" s="14" t="s">
        <v>122</v>
      </c>
      <c r="H99" s="15" t="s">
        <v>17</v>
      </c>
    </row>
    <row r="100" spans="1:8" x14ac:dyDescent="0.25">
      <c r="A100" s="14">
        <v>923272941</v>
      </c>
      <c r="B100" s="16" t="s">
        <v>108</v>
      </c>
      <c r="C100" s="14" t="s">
        <v>24</v>
      </c>
      <c r="D100" s="14" t="s">
        <v>28</v>
      </c>
      <c r="E100" s="14" t="s">
        <v>48</v>
      </c>
      <c r="F100" s="14" t="s">
        <v>130</v>
      </c>
      <c r="G100" s="14" t="s">
        <v>122</v>
      </c>
      <c r="H100" s="15" t="s">
        <v>17</v>
      </c>
    </row>
    <row r="101" spans="1:8" x14ac:dyDescent="0.25">
      <c r="A101" s="14">
        <v>923272948</v>
      </c>
      <c r="B101" s="16" t="s">
        <v>45</v>
      </c>
      <c r="C101" s="14" t="s">
        <v>24</v>
      </c>
      <c r="D101" s="14" t="s">
        <v>34</v>
      </c>
      <c r="E101" s="14" t="s">
        <v>48</v>
      </c>
      <c r="F101" s="14" t="s">
        <v>130</v>
      </c>
      <c r="G101" s="14" t="s">
        <v>122</v>
      </c>
      <c r="H101" s="15" t="s">
        <v>17</v>
      </c>
    </row>
    <row r="102" spans="1:8" x14ac:dyDescent="0.25">
      <c r="A102" s="14">
        <v>923272953</v>
      </c>
      <c r="B102" s="16" t="s">
        <v>61</v>
      </c>
      <c r="C102" s="14" t="s">
        <v>24</v>
      </c>
      <c r="D102" s="14" t="s">
        <v>35</v>
      </c>
      <c r="E102" s="14" t="s">
        <v>121</v>
      </c>
      <c r="F102" s="14" t="s">
        <v>100</v>
      </c>
      <c r="G102" s="14" t="s">
        <v>122</v>
      </c>
      <c r="H102" s="15" t="s">
        <v>17</v>
      </c>
    </row>
    <row r="103" spans="1:8" x14ac:dyDescent="0.25">
      <c r="A103" s="14">
        <v>923272990</v>
      </c>
      <c r="B103" s="16" t="s">
        <v>46</v>
      </c>
      <c r="C103" s="14" t="s">
        <v>24</v>
      </c>
      <c r="D103" s="14" t="s">
        <v>40</v>
      </c>
      <c r="E103" s="14" t="s">
        <v>48</v>
      </c>
      <c r="F103" s="14" t="s">
        <v>130</v>
      </c>
      <c r="G103" s="14" t="s">
        <v>122</v>
      </c>
      <c r="H103" s="15" t="s">
        <v>17</v>
      </c>
    </row>
    <row r="104" spans="1:8" x14ac:dyDescent="0.25">
      <c r="A104" s="14">
        <v>923272991</v>
      </c>
      <c r="B104" s="16" t="s">
        <v>62</v>
      </c>
      <c r="C104" s="14" t="s">
        <v>24</v>
      </c>
      <c r="D104" s="14" t="s">
        <v>40</v>
      </c>
      <c r="E104" s="14" t="s">
        <v>48</v>
      </c>
      <c r="F104" s="14" t="s">
        <v>130</v>
      </c>
      <c r="G104" s="14" t="s">
        <v>122</v>
      </c>
      <c r="H104" s="15" t="s">
        <v>17</v>
      </c>
    </row>
    <row r="105" spans="1:8" x14ac:dyDescent="0.25">
      <c r="A105" s="14">
        <v>923272993</v>
      </c>
      <c r="B105" s="16" t="s">
        <v>143</v>
      </c>
      <c r="C105" s="14" t="s">
        <v>24</v>
      </c>
      <c r="D105" s="14" t="s">
        <v>28</v>
      </c>
      <c r="E105" s="14" t="s">
        <v>121</v>
      </c>
      <c r="F105" s="14" t="s">
        <v>87</v>
      </c>
      <c r="G105" s="14" t="s">
        <v>122</v>
      </c>
      <c r="H105" s="15">
        <v>100</v>
      </c>
    </row>
    <row r="106" spans="1:8" x14ac:dyDescent="0.25">
      <c r="A106" s="14">
        <v>923273057</v>
      </c>
      <c r="B106" s="16" t="s">
        <v>109</v>
      </c>
      <c r="C106" s="14" t="s">
        <v>24</v>
      </c>
      <c r="D106" s="14" t="s">
        <v>27</v>
      </c>
      <c r="E106" s="14" t="s">
        <v>48</v>
      </c>
      <c r="F106" s="14" t="s">
        <v>130</v>
      </c>
      <c r="G106" s="14" t="s">
        <v>122</v>
      </c>
      <c r="H106" s="15" t="s">
        <v>17</v>
      </c>
    </row>
    <row r="107" spans="1:8" x14ac:dyDescent="0.25">
      <c r="A107" s="14">
        <v>923273085</v>
      </c>
      <c r="B107" s="16" t="s">
        <v>142</v>
      </c>
      <c r="C107" s="14" t="s">
        <v>24</v>
      </c>
      <c r="D107" s="14" t="s">
        <v>14</v>
      </c>
      <c r="E107" s="14" t="s">
        <v>48</v>
      </c>
      <c r="F107" s="14" t="s">
        <v>130</v>
      </c>
      <c r="G107" s="14" t="s">
        <v>122</v>
      </c>
      <c r="H107" s="15" t="s">
        <v>17</v>
      </c>
    </row>
    <row r="108" spans="1:8" x14ac:dyDescent="0.25">
      <c r="A108" s="14">
        <v>923273130</v>
      </c>
      <c r="B108" s="16" t="s">
        <v>110</v>
      </c>
      <c r="C108" s="14" t="s">
        <v>24</v>
      </c>
      <c r="D108" s="14" t="s">
        <v>28</v>
      </c>
      <c r="E108" s="14" t="s">
        <v>48</v>
      </c>
      <c r="F108" s="14" t="s">
        <v>130</v>
      </c>
      <c r="G108" s="14" t="s">
        <v>122</v>
      </c>
      <c r="H108" s="15" t="s">
        <v>17</v>
      </c>
    </row>
    <row r="109" spans="1:8" x14ac:dyDescent="0.25">
      <c r="A109" s="14">
        <v>923273138</v>
      </c>
      <c r="B109" s="16" t="s">
        <v>141</v>
      </c>
      <c r="C109" s="14" t="s">
        <v>24</v>
      </c>
      <c r="D109" s="14" t="s">
        <v>29</v>
      </c>
      <c r="E109" s="14" t="s">
        <v>48</v>
      </c>
      <c r="F109" s="14" t="s">
        <v>130</v>
      </c>
      <c r="G109" s="14" t="s">
        <v>122</v>
      </c>
      <c r="H109" s="15" t="s">
        <v>17</v>
      </c>
    </row>
    <row r="110" spans="1:8" x14ac:dyDescent="0.25">
      <c r="A110" s="14">
        <v>923273158</v>
      </c>
      <c r="B110" s="16" t="s">
        <v>140</v>
      </c>
      <c r="C110" s="14" t="s">
        <v>24</v>
      </c>
      <c r="D110" s="14" t="s">
        <v>40</v>
      </c>
      <c r="E110" s="14" t="s">
        <v>121</v>
      </c>
      <c r="F110" s="14" t="s">
        <v>87</v>
      </c>
      <c r="G110" s="14" t="s">
        <v>122</v>
      </c>
      <c r="H110" s="15">
        <v>95.398687190000004</v>
      </c>
    </row>
    <row r="111" spans="1:8" x14ac:dyDescent="0.25">
      <c r="A111" s="14">
        <v>923273248</v>
      </c>
      <c r="B111" s="16" t="s">
        <v>63</v>
      </c>
      <c r="C111" s="14" t="s">
        <v>24</v>
      </c>
      <c r="D111" s="14" t="s">
        <v>38</v>
      </c>
      <c r="E111" s="14" t="s">
        <v>48</v>
      </c>
      <c r="F111" s="14" t="s">
        <v>130</v>
      </c>
      <c r="G111" s="14" t="s">
        <v>122</v>
      </c>
      <c r="H111" s="15" t="s">
        <v>17</v>
      </c>
    </row>
    <row r="112" spans="1:8" x14ac:dyDescent="0.25">
      <c r="A112" s="14">
        <v>923273269</v>
      </c>
      <c r="B112" s="16" t="s">
        <v>64</v>
      </c>
      <c r="C112" s="14" t="s">
        <v>24</v>
      </c>
      <c r="D112" s="14" t="s">
        <v>43</v>
      </c>
      <c r="E112" s="14" t="s">
        <v>48</v>
      </c>
      <c r="F112" s="14" t="s">
        <v>130</v>
      </c>
      <c r="G112" s="14" t="s">
        <v>122</v>
      </c>
      <c r="H112" s="15" t="s">
        <v>17</v>
      </c>
    </row>
    <row r="113" spans="1:8" x14ac:dyDescent="0.25">
      <c r="A113" s="14">
        <v>923273334</v>
      </c>
      <c r="B113" s="16" t="s">
        <v>65</v>
      </c>
      <c r="C113" s="14" t="s">
        <v>24</v>
      </c>
      <c r="D113" s="14" t="s">
        <v>28</v>
      </c>
      <c r="E113" s="14" t="s">
        <v>48</v>
      </c>
      <c r="F113" s="14" t="s">
        <v>130</v>
      </c>
      <c r="G113" s="14" t="s">
        <v>122</v>
      </c>
      <c r="H113" s="15" t="s">
        <v>17</v>
      </c>
    </row>
    <row r="114" spans="1:8" x14ac:dyDescent="0.25">
      <c r="A114" s="14">
        <v>923273373</v>
      </c>
      <c r="B114" s="16" t="s">
        <v>66</v>
      </c>
      <c r="C114" s="14" t="s">
        <v>24</v>
      </c>
      <c r="D114" s="14" t="s">
        <v>30</v>
      </c>
      <c r="E114" s="14" t="s">
        <v>121</v>
      </c>
      <c r="F114" s="14" t="s">
        <v>87</v>
      </c>
      <c r="G114" s="14" t="s">
        <v>122</v>
      </c>
      <c r="H114" s="15">
        <v>100</v>
      </c>
    </row>
    <row r="115" spans="1:8" x14ac:dyDescent="0.25">
      <c r="A115" s="14">
        <v>923273377</v>
      </c>
      <c r="B115" s="16" t="s">
        <v>67</v>
      </c>
      <c r="C115" s="14" t="s">
        <v>24</v>
      </c>
      <c r="D115" s="14" t="s">
        <v>27</v>
      </c>
      <c r="E115" s="14" t="s">
        <v>48</v>
      </c>
      <c r="F115" s="14" t="s">
        <v>130</v>
      </c>
      <c r="G115" s="14" t="s">
        <v>122</v>
      </c>
      <c r="H115" s="15" t="s">
        <v>17</v>
      </c>
    </row>
    <row r="116" spans="1:8" x14ac:dyDescent="0.25">
      <c r="A116" s="14">
        <v>923273378</v>
      </c>
      <c r="B116" s="16" t="s">
        <v>68</v>
      </c>
      <c r="C116" s="14" t="s">
        <v>24</v>
      </c>
      <c r="D116" s="14" t="s">
        <v>35</v>
      </c>
      <c r="E116" s="14" t="s">
        <v>48</v>
      </c>
      <c r="F116" s="14" t="s">
        <v>130</v>
      </c>
      <c r="G116" s="14" t="s">
        <v>122</v>
      </c>
      <c r="H116" s="15" t="s">
        <v>17</v>
      </c>
    </row>
    <row r="117" spans="1:8" x14ac:dyDescent="0.25">
      <c r="A117" s="14">
        <v>923273401</v>
      </c>
      <c r="B117" s="16" t="s">
        <v>139</v>
      </c>
      <c r="C117" s="14" t="s">
        <v>24</v>
      </c>
      <c r="D117" s="14" t="s">
        <v>29</v>
      </c>
      <c r="E117" s="14" t="s">
        <v>121</v>
      </c>
      <c r="F117" s="14" t="s">
        <v>78</v>
      </c>
      <c r="G117" s="14" t="s">
        <v>122</v>
      </c>
      <c r="H117" s="15">
        <v>100</v>
      </c>
    </row>
    <row r="118" spans="1:8" x14ac:dyDescent="0.25">
      <c r="A118" s="14">
        <v>923273402</v>
      </c>
      <c r="B118" s="16" t="s">
        <v>111</v>
      </c>
      <c r="C118" s="14" t="s">
        <v>53</v>
      </c>
      <c r="D118" s="14" t="s">
        <v>53</v>
      </c>
      <c r="E118" s="14" t="s">
        <v>48</v>
      </c>
      <c r="F118" s="14" t="s">
        <v>76</v>
      </c>
      <c r="G118" s="14" t="s">
        <v>122</v>
      </c>
      <c r="H118" s="15" t="s">
        <v>17</v>
      </c>
    </row>
    <row r="119" spans="1:8" ht="22.5" x14ac:dyDescent="0.25">
      <c r="A119" s="14">
        <v>923273412</v>
      </c>
      <c r="B119" s="16" t="s">
        <v>112</v>
      </c>
      <c r="C119" s="14" t="s">
        <v>24</v>
      </c>
      <c r="D119" s="14" t="s">
        <v>39</v>
      </c>
      <c r="E119" s="14" t="s">
        <v>48</v>
      </c>
      <c r="F119" s="14" t="s">
        <v>130</v>
      </c>
      <c r="G119" s="14" t="s">
        <v>122</v>
      </c>
      <c r="H119" s="15">
        <v>90</v>
      </c>
    </row>
    <row r="120" spans="1:8" x14ac:dyDescent="0.25">
      <c r="A120" s="14">
        <v>923273432</v>
      </c>
      <c r="B120" s="16" t="s">
        <v>138</v>
      </c>
      <c r="C120" s="14" t="s">
        <v>24</v>
      </c>
      <c r="D120" s="14" t="s">
        <v>14</v>
      </c>
      <c r="E120" s="14" t="s">
        <v>121</v>
      </c>
      <c r="F120" s="14" t="s">
        <v>87</v>
      </c>
      <c r="G120" s="14" t="s">
        <v>122</v>
      </c>
      <c r="H120" s="15" t="s">
        <v>17</v>
      </c>
    </row>
    <row r="121" spans="1:8" x14ac:dyDescent="0.25">
      <c r="A121" s="14">
        <v>923273465</v>
      </c>
      <c r="B121" s="16" t="s">
        <v>114</v>
      </c>
      <c r="C121" s="14" t="s">
        <v>24</v>
      </c>
      <c r="D121" s="14" t="s">
        <v>43</v>
      </c>
      <c r="E121" s="14" t="s">
        <v>48</v>
      </c>
      <c r="F121" s="14" t="s">
        <v>130</v>
      </c>
      <c r="G121" s="14" t="s">
        <v>122</v>
      </c>
      <c r="H121" s="15" t="s">
        <v>17</v>
      </c>
    </row>
    <row r="122" spans="1:8" x14ac:dyDescent="0.25">
      <c r="A122" s="14">
        <v>923273466</v>
      </c>
      <c r="B122" s="16" t="s">
        <v>115</v>
      </c>
      <c r="C122" s="14" t="s">
        <v>24</v>
      </c>
      <c r="D122" s="14" t="s">
        <v>33</v>
      </c>
      <c r="E122" s="14" t="s">
        <v>48</v>
      </c>
      <c r="F122" s="14" t="s">
        <v>130</v>
      </c>
      <c r="G122" s="14" t="s">
        <v>122</v>
      </c>
      <c r="H122" s="15" t="s">
        <v>17</v>
      </c>
    </row>
    <row r="123" spans="1:8" x14ac:dyDescent="0.25">
      <c r="A123" s="14">
        <v>923273470</v>
      </c>
      <c r="B123" s="16" t="s">
        <v>116</v>
      </c>
      <c r="C123" s="14" t="s">
        <v>24</v>
      </c>
      <c r="D123" s="14" t="s">
        <v>30</v>
      </c>
      <c r="E123" s="14" t="s">
        <v>48</v>
      </c>
      <c r="F123" s="14" t="s">
        <v>130</v>
      </c>
      <c r="G123" s="14" t="s">
        <v>122</v>
      </c>
      <c r="H123" s="15" t="s">
        <v>17</v>
      </c>
    </row>
    <row r="124" spans="1:8" x14ac:dyDescent="0.25">
      <c r="A124" s="14">
        <v>923273471</v>
      </c>
      <c r="B124" s="16" t="s">
        <v>137</v>
      </c>
      <c r="C124" s="14" t="s">
        <v>24</v>
      </c>
      <c r="D124" s="14" t="s">
        <v>29</v>
      </c>
      <c r="E124" s="14" t="s">
        <v>48</v>
      </c>
      <c r="F124" s="14" t="s">
        <v>130</v>
      </c>
      <c r="G124" s="14" t="s">
        <v>122</v>
      </c>
      <c r="H124" s="15" t="s">
        <v>17</v>
      </c>
    </row>
    <row r="125" spans="1:8" x14ac:dyDescent="0.25">
      <c r="A125" s="14">
        <v>923273487</v>
      </c>
      <c r="B125" s="16" t="s">
        <v>136</v>
      </c>
      <c r="C125" s="14" t="s">
        <v>24</v>
      </c>
      <c r="D125" s="14" t="s">
        <v>29</v>
      </c>
      <c r="E125" s="14" t="s">
        <v>121</v>
      </c>
      <c r="F125" s="14" t="s">
        <v>78</v>
      </c>
      <c r="G125" s="14" t="s">
        <v>122</v>
      </c>
      <c r="H125" s="15" t="s">
        <v>17</v>
      </c>
    </row>
    <row r="126" spans="1:8" x14ac:dyDescent="0.25">
      <c r="A126" s="14">
        <v>923273490</v>
      </c>
      <c r="B126" s="16" t="s">
        <v>135</v>
      </c>
      <c r="C126" s="14" t="s">
        <v>24</v>
      </c>
      <c r="D126" s="14" t="s">
        <v>29</v>
      </c>
      <c r="E126" s="14" t="s">
        <v>48</v>
      </c>
      <c r="F126" s="14" t="s">
        <v>130</v>
      </c>
      <c r="G126" s="14" t="s">
        <v>122</v>
      </c>
      <c r="H126" s="15" t="s">
        <v>17</v>
      </c>
    </row>
    <row r="127" spans="1:8" ht="22.5" x14ac:dyDescent="0.25">
      <c r="A127" s="14">
        <v>923273493</v>
      </c>
      <c r="B127" s="16" t="s">
        <v>134</v>
      </c>
      <c r="C127" s="14" t="s">
        <v>24</v>
      </c>
      <c r="D127" s="14" t="s">
        <v>31</v>
      </c>
      <c r="E127" s="14" t="s">
        <v>121</v>
      </c>
      <c r="F127" s="14" t="s">
        <v>87</v>
      </c>
      <c r="G127" s="14" t="s">
        <v>122</v>
      </c>
      <c r="H127" s="15" t="s">
        <v>17</v>
      </c>
    </row>
    <row r="128" spans="1:8" x14ac:dyDescent="0.25">
      <c r="A128" s="14">
        <v>923273494</v>
      </c>
      <c r="B128" s="16" t="s">
        <v>133</v>
      </c>
      <c r="C128" s="14" t="s">
        <v>24</v>
      </c>
      <c r="D128" s="14" t="s">
        <v>41</v>
      </c>
      <c r="E128" s="14" t="s">
        <v>48</v>
      </c>
      <c r="F128" s="14" t="s">
        <v>130</v>
      </c>
      <c r="G128" s="14" t="s">
        <v>122</v>
      </c>
      <c r="H128" s="15" t="s">
        <v>17</v>
      </c>
    </row>
    <row r="129" spans="1:9" ht="22.5" x14ac:dyDescent="0.25">
      <c r="A129" s="14">
        <v>923273498</v>
      </c>
      <c r="B129" s="16" t="s">
        <v>132</v>
      </c>
      <c r="C129" s="14" t="s">
        <v>24</v>
      </c>
      <c r="D129" s="14" t="s">
        <v>14</v>
      </c>
      <c r="E129" s="14" t="s">
        <v>121</v>
      </c>
      <c r="F129" s="14" t="s">
        <v>87</v>
      </c>
      <c r="G129" s="14" t="s">
        <v>122</v>
      </c>
      <c r="H129" s="15">
        <v>100</v>
      </c>
    </row>
    <row r="130" spans="1:9" x14ac:dyDescent="0.25">
      <c r="A130" s="14">
        <v>923273515</v>
      </c>
      <c r="B130" s="16" t="s">
        <v>131</v>
      </c>
      <c r="C130" s="14" t="s">
        <v>24</v>
      </c>
      <c r="D130" s="14" t="s">
        <v>28</v>
      </c>
      <c r="E130" s="14" t="s">
        <v>48</v>
      </c>
      <c r="F130" s="14" t="s">
        <v>130</v>
      </c>
      <c r="G130" s="14" t="s">
        <v>122</v>
      </c>
      <c r="H130" s="15" t="s">
        <v>17</v>
      </c>
    </row>
    <row r="131" spans="1:9" x14ac:dyDescent="0.25">
      <c r="A131" s="14">
        <v>923273516</v>
      </c>
      <c r="B131" s="16" t="s">
        <v>129</v>
      </c>
      <c r="C131" s="14" t="s">
        <v>24</v>
      </c>
      <c r="D131" s="14" t="s">
        <v>80</v>
      </c>
      <c r="E131" s="14" t="s">
        <v>121</v>
      </c>
      <c r="F131" s="14" t="s">
        <v>100</v>
      </c>
      <c r="G131" s="14" t="s">
        <v>122</v>
      </c>
      <c r="H131" s="15" t="s">
        <v>17</v>
      </c>
    </row>
    <row r="132" spans="1:9" x14ac:dyDescent="0.25">
      <c r="A132" s="14">
        <v>923273521</v>
      </c>
      <c r="B132" s="16" t="s">
        <v>128</v>
      </c>
      <c r="C132" s="14" t="s">
        <v>24</v>
      </c>
      <c r="D132" s="14" t="s">
        <v>25</v>
      </c>
      <c r="E132" s="14" t="s">
        <v>121</v>
      </c>
      <c r="F132" s="14" t="s">
        <v>87</v>
      </c>
      <c r="G132" s="14" t="s">
        <v>122</v>
      </c>
      <c r="H132" s="15">
        <v>100</v>
      </c>
    </row>
    <row r="133" spans="1:9" x14ac:dyDescent="0.25">
      <c r="A133" s="14">
        <v>923273523</v>
      </c>
      <c r="B133" s="16" t="s">
        <v>127</v>
      </c>
      <c r="C133" s="14" t="s">
        <v>24</v>
      </c>
      <c r="D133" s="14" t="s">
        <v>36</v>
      </c>
      <c r="E133" s="14" t="s">
        <v>121</v>
      </c>
      <c r="F133" s="14" t="s">
        <v>78</v>
      </c>
      <c r="G133" s="14" t="s">
        <v>122</v>
      </c>
      <c r="H133" s="15" t="s">
        <v>17</v>
      </c>
    </row>
    <row r="134" spans="1:9" x14ac:dyDescent="0.25">
      <c r="A134" s="14">
        <v>923273536</v>
      </c>
      <c r="B134" s="16" t="s">
        <v>126</v>
      </c>
      <c r="C134" s="14" t="s">
        <v>53</v>
      </c>
      <c r="D134" s="14" t="s">
        <v>53</v>
      </c>
      <c r="E134" s="14" t="s">
        <v>48</v>
      </c>
      <c r="F134" s="14" t="s">
        <v>125</v>
      </c>
      <c r="G134" s="14" t="s">
        <v>122</v>
      </c>
      <c r="H134" s="15" t="s">
        <v>17</v>
      </c>
    </row>
    <row r="135" spans="1:9" x14ac:dyDescent="0.25">
      <c r="A135" s="14">
        <v>923273560</v>
      </c>
      <c r="B135" s="16" t="s">
        <v>124</v>
      </c>
      <c r="C135" s="14" t="s">
        <v>24</v>
      </c>
      <c r="D135" s="14" t="s">
        <v>43</v>
      </c>
      <c r="E135" s="14" t="s">
        <v>121</v>
      </c>
      <c r="F135" s="14" t="s">
        <v>87</v>
      </c>
      <c r="G135" s="14" t="s">
        <v>122</v>
      </c>
      <c r="H135" s="15">
        <v>100</v>
      </c>
    </row>
    <row r="136" spans="1:9" x14ac:dyDescent="0.25">
      <c r="A136" s="14">
        <v>923273571</v>
      </c>
      <c r="B136" s="16" t="s">
        <v>123</v>
      </c>
      <c r="C136" s="14" t="s">
        <v>24</v>
      </c>
      <c r="D136" s="14" t="s">
        <v>80</v>
      </c>
      <c r="E136" s="14" t="s">
        <v>121</v>
      </c>
      <c r="F136" s="14" t="s">
        <v>87</v>
      </c>
      <c r="G136" s="14" t="s">
        <v>122</v>
      </c>
      <c r="H136" s="15" t="s">
        <v>17</v>
      </c>
    </row>
    <row r="137" spans="1:9" ht="14.25" thickBot="1" x14ac:dyDescent="0.3">
      <c r="A137" s="7"/>
      <c r="B137" s="7"/>
      <c r="C137" s="8"/>
      <c r="D137" s="7"/>
      <c r="E137" s="7"/>
      <c r="F137" s="7"/>
      <c r="G137" s="7"/>
      <c r="H137" s="7"/>
      <c r="I137" s="7"/>
    </row>
    <row r="138" spans="1:9" x14ac:dyDescent="0.25">
      <c r="A138" s="12"/>
      <c r="B138" s="12"/>
      <c r="C138" s="13"/>
      <c r="D138" s="12"/>
      <c r="E138" s="12"/>
      <c r="F138" s="12"/>
      <c r="G138" s="12"/>
      <c r="H138" s="12"/>
      <c r="I138" s="12"/>
    </row>
    <row r="139" spans="1:9" x14ac:dyDescent="0.25">
      <c r="A139" s="11" t="s">
        <v>18</v>
      </c>
      <c r="B139" s="7"/>
      <c r="C139" s="8"/>
      <c r="D139" s="7"/>
      <c r="E139" s="7"/>
      <c r="F139" s="7"/>
      <c r="G139" s="7"/>
      <c r="H139" s="7"/>
      <c r="I139" s="7"/>
    </row>
    <row r="140" spans="1:9" x14ac:dyDescent="0.25">
      <c r="A140" s="10" t="s">
        <v>69</v>
      </c>
      <c r="B140" s="7"/>
      <c r="C140" s="8"/>
      <c r="D140" s="7"/>
      <c r="E140" s="7"/>
      <c r="F140" s="7"/>
      <c r="G140" s="7"/>
      <c r="H140" s="7"/>
      <c r="I140" s="7"/>
    </row>
    <row r="141" spans="1:9" x14ac:dyDescent="0.25">
      <c r="A141" s="7"/>
      <c r="B141" s="7"/>
      <c r="C141" s="8"/>
      <c r="D141" s="7"/>
      <c r="E141" s="7"/>
      <c r="F141" s="7"/>
      <c r="G141" s="7"/>
      <c r="H141" s="7"/>
      <c r="I141" s="7"/>
    </row>
    <row r="142" spans="1:9" x14ac:dyDescent="0.25">
      <c r="A142" s="10" t="s">
        <v>70</v>
      </c>
      <c r="B142" s="7"/>
      <c r="C142" s="8"/>
      <c r="D142" s="7"/>
      <c r="E142" s="7"/>
      <c r="F142" s="7"/>
      <c r="G142" s="7"/>
      <c r="H142" s="7"/>
      <c r="I142" s="7"/>
    </row>
    <row r="143" spans="1:9" x14ac:dyDescent="0.25">
      <c r="A143" s="9" t="s">
        <v>120</v>
      </c>
      <c r="B143" s="7"/>
      <c r="C143" s="8"/>
      <c r="D143" s="7"/>
      <c r="E143" s="7"/>
      <c r="F143" s="7"/>
      <c r="G143" s="7"/>
      <c r="H143" s="7"/>
      <c r="I143" s="7"/>
    </row>
    <row r="144" spans="1:9" x14ac:dyDescent="0.25">
      <c r="A144" s="7"/>
      <c r="B144" s="7"/>
      <c r="C144" s="8"/>
      <c r="D144" s="7"/>
      <c r="E144" s="7"/>
      <c r="F144" s="7"/>
      <c r="G144" s="7"/>
      <c r="H144" s="7"/>
      <c r="I144" s="7"/>
    </row>
    <row r="145" spans="1:9" x14ac:dyDescent="0.25">
      <c r="A145" s="7"/>
      <c r="B145" s="7"/>
      <c r="C145" s="8"/>
      <c r="D145" s="7"/>
      <c r="E145" s="7"/>
      <c r="F145" s="7"/>
      <c r="G145" s="7"/>
      <c r="H145" s="7"/>
      <c r="I145" s="7"/>
    </row>
  </sheetData>
  <autoFilter ref="A12:I136" xr:uid="{AC9EFD1B-45D1-4A8B-ADEE-526FF18EEAA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8F4C-0565-4FF5-9500-75A3726E5605}">
  <dimension ref="A1:G132"/>
  <sheetViews>
    <sheetView showGridLines="0" tabSelected="1" zoomScale="90" zoomScaleNormal="90" workbookViewId="0"/>
  </sheetViews>
  <sheetFormatPr baseColWidth="10" defaultColWidth="11.42578125" defaultRowHeight="14.25" x14ac:dyDescent="0.2"/>
  <cols>
    <col min="1" max="1" width="2" style="24" customWidth="1"/>
    <col min="2" max="2" width="4.85546875" style="25" customWidth="1"/>
    <col min="3" max="3" width="14.140625" style="42" bestFit="1" customWidth="1"/>
    <col min="4" max="4" width="61" style="43" customWidth="1"/>
    <col min="5" max="5" width="19.28515625" style="44" customWidth="1"/>
    <col min="6" max="6" width="27.7109375" style="25" customWidth="1"/>
    <col min="7" max="7" width="43.85546875" style="25" customWidth="1"/>
    <col min="8" max="16384" width="11.42578125" style="25"/>
  </cols>
  <sheetData>
    <row r="1" spans="1:7" ht="15" x14ac:dyDescent="0.2">
      <c r="B1" s="56" t="s">
        <v>197</v>
      </c>
      <c r="C1" s="56"/>
      <c r="D1" s="56"/>
      <c r="E1" s="56"/>
      <c r="F1" s="56"/>
      <c r="G1" s="56"/>
    </row>
    <row r="2" spans="1:7" x14ac:dyDescent="0.2">
      <c r="B2" s="45"/>
      <c r="C2" s="46"/>
      <c r="D2" s="47"/>
      <c r="E2" s="45"/>
    </row>
    <row r="3" spans="1:7" ht="15" x14ac:dyDescent="0.2">
      <c r="B3" s="57" t="str">
        <f>UPPER(INDEX(Base!$A$12:$H$136,MATCH($C6,Base!$A$12:$A$136,0),MATCH("Sector",Base!$A$12:$H$12,0)))</f>
        <v>NACIONAL</v>
      </c>
      <c r="C3" s="57"/>
      <c r="D3" s="57"/>
      <c r="E3" s="57"/>
      <c r="F3" s="57"/>
      <c r="G3" s="57"/>
    </row>
    <row r="4" spans="1:7" x14ac:dyDescent="0.2">
      <c r="B4" s="48" t="s">
        <v>15</v>
      </c>
      <c r="C4" s="49" t="s">
        <v>13</v>
      </c>
      <c r="D4" s="50" t="s">
        <v>1</v>
      </c>
      <c r="E4" s="51" t="s">
        <v>12</v>
      </c>
      <c r="F4" s="51" t="s">
        <v>22</v>
      </c>
      <c r="G4" s="51" t="s">
        <v>21</v>
      </c>
    </row>
    <row r="5" spans="1:7" x14ac:dyDescent="0.2">
      <c r="B5" s="32">
        <v>1</v>
      </c>
      <c r="C5" s="32">
        <v>923272329</v>
      </c>
      <c r="D5" s="33" t="str">
        <f>INDEX(Base!$A$12:$H$136,MATCH($C5,Base!$A$12:$A$136,0),MATCH(D$4,Base!$A$12:$H$12,0))</f>
        <v>Oleoducto Bicentenario de Colombia S.A.S.</v>
      </c>
      <c r="E5" s="32" t="str">
        <f>INDEX(Base!$A$12:$H$136,MATCH($C5,Base!$A$12:$A$136,0),MATCH(E$4,Base!$A$12:$H$12,0))</f>
        <v>Nacional</v>
      </c>
      <c r="F5" s="33" t="str">
        <f>INDEX(Base!$A$12:$H$136,MATCH($C5,Base!$A$12:$A$136,0),MATCH(F$4,Base!$A$12:$H$12,0))</f>
        <v xml:space="preserve">Empresas cotizantes </v>
      </c>
      <c r="G5" s="33" t="str">
        <f>INDEX(Base!$A$12:$H$136,MATCH($C5,Base!$A$12:$A$136,0),MATCH("Convergencia",Base!$A$12:$H$12,0))</f>
        <v>Sociedades de economía mixta</v>
      </c>
    </row>
    <row r="6" spans="1:7" x14ac:dyDescent="0.2">
      <c r="B6" s="32">
        <f>+B5+1</f>
        <v>2</v>
      </c>
      <c r="C6" s="32">
        <v>923273536</v>
      </c>
      <c r="D6" s="33" t="str">
        <f>INDEX(Base!$A$12:$H$136,MATCH($C6,Base!$A$12:$A$136,0),MATCH(D$4,Base!$A$12:$H$12,0))</f>
        <v>Ministerio de Igualdad y Equidad</v>
      </c>
      <c r="E6" s="32" t="str">
        <f>INDEX(Base!$A$12:$H$136,MATCH($C6,Base!$A$12:$A$136,0),MATCH(E$4,Base!$A$12:$H$12,0))</f>
        <v>Nacional</v>
      </c>
      <c r="F6" s="33" t="str">
        <f>INDEX(Base!$A$12:$H$136,MATCH($C6,Base!$A$12:$A$136,0),MATCH(F$4,Base!$A$12:$H$12,0))</f>
        <v xml:space="preserve">Entidades de gobierno </v>
      </c>
      <c r="G6" s="33" t="str">
        <f>INDEX(Base!$A$12:$H$136,MATCH($C6,Base!$A$12:$A$136,0),MATCH("Convergencia",Base!$A$12:$H$12,0))</f>
        <v>Ministerios</v>
      </c>
    </row>
    <row r="7" spans="1:7" x14ac:dyDescent="0.2">
      <c r="B7" s="32">
        <f>+B6+1</f>
        <v>3</v>
      </c>
      <c r="C7" s="32">
        <v>923273402</v>
      </c>
      <c r="D7" s="33" t="str">
        <f>INDEX(Base!$A$12:$H$136,MATCH($C7,Base!$A$12:$A$136,0),MATCH(D$4,Base!$A$12:$H$12,0))</f>
        <v>Patrimonio Autónomo Fondo Empresarial</v>
      </c>
      <c r="E7" s="32" t="str">
        <f>INDEX(Base!$A$12:$H$136,MATCH($C7,Base!$A$12:$A$136,0),MATCH(E$4,Base!$A$12:$H$12,0))</f>
        <v>Nacional</v>
      </c>
      <c r="F7" s="33" t="str">
        <f>INDEX(Base!$A$12:$H$136,MATCH($C7,Base!$A$12:$A$136,0),MATCH(F$4,Base!$A$12:$H$12,0))</f>
        <v xml:space="preserve">Entidades de gobierno </v>
      </c>
      <c r="G7" s="33" t="str">
        <f>INDEX(Base!$A$12:$H$136,MATCH($C7,Base!$A$12:$A$136,0),MATCH("Convergencia",Base!$A$12:$H$12,0))</f>
        <v>Otras entidades gobierno general</v>
      </c>
    </row>
    <row r="8" spans="1:7" ht="6.75" customHeight="1" x14ac:dyDescent="0.2">
      <c r="B8" s="34"/>
      <c r="C8" s="34"/>
      <c r="D8" s="35"/>
      <c r="E8" s="34"/>
      <c r="F8" s="35"/>
      <c r="G8" s="35"/>
    </row>
    <row r="9" spans="1:7" ht="15" x14ac:dyDescent="0.2">
      <c r="B9" s="57" t="str">
        <f>UPPER(INDEX(Base!$A$12:$H$136,MATCH($C12,Base!$A$12:$A$136,0),MATCH("Sector",Base!$A$12:$H$12,0)))</f>
        <v>TERRITORIAL</v>
      </c>
      <c r="C9" s="57"/>
      <c r="D9" s="57"/>
      <c r="E9" s="57"/>
      <c r="F9" s="57"/>
      <c r="G9" s="57"/>
    </row>
    <row r="10" spans="1:7" x14ac:dyDescent="0.2">
      <c r="B10" s="48" t="s">
        <v>15</v>
      </c>
      <c r="C10" s="49" t="s">
        <v>13</v>
      </c>
      <c r="D10" s="50" t="s">
        <v>1</v>
      </c>
      <c r="E10" s="51" t="s">
        <v>12</v>
      </c>
      <c r="F10" s="51" t="s">
        <v>22</v>
      </c>
      <c r="G10" s="51" t="s">
        <v>21</v>
      </c>
    </row>
    <row r="11" spans="1:7" s="42" customFormat="1" x14ac:dyDescent="0.25">
      <c r="A11" s="53"/>
      <c r="B11" s="32">
        <v>1</v>
      </c>
      <c r="C11" s="32">
        <v>923271102</v>
      </c>
      <c r="D11" s="33" t="str">
        <f>INDEX(Base!$A$12:$H$136,MATCH($C11,Base!$A$12:$A$136,0),MATCH(D$4,Base!$A$12:$H$12,0))</f>
        <v>E.S.P. Domiciliarios de Caracolí S.A.</v>
      </c>
      <c r="E11" s="32" t="str">
        <f>INDEX(Base!$A$12:$H$136,MATCH($C11,Base!$A$12:$A$136,0),MATCH(E$4,Base!$A$12:$H$12,0))</f>
        <v>Antioquia</v>
      </c>
      <c r="F11" s="33" t="str">
        <f>INDEX(Base!$A$12:$H$136,MATCH($C11,Base!$A$12:$A$136,0),MATCH(F$4,Base!$A$12:$H$12,0))</f>
        <v xml:space="preserve">Empresas no cotizantes </v>
      </c>
      <c r="G11" s="33" t="str">
        <f>INDEX(Base!$A$12:$H$136,MATCH($C11,Base!$A$12:$A$136,0),MATCH("Convergencia",Base!$A$12:$H$12,0))</f>
        <v>Empresas de servicios públicos</v>
      </c>
    </row>
    <row r="12" spans="1:7" s="42" customFormat="1" x14ac:dyDescent="0.25">
      <c r="A12" s="53"/>
      <c r="B12" s="32">
        <f>+B11+1</f>
        <v>2</v>
      </c>
      <c r="C12" s="32">
        <v>923272829</v>
      </c>
      <c r="D12" s="33" t="str">
        <f>INDEX(Base!$A$12:$H$136,MATCH($C12,Base!$A$12:$A$136,0),MATCH(D$4,Base!$A$12:$H$12,0))</f>
        <v>Empresas Públicas de Apartadó SAS ESP</v>
      </c>
      <c r="E12" s="32" t="str">
        <f>INDEX(Base!$A$12:$H$136,MATCH($C12,Base!$A$12:$A$136,0),MATCH(E$4,Base!$A$12:$H$12,0))</f>
        <v>Antioquia</v>
      </c>
      <c r="F12" s="33" t="str">
        <f>INDEX(Base!$A$12:$H$136,MATCH($C12,Base!$A$12:$A$136,0),MATCH(F$4,Base!$A$12:$H$12,0))</f>
        <v xml:space="preserve">Empresas no cotizantes </v>
      </c>
      <c r="G12" s="33" t="str">
        <f>INDEX(Base!$A$12:$H$136,MATCH($C12,Base!$A$12:$A$136,0),MATCH("Convergencia",Base!$A$12:$H$12,0))</f>
        <v>Empresas de servicios públicos</v>
      </c>
    </row>
    <row r="13" spans="1:7" s="42" customFormat="1" ht="28.5" x14ac:dyDescent="0.25">
      <c r="A13" s="53"/>
      <c r="B13" s="32">
        <f t="shared" ref="B13:B76" si="0">+B12+1</f>
        <v>3</v>
      </c>
      <c r="C13" s="32">
        <v>923273401</v>
      </c>
      <c r="D13" s="33" t="str">
        <f>INDEX(Base!$A$12:$H$136,MATCH($C13,Base!$A$12:$A$136,0),MATCH(D$4,Base!$A$12:$H$12,0))</f>
        <v>E.I.C.E. Empresa para el Desarrollo Urbano Rural y Hábitat del Municipio de Necoclí</v>
      </c>
      <c r="E13" s="32" t="str">
        <f>INDEX(Base!$A$12:$H$136,MATCH($C13,Base!$A$12:$A$136,0),MATCH(E$4,Base!$A$12:$H$12,0))</f>
        <v>Antioquia</v>
      </c>
      <c r="F13" s="33" t="str">
        <f>INDEX(Base!$A$12:$H$136,MATCH($C13,Base!$A$12:$A$136,0),MATCH(F$4,Base!$A$12:$H$12,0))</f>
        <v xml:space="preserve">Empresas no cotizantes </v>
      </c>
      <c r="G13" s="33" t="str">
        <f>INDEX(Base!$A$12:$H$136,MATCH($C13,Base!$A$12:$A$136,0),MATCH("Convergencia",Base!$A$12:$H$12,0))</f>
        <v>Empresas industriales y comerciales del Estado</v>
      </c>
    </row>
    <row r="14" spans="1:7" s="42" customFormat="1" ht="28.5" x14ac:dyDescent="0.25">
      <c r="A14" s="53"/>
      <c r="B14" s="32">
        <f t="shared" si="0"/>
        <v>4</v>
      </c>
      <c r="C14" s="32">
        <v>923273487</v>
      </c>
      <c r="D14" s="33" t="str">
        <f>INDEX(Base!$A$12:$H$136,MATCH($C14,Base!$A$12:$A$136,0),MATCH(D$4,Base!$A$12:$H$12,0))</f>
        <v>Empresa de Desarrollo y Renovación Municipal de Buriticá EDEREM - Buriticá</v>
      </c>
      <c r="E14" s="32" t="str">
        <f>INDEX(Base!$A$12:$H$136,MATCH($C14,Base!$A$12:$A$136,0),MATCH(E$4,Base!$A$12:$H$12,0))</f>
        <v>Antioquia</v>
      </c>
      <c r="F14" s="33" t="str">
        <f>INDEX(Base!$A$12:$H$136,MATCH($C14,Base!$A$12:$A$136,0),MATCH(F$4,Base!$A$12:$H$12,0))</f>
        <v xml:space="preserve">Empresas no cotizantes </v>
      </c>
      <c r="G14" s="33" t="str">
        <f>INDEX(Base!$A$12:$H$136,MATCH($C14,Base!$A$12:$A$136,0),MATCH("Convergencia",Base!$A$12:$H$12,0))</f>
        <v>Empresas industriales y comerciales del Estado</v>
      </c>
    </row>
    <row r="15" spans="1:7" s="42" customFormat="1" x14ac:dyDescent="0.25">
      <c r="A15" s="53"/>
      <c r="B15" s="32">
        <f t="shared" si="0"/>
        <v>5</v>
      </c>
      <c r="C15" s="32">
        <v>182505000</v>
      </c>
      <c r="D15" s="33" t="str">
        <f>INDEX(Base!$A$12:$H$136,MATCH($C15,Base!$A$12:$A$136,0),MATCH(D$4,Base!$A$12:$H$12,0))</f>
        <v>E.S.E. Hospital Gustavo González - San Andrés</v>
      </c>
      <c r="E15" s="32" t="str">
        <f>INDEX(Base!$A$12:$H$136,MATCH($C15,Base!$A$12:$A$136,0),MATCH(E$4,Base!$A$12:$H$12,0))</f>
        <v>Antioquia</v>
      </c>
      <c r="F15" s="33" t="str">
        <f>INDEX(Base!$A$12:$H$136,MATCH($C15,Base!$A$12:$A$136,0),MATCH(F$4,Base!$A$12:$H$12,0))</f>
        <v xml:space="preserve">Empresas no cotizantes </v>
      </c>
      <c r="G15" s="33" t="str">
        <f>INDEX(Base!$A$12:$H$136,MATCH($C15,Base!$A$12:$A$136,0),MATCH("Convergencia",Base!$A$12:$H$12,0))</f>
        <v>Empresas sociales del Estado</v>
      </c>
    </row>
    <row r="16" spans="1:7" s="42" customFormat="1" x14ac:dyDescent="0.25">
      <c r="A16" s="53"/>
      <c r="B16" s="32">
        <f t="shared" si="0"/>
        <v>6</v>
      </c>
      <c r="C16" s="32">
        <v>182905000</v>
      </c>
      <c r="D16" s="33" t="str">
        <f>INDEX(Base!$A$12:$H$136,MATCH($C16,Base!$A$12:$A$136,0),MATCH(D$4,Base!$A$12:$H$12,0))</f>
        <v>E.S.E. Hospital San Rafael - San Luis</v>
      </c>
      <c r="E16" s="32" t="str">
        <f>INDEX(Base!$A$12:$H$136,MATCH($C16,Base!$A$12:$A$136,0),MATCH(E$4,Base!$A$12:$H$12,0))</f>
        <v>Antioquia</v>
      </c>
      <c r="F16" s="33" t="str">
        <f>INDEX(Base!$A$12:$H$136,MATCH($C16,Base!$A$12:$A$136,0),MATCH(F$4,Base!$A$12:$H$12,0))</f>
        <v xml:space="preserve">Empresas no cotizantes </v>
      </c>
      <c r="G16" s="33" t="str">
        <f>INDEX(Base!$A$12:$H$136,MATCH($C16,Base!$A$12:$A$136,0),MATCH("Convergencia",Base!$A$12:$H$12,0))</f>
        <v>Empresas sociales del Estado</v>
      </c>
    </row>
    <row r="17" spans="1:7" s="42" customFormat="1" x14ac:dyDescent="0.25">
      <c r="A17" s="53"/>
      <c r="B17" s="32">
        <f t="shared" si="0"/>
        <v>7</v>
      </c>
      <c r="C17" s="32">
        <v>214305543</v>
      </c>
      <c r="D17" s="33" t="str">
        <f>INDEX(Base!$A$12:$H$136,MATCH($C17,Base!$A$12:$A$136,0),MATCH(D$4,Base!$A$12:$H$12,0))</f>
        <v>Peque</v>
      </c>
      <c r="E17" s="32" t="str">
        <f>INDEX(Base!$A$12:$H$136,MATCH($C17,Base!$A$12:$A$136,0),MATCH(E$4,Base!$A$12:$H$12,0))</f>
        <v>Antioquia</v>
      </c>
      <c r="F17" s="33" t="str">
        <f>INDEX(Base!$A$12:$H$136,MATCH($C17,Base!$A$12:$A$136,0),MATCH(F$4,Base!$A$12:$H$12,0))</f>
        <v xml:space="preserve">Entidades de gobierno </v>
      </c>
      <c r="G17" s="33" t="str">
        <f>INDEX(Base!$A$12:$H$136,MATCH($C17,Base!$A$12:$A$136,0),MATCH("Convergencia",Base!$A$12:$H$12,0))</f>
        <v>Alcaldías</v>
      </c>
    </row>
    <row r="18" spans="1:7" s="42" customFormat="1" x14ac:dyDescent="0.25">
      <c r="A18" s="53"/>
      <c r="B18" s="32">
        <f t="shared" si="0"/>
        <v>8</v>
      </c>
      <c r="C18" s="32">
        <v>221010999</v>
      </c>
      <c r="D18" s="33" t="str">
        <f>INDEX(Base!$A$12:$H$136,MATCH($C18,Base!$A$12:$A$136,0),MATCH(D$4,Base!$A$12:$H$12,0))</f>
        <v>Asociación de Áreas Metropolitanas de Colombia</v>
      </c>
      <c r="E18" s="32" t="str">
        <f>INDEX(Base!$A$12:$H$136,MATCH($C18,Base!$A$12:$A$136,0),MATCH(E$4,Base!$A$12:$H$12,0))</f>
        <v>Antioquia</v>
      </c>
      <c r="F18" s="33" t="str">
        <f>INDEX(Base!$A$12:$H$136,MATCH($C18,Base!$A$12:$A$136,0),MATCH(F$4,Base!$A$12:$H$12,0))</f>
        <v xml:space="preserve">Entidades de gobierno </v>
      </c>
      <c r="G18" s="33" t="str">
        <f>INDEX(Base!$A$12:$H$136,MATCH($C18,Base!$A$12:$A$136,0),MATCH("Convergencia",Base!$A$12:$H$12,0))</f>
        <v>Otras entidades Gobierno General</v>
      </c>
    </row>
    <row r="19" spans="1:7" s="42" customFormat="1" x14ac:dyDescent="0.25">
      <c r="A19" s="53"/>
      <c r="B19" s="32">
        <f t="shared" si="0"/>
        <v>9</v>
      </c>
      <c r="C19" s="32">
        <v>923272778</v>
      </c>
      <c r="D19" s="33" t="str">
        <f>INDEX(Base!$A$12:$H$136,MATCH($C19,Base!$A$12:$A$136,0),MATCH(D$4,Base!$A$12:$H$12,0))</f>
        <v>Asociación de Municipios del Urabá Antioqueño</v>
      </c>
      <c r="E19" s="32" t="str">
        <f>INDEX(Base!$A$12:$H$136,MATCH($C19,Base!$A$12:$A$136,0),MATCH(E$4,Base!$A$12:$H$12,0))</f>
        <v>Antioquia</v>
      </c>
      <c r="F19" s="33" t="str">
        <f>INDEX(Base!$A$12:$H$136,MATCH($C19,Base!$A$12:$A$136,0),MATCH(F$4,Base!$A$12:$H$12,0))</f>
        <v xml:space="preserve">Entidades de gobierno </v>
      </c>
      <c r="G19" s="33" t="str">
        <f>INDEX(Base!$A$12:$H$136,MATCH($C19,Base!$A$12:$A$136,0),MATCH("Convergencia",Base!$A$12:$H$12,0))</f>
        <v>Otras entidades Gobierno General</v>
      </c>
    </row>
    <row r="20" spans="1:7" s="42" customFormat="1" x14ac:dyDescent="0.25">
      <c r="A20" s="53"/>
      <c r="B20" s="32">
        <f t="shared" si="0"/>
        <v>10</v>
      </c>
      <c r="C20" s="32">
        <v>923273138</v>
      </c>
      <c r="D20" s="33" t="str">
        <f>INDEX(Base!$A$12:$H$136,MATCH($C20,Base!$A$12:$A$136,0),MATCH(D$4,Base!$A$12:$H$12,0))</f>
        <v>Asociación de municipios Urabá norte</v>
      </c>
      <c r="E20" s="32" t="str">
        <f>INDEX(Base!$A$12:$H$136,MATCH($C20,Base!$A$12:$A$136,0),MATCH(E$4,Base!$A$12:$H$12,0))</f>
        <v>Antioquia</v>
      </c>
      <c r="F20" s="33" t="str">
        <f>INDEX(Base!$A$12:$H$136,MATCH($C20,Base!$A$12:$A$136,0),MATCH(F$4,Base!$A$12:$H$12,0))</f>
        <v xml:space="preserve">Entidades de gobierno </v>
      </c>
      <c r="G20" s="33" t="str">
        <f>INDEX(Base!$A$12:$H$136,MATCH($C20,Base!$A$12:$A$136,0),MATCH("Convergencia",Base!$A$12:$H$12,0))</f>
        <v>Otras entidades Gobierno General</v>
      </c>
    </row>
    <row r="21" spans="1:7" s="42" customFormat="1" ht="28.5" x14ac:dyDescent="0.25">
      <c r="A21" s="53"/>
      <c r="B21" s="32">
        <f t="shared" si="0"/>
        <v>11</v>
      </c>
      <c r="C21" s="32">
        <v>923272811</v>
      </c>
      <c r="D21" s="33" t="str">
        <f>INDEX(Base!$A$12:$H$136,MATCH($C21,Base!$A$12:$A$136,0),MATCH(D$4,Base!$A$12:$H$12,0))</f>
        <v>Instituto para la Recreación y el Deporte en el Municipio de Santa Fe de Antioquia</v>
      </c>
      <c r="E21" s="32" t="str">
        <f>INDEX(Base!$A$12:$H$136,MATCH($C21,Base!$A$12:$A$136,0),MATCH(E$4,Base!$A$12:$H$12,0))</f>
        <v>Antioquia</v>
      </c>
      <c r="F21" s="33" t="str">
        <f>INDEX(Base!$A$12:$H$136,MATCH($C21,Base!$A$12:$A$136,0),MATCH(F$4,Base!$A$12:$H$12,0))</f>
        <v xml:space="preserve">Entidades de gobierno </v>
      </c>
      <c r="G21" s="33" t="str">
        <f>INDEX(Base!$A$12:$H$136,MATCH($C21,Base!$A$12:$A$136,0),MATCH("Convergencia",Base!$A$12:$H$12,0))</f>
        <v>Otras entidades Gobierno General</v>
      </c>
    </row>
    <row r="22" spans="1:7" s="42" customFormat="1" x14ac:dyDescent="0.25">
      <c r="A22" s="53"/>
      <c r="B22" s="32">
        <f t="shared" si="0"/>
        <v>12</v>
      </c>
      <c r="C22" s="32">
        <v>923270070</v>
      </c>
      <c r="D22" s="33" t="str">
        <f>INDEX(Base!$A$12:$H$136,MATCH($C22,Base!$A$12:$A$136,0),MATCH(D$4,Base!$A$12:$H$12,0))</f>
        <v>Junta Municipal de Deportes de Frontino</v>
      </c>
      <c r="E22" s="32" t="str">
        <f>INDEX(Base!$A$12:$H$136,MATCH($C22,Base!$A$12:$A$136,0),MATCH(E$4,Base!$A$12:$H$12,0))</f>
        <v>Antioquia</v>
      </c>
      <c r="F22" s="33" t="str">
        <f>INDEX(Base!$A$12:$H$136,MATCH($C22,Base!$A$12:$A$136,0),MATCH(F$4,Base!$A$12:$H$12,0))</f>
        <v xml:space="preserve">Entidades de gobierno </v>
      </c>
      <c r="G22" s="33" t="str">
        <f>INDEX(Base!$A$12:$H$136,MATCH($C22,Base!$A$12:$A$136,0),MATCH("Convergencia",Base!$A$12:$H$12,0))</f>
        <v>Otras entidades Gobierno General</v>
      </c>
    </row>
    <row r="23" spans="1:7" s="42" customFormat="1" ht="28.5" x14ac:dyDescent="0.25">
      <c r="A23" s="53"/>
      <c r="B23" s="32">
        <f t="shared" si="0"/>
        <v>13</v>
      </c>
      <c r="C23" s="32">
        <v>923273490</v>
      </c>
      <c r="D23" s="33" t="str">
        <f>INDEX(Base!$A$12:$H$136,MATCH($C23,Base!$A$12:$A$136,0),MATCH(D$4,Base!$A$12:$H$12,0))</f>
        <v>Provincia Administrativa y de Planificación de San Juan en el Departamento de Antioquia</v>
      </c>
      <c r="E23" s="32" t="str">
        <f>INDEX(Base!$A$12:$H$136,MATCH($C23,Base!$A$12:$A$136,0),MATCH(E$4,Base!$A$12:$H$12,0))</f>
        <v>Antioquia</v>
      </c>
      <c r="F23" s="33" t="str">
        <f>INDEX(Base!$A$12:$H$136,MATCH($C23,Base!$A$12:$A$136,0),MATCH(F$4,Base!$A$12:$H$12,0))</f>
        <v xml:space="preserve">Entidades de gobierno </v>
      </c>
      <c r="G23" s="33" t="str">
        <f>INDEX(Base!$A$12:$H$136,MATCH($C23,Base!$A$12:$A$136,0),MATCH("Convergencia",Base!$A$12:$H$12,0))</f>
        <v>Otras entidades Gobierno General</v>
      </c>
    </row>
    <row r="24" spans="1:7" s="42" customFormat="1" ht="28.5" x14ac:dyDescent="0.25">
      <c r="A24" s="53"/>
      <c r="B24" s="32">
        <f t="shared" si="0"/>
        <v>14</v>
      </c>
      <c r="C24" s="32">
        <v>923273471</v>
      </c>
      <c r="D24" s="33" t="str">
        <f>INDEX(Base!$A$12:$H$136,MATCH($C24,Base!$A$12:$A$136,0),MATCH(D$4,Base!$A$12:$H$12,0))</f>
        <v>Región Administrativa y de Planificación RAP Del Agua y La Montaña</v>
      </c>
      <c r="E24" s="32" t="str">
        <f>INDEX(Base!$A$12:$H$136,MATCH($C24,Base!$A$12:$A$136,0),MATCH(E$4,Base!$A$12:$H$12,0))</f>
        <v>Antioquia</v>
      </c>
      <c r="F24" s="33" t="str">
        <f>INDEX(Base!$A$12:$H$136,MATCH($C24,Base!$A$12:$A$136,0),MATCH(F$4,Base!$A$12:$H$12,0))</f>
        <v xml:space="preserve">Entidades de gobierno </v>
      </c>
      <c r="G24" s="33" t="str">
        <f>INDEX(Base!$A$12:$H$136,MATCH($C24,Base!$A$12:$A$136,0),MATCH("Convergencia",Base!$A$12:$H$12,0))</f>
        <v>Otras entidades Gobierno General</v>
      </c>
    </row>
    <row r="25" spans="1:7" s="42" customFormat="1" ht="28.5" x14ac:dyDescent="0.25">
      <c r="A25" s="53"/>
      <c r="B25" s="32">
        <f t="shared" si="0"/>
        <v>15</v>
      </c>
      <c r="C25" s="32">
        <v>923272135</v>
      </c>
      <c r="D25" s="33" t="str">
        <f>INDEX(Base!$A$12:$H$136,MATCH($C25,Base!$A$12:$A$136,0),MATCH(D$4,Base!$A$12:$H$12,0))</f>
        <v>E.S.P. Empresa de Servicios Públicos Domiciliarios Aguas y Aseo de Fredonia S.A. - En Liquidación</v>
      </c>
      <c r="E25" s="32" t="str">
        <f>INDEX(Base!$A$12:$H$136,MATCH($C25,Base!$A$12:$A$136,0),MATCH(E$4,Base!$A$12:$H$12,0))</f>
        <v>Antioquia</v>
      </c>
      <c r="F25" s="33" t="str">
        <f>INDEX(Base!$A$12:$H$136,MATCH($C25,Base!$A$12:$A$136,0),MATCH(F$4,Base!$A$12:$H$12,0))</f>
        <v>Entidades en procesos especiales</v>
      </c>
      <c r="G25" s="33" t="str">
        <f>INDEX(Base!$A$12:$H$136,MATCH($C25,Base!$A$12:$A$136,0),MATCH("Convergencia",Base!$A$12:$H$12,0))</f>
        <v>Procesos especiales empresas</v>
      </c>
    </row>
    <row r="26" spans="1:7" s="42" customFormat="1" ht="28.5" x14ac:dyDescent="0.25">
      <c r="A26" s="53"/>
      <c r="B26" s="32">
        <f t="shared" si="0"/>
        <v>16</v>
      </c>
      <c r="C26" s="32">
        <v>923272742</v>
      </c>
      <c r="D26" s="33" t="str">
        <f>INDEX(Base!$A$12:$H$136,MATCH($C26,Base!$A$12:$A$136,0),MATCH(D$4,Base!$A$12:$H$12,0))</f>
        <v>Centro Provincial de Gestión Agroempresarial del Departamento de Arauca</v>
      </c>
      <c r="E26" s="32" t="str">
        <f>INDEX(Base!$A$12:$H$136,MATCH($C26,Base!$A$12:$A$136,0),MATCH(E$4,Base!$A$12:$H$12,0))</f>
        <v>Arauca</v>
      </c>
      <c r="F26" s="33" t="str">
        <f>INDEX(Base!$A$12:$H$136,MATCH($C26,Base!$A$12:$A$136,0),MATCH(F$4,Base!$A$12:$H$12,0))</f>
        <v xml:space="preserve">Entidades de gobierno </v>
      </c>
      <c r="G26" s="33" t="str">
        <f>INDEX(Base!$A$12:$H$136,MATCH($C26,Base!$A$12:$A$136,0),MATCH("Convergencia",Base!$A$12:$H$12,0))</f>
        <v>Otras entidades Gobierno General</v>
      </c>
    </row>
    <row r="27" spans="1:7" s="42" customFormat="1" x14ac:dyDescent="0.25">
      <c r="A27" s="53"/>
      <c r="B27" s="32">
        <f t="shared" si="0"/>
        <v>17</v>
      </c>
      <c r="C27" s="32">
        <v>213708137</v>
      </c>
      <c r="D27" s="33" t="str">
        <f>INDEX(Base!$A$12:$H$136,MATCH($C27,Base!$A$12:$A$136,0),MATCH(D$4,Base!$A$12:$H$12,0))</f>
        <v>Campo de la Cruz</v>
      </c>
      <c r="E27" s="32" t="str">
        <f>INDEX(Base!$A$12:$H$136,MATCH($C27,Base!$A$12:$A$136,0),MATCH(E$4,Base!$A$12:$H$12,0))</f>
        <v>Atlántico</v>
      </c>
      <c r="F27" s="33" t="str">
        <f>INDEX(Base!$A$12:$H$136,MATCH($C27,Base!$A$12:$A$136,0),MATCH(F$4,Base!$A$12:$H$12,0))</f>
        <v xml:space="preserve">Entidades de gobierno </v>
      </c>
      <c r="G27" s="33" t="str">
        <f>INDEX(Base!$A$12:$H$136,MATCH($C27,Base!$A$12:$A$136,0),MATCH("Convergencia",Base!$A$12:$H$12,0))</f>
        <v>Alcaldías</v>
      </c>
    </row>
    <row r="28" spans="1:7" s="42" customFormat="1" ht="28.5" x14ac:dyDescent="0.25">
      <c r="A28" s="53"/>
      <c r="B28" s="32">
        <f t="shared" si="0"/>
        <v>18</v>
      </c>
      <c r="C28" s="32">
        <v>923272948</v>
      </c>
      <c r="D28" s="33" t="str">
        <f>INDEX(Base!$A$12:$H$136,MATCH($C28,Base!$A$12:$A$136,0),MATCH(D$4,Base!$A$12:$H$12,0))</f>
        <v>Instituto Municipal de Deportes, Recreación y Cultura de Santa Lucía</v>
      </c>
      <c r="E28" s="32" t="str">
        <f>INDEX(Base!$A$12:$H$136,MATCH($C28,Base!$A$12:$A$136,0),MATCH(E$4,Base!$A$12:$H$12,0))</f>
        <v>Atlántico</v>
      </c>
      <c r="F28" s="33" t="str">
        <f>INDEX(Base!$A$12:$H$136,MATCH($C28,Base!$A$12:$A$136,0),MATCH(F$4,Base!$A$12:$H$12,0))</f>
        <v xml:space="preserve">Entidades de gobierno </v>
      </c>
      <c r="G28" s="33" t="str">
        <f>INDEX(Base!$A$12:$H$136,MATCH($C28,Base!$A$12:$A$136,0),MATCH("Convergencia",Base!$A$12:$H$12,0))</f>
        <v>Otras entidades Gobierno General</v>
      </c>
    </row>
    <row r="29" spans="1:7" s="42" customFormat="1" ht="28.5" x14ac:dyDescent="0.25">
      <c r="A29" s="53"/>
      <c r="B29" s="32">
        <f t="shared" si="0"/>
        <v>19</v>
      </c>
      <c r="C29" s="32">
        <v>923272696</v>
      </c>
      <c r="D29" s="33" t="str">
        <f>INDEX(Base!$A$12:$H$136,MATCH($C29,Base!$A$12:$A$136,0),MATCH(D$4,Base!$A$12:$H$12,0))</f>
        <v>Instituto Municipal de Recreación y Deporte de Campo de la Cruz - Atlántico</v>
      </c>
      <c r="E29" s="32" t="str">
        <f>INDEX(Base!$A$12:$H$136,MATCH($C29,Base!$A$12:$A$136,0),MATCH(E$4,Base!$A$12:$H$12,0))</f>
        <v>Atlántico</v>
      </c>
      <c r="F29" s="33" t="str">
        <f>INDEX(Base!$A$12:$H$136,MATCH($C29,Base!$A$12:$A$136,0),MATCH(F$4,Base!$A$12:$H$12,0))</f>
        <v xml:space="preserve">Entidades de gobierno </v>
      </c>
      <c r="G29" s="33" t="str">
        <f>INDEX(Base!$A$12:$H$136,MATCH($C29,Base!$A$12:$A$136,0),MATCH("Convergencia",Base!$A$12:$H$12,0))</f>
        <v>Otras entidades Gobierno General</v>
      </c>
    </row>
    <row r="30" spans="1:7" s="42" customFormat="1" ht="28.5" x14ac:dyDescent="0.25">
      <c r="A30" s="53"/>
      <c r="B30" s="32">
        <f t="shared" si="0"/>
        <v>20</v>
      </c>
      <c r="C30" s="32">
        <v>923272188</v>
      </c>
      <c r="D30" s="33" t="str">
        <f>INDEX(Base!$A$12:$H$136,MATCH($C30,Base!$A$12:$A$136,0),MATCH(D$4,Base!$A$12:$H$12,0))</f>
        <v>Instituto Municipal para la Recreación y el Deporte Palmar de Varela</v>
      </c>
      <c r="E30" s="32" t="str">
        <f>INDEX(Base!$A$12:$H$136,MATCH($C30,Base!$A$12:$A$136,0),MATCH(E$4,Base!$A$12:$H$12,0))</f>
        <v>Atlántico</v>
      </c>
      <c r="F30" s="33" t="str">
        <f>INDEX(Base!$A$12:$H$136,MATCH($C30,Base!$A$12:$A$136,0),MATCH(F$4,Base!$A$12:$H$12,0))</f>
        <v xml:space="preserve">Entidades de gobierno </v>
      </c>
      <c r="G30" s="33" t="str">
        <f>INDEX(Base!$A$12:$H$136,MATCH($C30,Base!$A$12:$A$136,0),MATCH("Convergencia",Base!$A$12:$H$12,0))</f>
        <v>Otras entidades Gobierno General</v>
      </c>
    </row>
    <row r="31" spans="1:7" s="42" customFormat="1" ht="28.5" x14ac:dyDescent="0.25">
      <c r="A31" s="53"/>
      <c r="B31" s="32">
        <f t="shared" si="0"/>
        <v>21</v>
      </c>
      <c r="C31" s="32">
        <v>923272938</v>
      </c>
      <c r="D31" s="33" t="str">
        <f>INDEX(Base!$A$12:$H$136,MATCH($C31,Base!$A$12:$A$136,0),MATCH(D$4,Base!$A$12:$H$12,0))</f>
        <v>Región Administrativa y de Planificación Caribe - RAP Región Caribe</v>
      </c>
      <c r="E31" s="32" t="str">
        <f>INDEX(Base!$A$12:$H$136,MATCH($C31,Base!$A$12:$A$136,0),MATCH(E$4,Base!$A$12:$H$12,0))</f>
        <v>Atlántico</v>
      </c>
      <c r="F31" s="33" t="str">
        <f>INDEX(Base!$A$12:$H$136,MATCH($C31,Base!$A$12:$A$136,0),MATCH(F$4,Base!$A$12:$H$12,0))</f>
        <v xml:space="preserve">Entidades de gobierno </v>
      </c>
      <c r="G31" s="33" t="str">
        <f>INDEX(Base!$A$12:$H$136,MATCH($C31,Base!$A$12:$A$136,0),MATCH("Convergencia",Base!$A$12:$H$12,0))</f>
        <v>Otras entidades Gobierno General</v>
      </c>
    </row>
    <row r="32" spans="1:7" s="42" customFormat="1" x14ac:dyDescent="0.25">
      <c r="A32" s="53"/>
      <c r="B32" s="32">
        <f t="shared" si="0"/>
        <v>22</v>
      </c>
      <c r="C32" s="32">
        <v>923271861</v>
      </c>
      <c r="D32" s="33" t="str">
        <f>INDEX(Base!$A$12:$H$136,MATCH($C32,Base!$A$12:$A$136,0),MATCH(D$4,Base!$A$12:$H$12,0))</f>
        <v>Asociación de Municipios Petroleros de Colombia</v>
      </c>
      <c r="E32" s="32" t="str">
        <f>INDEX(Base!$A$12:$H$136,MATCH($C32,Base!$A$12:$A$136,0),MATCH(E$4,Base!$A$12:$H$12,0))</f>
        <v>Bogotá D.C.</v>
      </c>
      <c r="F32" s="33" t="str">
        <f>INDEX(Base!$A$12:$H$136,MATCH($C32,Base!$A$12:$A$136,0),MATCH(F$4,Base!$A$12:$H$12,0))</f>
        <v xml:space="preserve">Entidades de gobierno </v>
      </c>
      <c r="G32" s="33" t="str">
        <f>INDEX(Base!$A$12:$H$136,MATCH($C32,Base!$A$12:$A$136,0),MATCH("Convergencia",Base!$A$12:$H$12,0))</f>
        <v>Otras entidades Gobierno General</v>
      </c>
    </row>
    <row r="33" spans="1:7" s="42" customFormat="1" x14ac:dyDescent="0.25">
      <c r="A33" s="53"/>
      <c r="B33" s="32">
        <f t="shared" si="0"/>
        <v>23</v>
      </c>
      <c r="C33" s="32">
        <v>923272469</v>
      </c>
      <c r="D33" s="33" t="str">
        <f>INDEX(Base!$A$12:$H$136,MATCH($C33,Base!$A$12:$A$136,0),MATCH(D$4,Base!$A$12:$H$12,0))</f>
        <v>E.S.P. Aguas Canal del Dique S.A.</v>
      </c>
      <c r="E33" s="32" t="str">
        <f>INDEX(Base!$A$12:$H$136,MATCH($C33,Base!$A$12:$A$136,0),MATCH(E$4,Base!$A$12:$H$12,0))</f>
        <v>Bolívar</v>
      </c>
      <c r="F33" s="33" t="str">
        <f>INDEX(Base!$A$12:$H$136,MATCH($C33,Base!$A$12:$A$136,0),MATCH(F$4,Base!$A$12:$H$12,0))</f>
        <v xml:space="preserve">Empresas no cotizantes </v>
      </c>
      <c r="G33" s="33" t="str">
        <f>INDEX(Base!$A$12:$H$136,MATCH($C33,Base!$A$12:$A$136,0),MATCH("Convergencia",Base!$A$12:$H$12,0))</f>
        <v>Empresas de servicios públicos</v>
      </c>
    </row>
    <row r="34" spans="1:7" s="42" customFormat="1" x14ac:dyDescent="0.25">
      <c r="A34" s="53"/>
      <c r="B34" s="32">
        <f t="shared" si="0"/>
        <v>24</v>
      </c>
      <c r="C34" s="32">
        <v>923272993</v>
      </c>
      <c r="D34" s="33" t="str">
        <f>INDEX(Base!$A$12:$H$136,MATCH($C34,Base!$A$12:$A$136,0),MATCH(D$4,Base!$A$12:$H$12,0))</f>
        <v>E.S.P. Aguas Públicas de Cantagallo S.A.</v>
      </c>
      <c r="E34" s="32" t="str">
        <f>INDEX(Base!$A$12:$H$136,MATCH($C34,Base!$A$12:$A$136,0),MATCH(E$4,Base!$A$12:$H$12,0))</f>
        <v>Bolívar</v>
      </c>
      <c r="F34" s="33" t="str">
        <f>INDEX(Base!$A$12:$H$136,MATCH($C34,Base!$A$12:$A$136,0),MATCH(F$4,Base!$A$12:$H$12,0))</f>
        <v xml:space="preserve">Empresas no cotizantes </v>
      </c>
      <c r="G34" s="33" t="str">
        <f>INDEX(Base!$A$12:$H$136,MATCH($C34,Base!$A$12:$A$136,0),MATCH("Convergencia",Base!$A$12:$H$12,0))</f>
        <v>Empresas de servicios públicos</v>
      </c>
    </row>
    <row r="35" spans="1:7" s="42" customFormat="1" ht="28.5" x14ac:dyDescent="0.25">
      <c r="A35" s="53"/>
      <c r="B35" s="32">
        <f t="shared" si="0"/>
        <v>25</v>
      </c>
      <c r="C35" s="32">
        <v>923272600</v>
      </c>
      <c r="D35" s="33" t="str">
        <f>INDEX(Base!$A$12:$H$136,MATCH($C35,Base!$A$12:$A$136,0),MATCH(D$4,Base!$A$12:$H$12,0))</f>
        <v>Empresa Municipal de Acueducto, Alcantarillado y Aseo de San Pablo E.S.P. S.A.S</v>
      </c>
      <c r="E35" s="32" t="str">
        <f>INDEX(Base!$A$12:$H$136,MATCH($C35,Base!$A$12:$A$136,0),MATCH(E$4,Base!$A$12:$H$12,0))</f>
        <v>Bolívar</v>
      </c>
      <c r="F35" s="33" t="str">
        <f>INDEX(Base!$A$12:$H$136,MATCH($C35,Base!$A$12:$A$136,0),MATCH(F$4,Base!$A$12:$H$12,0))</f>
        <v xml:space="preserve">Empresas no cotizantes </v>
      </c>
      <c r="G35" s="33" t="str">
        <f>INDEX(Base!$A$12:$H$136,MATCH($C35,Base!$A$12:$A$136,0),MATCH("Convergencia",Base!$A$12:$H$12,0))</f>
        <v>Empresas de servicios públicos</v>
      </c>
    </row>
    <row r="36" spans="1:7" s="42" customFormat="1" x14ac:dyDescent="0.25">
      <c r="A36" s="53"/>
      <c r="B36" s="32">
        <f t="shared" si="0"/>
        <v>26</v>
      </c>
      <c r="C36" s="32">
        <v>220113655</v>
      </c>
      <c r="D36" s="33" t="str">
        <f>INDEX(Base!$A$12:$H$136,MATCH($C36,Base!$A$12:$A$136,0),MATCH(D$4,Base!$A$12:$H$12,0))</f>
        <v>E.S.E. Centro de Salud Con Cama</v>
      </c>
      <c r="E36" s="32" t="str">
        <f>INDEX(Base!$A$12:$H$136,MATCH($C36,Base!$A$12:$A$136,0),MATCH(E$4,Base!$A$12:$H$12,0))</f>
        <v>Bolívar</v>
      </c>
      <c r="F36" s="33" t="str">
        <f>INDEX(Base!$A$12:$H$136,MATCH($C36,Base!$A$12:$A$136,0),MATCH(F$4,Base!$A$12:$H$12,0))</f>
        <v xml:space="preserve">Empresas no cotizantes </v>
      </c>
      <c r="G36" s="33" t="str">
        <f>INDEX(Base!$A$12:$H$136,MATCH($C36,Base!$A$12:$A$136,0),MATCH("Convergencia",Base!$A$12:$H$12,0))</f>
        <v>Empresas sociales del Estado</v>
      </c>
    </row>
    <row r="37" spans="1:7" s="42" customFormat="1" x14ac:dyDescent="0.25">
      <c r="A37" s="53"/>
      <c r="B37" s="32">
        <f t="shared" si="0"/>
        <v>27</v>
      </c>
      <c r="C37" s="32">
        <v>923271633</v>
      </c>
      <c r="D37" s="33" t="str">
        <f>INDEX(Base!$A$12:$H$136,MATCH($C37,Base!$A$12:$A$136,0),MATCH(D$4,Base!$A$12:$H$12,0))</f>
        <v>E.S.E. Centro de Salud Con Camas - Cantagallo</v>
      </c>
      <c r="E37" s="32" t="str">
        <f>INDEX(Base!$A$12:$H$136,MATCH($C37,Base!$A$12:$A$136,0),MATCH(E$4,Base!$A$12:$H$12,0))</f>
        <v>Bolívar</v>
      </c>
      <c r="F37" s="33" t="str">
        <f>INDEX(Base!$A$12:$H$136,MATCH($C37,Base!$A$12:$A$136,0),MATCH(F$4,Base!$A$12:$H$12,0))</f>
        <v xml:space="preserve">Empresas no cotizantes </v>
      </c>
      <c r="G37" s="33" t="str">
        <f>INDEX(Base!$A$12:$H$136,MATCH($C37,Base!$A$12:$A$136,0),MATCH("Convergencia",Base!$A$12:$H$12,0))</f>
        <v>Empresas sociales del Estado</v>
      </c>
    </row>
    <row r="38" spans="1:7" s="42" customFormat="1" x14ac:dyDescent="0.25">
      <c r="A38" s="53"/>
      <c r="B38" s="32">
        <f t="shared" si="0"/>
        <v>28</v>
      </c>
      <c r="C38" s="32">
        <v>91000000</v>
      </c>
      <c r="D38" s="33" t="str">
        <f>INDEX(Base!$A$12:$H$136,MATCH($C38,Base!$A$12:$A$136,0),MATCH(D$4,Base!$A$12:$H$12,0))</f>
        <v>E.S.E. Hospital San Nicolás de Tolentino</v>
      </c>
      <c r="E38" s="32" t="str">
        <f>INDEX(Base!$A$12:$H$136,MATCH($C38,Base!$A$12:$A$136,0),MATCH(E$4,Base!$A$12:$H$12,0))</f>
        <v>Bolívar</v>
      </c>
      <c r="F38" s="33" t="str">
        <f>INDEX(Base!$A$12:$H$136,MATCH($C38,Base!$A$12:$A$136,0),MATCH(F$4,Base!$A$12:$H$12,0))</f>
        <v xml:space="preserve">Empresas no cotizantes </v>
      </c>
      <c r="G38" s="33" t="str">
        <f>INDEX(Base!$A$12:$H$136,MATCH($C38,Base!$A$12:$A$136,0),MATCH("Convergencia",Base!$A$12:$H$12,0))</f>
        <v>Empresas sociales del Estado</v>
      </c>
    </row>
    <row r="39" spans="1:7" s="42" customFormat="1" x14ac:dyDescent="0.25">
      <c r="A39" s="53"/>
      <c r="B39" s="32">
        <f t="shared" si="0"/>
        <v>29</v>
      </c>
      <c r="C39" s="32">
        <v>923272941</v>
      </c>
      <c r="D39" s="33" t="str">
        <f>INDEX(Base!$A$12:$H$136,MATCH($C39,Base!$A$12:$A$136,0),MATCH(D$4,Base!$A$12:$H$12,0))</f>
        <v>Asociación de Municipios de la Depresión Momposina</v>
      </c>
      <c r="E39" s="32" t="str">
        <f>INDEX(Base!$A$12:$H$136,MATCH($C39,Base!$A$12:$A$136,0),MATCH(E$4,Base!$A$12:$H$12,0))</f>
        <v>Bolívar</v>
      </c>
      <c r="F39" s="33" t="str">
        <f>INDEX(Base!$A$12:$H$136,MATCH($C39,Base!$A$12:$A$136,0),MATCH(F$4,Base!$A$12:$H$12,0))</f>
        <v xml:space="preserve">Entidades de gobierno </v>
      </c>
      <c r="G39" s="33" t="str">
        <f>INDEX(Base!$A$12:$H$136,MATCH($C39,Base!$A$12:$A$136,0),MATCH("Convergencia",Base!$A$12:$H$12,0))</f>
        <v>Otras entidades Gobierno General</v>
      </c>
    </row>
    <row r="40" spans="1:7" s="42" customFormat="1" x14ac:dyDescent="0.25">
      <c r="A40" s="53"/>
      <c r="B40" s="32">
        <f t="shared" si="0"/>
        <v>30</v>
      </c>
      <c r="C40" s="32">
        <v>923273334</v>
      </c>
      <c r="D40" s="33" t="str">
        <f>INDEX(Base!$A$12:$H$136,MATCH($C40,Base!$A$12:$A$136,0),MATCH(D$4,Base!$A$12:$H$12,0))</f>
        <v>Escuela Taller Cartagena de Indias.</v>
      </c>
      <c r="E40" s="32" t="str">
        <f>INDEX(Base!$A$12:$H$136,MATCH($C40,Base!$A$12:$A$136,0),MATCH(E$4,Base!$A$12:$H$12,0))</f>
        <v>Bolívar</v>
      </c>
      <c r="F40" s="33" t="str">
        <f>INDEX(Base!$A$12:$H$136,MATCH($C40,Base!$A$12:$A$136,0),MATCH(F$4,Base!$A$12:$H$12,0))</f>
        <v xml:space="preserve">Entidades de gobierno </v>
      </c>
      <c r="G40" s="33" t="str">
        <f>INDEX(Base!$A$12:$H$136,MATCH($C40,Base!$A$12:$A$136,0),MATCH("Convergencia",Base!$A$12:$H$12,0))</f>
        <v>Otras entidades Gobierno General</v>
      </c>
    </row>
    <row r="41" spans="1:7" s="42" customFormat="1" ht="28.5" x14ac:dyDescent="0.25">
      <c r="A41" s="53"/>
      <c r="B41" s="32">
        <f t="shared" si="0"/>
        <v>31</v>
      </c>
      <c r="C41" s="32">
        <v>923273437</v>
      </c>
      <c r="D41" s="33" t="str">
        <f>INDEX(Base!$A$12:$H$136,MATCH($C41,Base!$A$12:$A$136,0),MATCH(D$4,Base!$A$12:$H$12,0))</f>
        <v>Instituto  Municipal del Deporte y Recreacion de Turbaco</v>
      </c>
      <c r="E41" s="32" t="str">
        <f>INDEX(Base!$A$12:$H$136,MATCH($C41,Base!$A$12:$A$136,0),MATCH(E$4,Base!$A$12:$H$12,0))</f>
        <v>Bolívar</v>
      </c>
      <c r="F41" s="33" t="str">
        <f>INDEX(Base!$A$12:$H$136,MATCH($C41,Base!$A$12:$A$136,0),MATCH(F$4,Base!$A$12:$H$12,0))</f>
        <v xml:space="preserve">Entidades de gobierno </v>
      </c>
      <c r="G41" s="33" t="str">
        <f>INDEX(Base!$A$12:$H$136,MATCH($C41,Base!$A$12:$A$136,0),MATCH("Convergencia",Base!$A$12:$H$12,0))</f>
        <v>Otras entidades Gobierno General</v>
      </c>
    </row>
    <row r="42" spans="1:7" s="42" customFormat="1" ht="28.5" x14ac:dyDescent="0.25">
      <c r="A42" s="53"/>
      <c r="B42" s="32">
        <f t="shared" si="0"/>
        <v>32</v>
      </c>
      <c r="C42" s="32">
        <v>923273515</v>
      </c>
      <c r="D42" s="33" t="str">
        <f>INDEX(Base!$A$12:$H$136,MATCH($C42,Base!$A$12:$A$136,0),MATCH(D$4,Base!$A$12:$H$12,0))</f>
        <v>Instituto Municipal de Cultura Deporte y Recreación de Tiquisio</v>
      </c>
      <c r="E42" s="32" t="str">
        <f>INDEX(Base!$A$12:$H$136,MATCH($C42,Base!$A$12:$A$136,0),MATCH(E$4,Base!$A$12:$H$12,0))</f>
        <v>Bolívar</v>
      </c>
      <c r="F42" s="33" t="str">
        <f>INDEX(Base!$A$12:$H$136,MATCH($C42,Base!$A$12:$A$136,0),MATCH(F$4,Base!$A$12:$H$12,0))</f>
        <v xml:space="preserve">Entidades de gobierno </v>
      </c>
      <c r="G42" s="33" t="str">
        <f>INDEX(Base!$A$12:$H$136,MATCH($C42,Base!$A$12:$A$136,0),MATCH("Convergencia",Base!$A$12:$H$12,0))</f>
        <v>Otras entidades Gobierno General</v>
      </c>
    </row>
    <row r="43" spans="1:7" s="42" customFormat="1" ht="28.5" x14ac:dyDescent="0.25">
      <c r="A43" s="53"/>
      <c r="B43" s="32">
        <f t="shared" si="0"/>
        <v>33</v>
      </c>
      <c r="C43" s="32">
        <v>923273130</v>
      </c>
      <c r="D43" s="33" t="str">
        <f>INDEX(Base!$A$12:$H$136,MATCH($C43,Base!$A$12:$A$136,0),MATCH(D$4,Base!$A$12:$H$12,0))</f>
        <v>Instituto Municipal de Recreación y Deportes de Clemencia</v>
      </c>
      <c r="E43" s="32" t="str">
        <f>INDEX(Base!$A$12:$H$136,MATCH($C43,Base!$A$12:$A$136,0),MATCH(E$4,Base!$A$12:$H$12,0))</f>
        <v>Bolívar</v>
      </c>
      <c r="F43" s="33" t="str">
        <f>INDEX(Base!$A$12:$H$136,MATCH($C43,Base!$A$12:$A$136,0),MATCH(F$4,Base!$A$12:$H$12,0))</f>
        <v xml:space="preserve">Entidades de gobierno </v>
      </c>
      <c r="G43" s="33" t="str">
        <f>INDEX(Base!$A$12:$H$136,MATCH($C43,Base!$A$12:$A$136,0),MATCH("Convergencia",Base!$A$12:$H$12,0))</f>
        <v>Otras entidades Gobierno General</v>
      </c>
    </row>
    <row r="44" spans="1:7" s="42" customFormat="1" x14ac:dyDescent="0.25">
      <c r="A44" s="53"/>
      <c r="B44" s="32">
        <f t="shared" si="0"/>
        <v>34</v>
      </c>
      <c r="C44" s="32">
        <v>923272391</v>
      </c>
      <c r="D44" s="33" t="str">
        <f>INDEX(Base!$A$12:$H$136,MATCH($C44,Base!$A$12:$A$136,0),MATCH(D$4,Base!$A$12:$H$12,0))</f>
        <v>E.S.P. Domiciliarios de la Provincia de Márquez S.A.</v>
      </c>
      <c r="E44" s="32" t="str">
        <f>INDEX(Base!$A$12:$H$136,MATCH($C44,Base!$A$12:$A$136,0),MATCH(E$4,Base!$A$12:$H$12,0))</f>
        <v>Boyacá</v>
      </c>
      <c r="F44" s="33" t="str">
        <f>INDEX(Base!$A$12:$H$136,MATCH($C44,Base!$A$12:$A$136,0),MATCH(F$4,Base!$A$12:$H$12,0))</f>
        <v xml:space="preserve">Empresas no cotizantes </v>
      </c>
      <c r="G44" s="33" t="str">
        <f>INDEX(Base!$A$12:$H$136,MATCH($C44,Base!$A$12:$A$136,0),MATCH("Convergencia",Base!$A$12:$H$12,0))</f>
        <v>Empresas de servicios públicos</v>
      </c>
    </row>
    <row r="45" spans="1:7" s="42" customFormat="1" ht="28.5" x14ac:dyDescent="0.25">
      <c r="A45" s="53"/>
      <c r="B45" s="32">
        <f t="shared" si="0"/>
        <v>35</v>
      </c>
      <c r="C45" s="32">
        <v>923273521</v>
      </c>
      <c r="D45" s="33" t="str">
        <f>INDEX(Base!$A$12:$H$136,MATCH($C45,Base!$A$12:$A$136,0),MATCH(D$4,Base!$A$12:$H$12,0))</f>
        <v>E.S.P. Empresa Oficial de Servicios Públicos Domiciliarios Sutamarchan S.A.S.</v>
      </c>
      <c r="E45" s="32" t="str">
        <f>INDEX(Base!$A$12:$H$136,MATCH($C45,Base!$A$12:$A$136,0),MATCH(E$4,Base!$A$12:$H$12,0))</f>
        <v>Boyacá</v>
      </c>
      <c r="F45" s="33" t="str">
        <f>INDEX(Base!$A$12:$H$136,MATCH($C45,Base!$A$12:$A$136,0),MATCH(F$4,Base!$A$12:$H$12,0))</f>
        <v xml:space="preserve">Empresas no cotizantes </v>
      </c>
      <c r="G45" s="33" t="str">
        <f>INDEX(Base!$A$12:$H$136,MATCH($C45,Base!$A$12:$A$136,0),MATCH("Convergencia",Base!$A$12:$H$12,0))</f>
        <v>Empresas de servicios públicos</v>
      </c>
    </row>
    <row r="46" spans="1:7" s="42" customFormat="1" x14ac:dyDescent="0.25">
      <c r="A46" s="53"/>
      <c r="B46" s="32">
        <f t="shared" si="0"/>
        <v>36</v>
      </c>
      <c r="C46" s="32">
        <v>220115879</v>
      </c>
      <c r="D46" s="33" t="str">
        <f>INDEX(Base!$A$12:$H$136,MATCH($C46,Base!$A$12:$A$136,0),MATCH(D$4,Base!$A$12:$H$12,0))</f>
        <v>E.S.E. Centro de Salud de Viracachá</v>
      </c>
      <c r="E46" s="32" t="str">
        <f>INDEX(Base!$A$12:$H$136,MATCH($C46,Base!$A$12:$A$136,0),MATCH(E$4,Base!$A$12:$H$12,0))</f>
        <v>Boyacá</v>
      </c>
      <c r="F46" s="33" t="str">
        <f>INDEX(Base!$A$12:$H$136,MATCH($C46,Base!$A$12:$A$136,0),MATCH(F$4,Base!$A$12:$H$12,0))</f>
        <v xml:space="preserve">Empresas no cotizantes </v>
      </c>
      <c r="G46" s="33" t="str">
        <f>INDEX(Base!$A$12:$H$136,MATCH($C46,Base!$A$12:$A$136,0),MATCH("Convergencia",Base!$A$12:$H$12,0))</f>
        <v>Empresas sociales del Estado</v>
      </c>
    </row>
    <row r="47" spans="1:7" s="42" customFormat="1" ht="28.5" x14ac:dyDescent="0.25">
      <c r="A47" s="53"/>
      <c r="B47" s="32">
        <f t="shared" si="0"/>
        <v>37</v>
      </c>
      <c r="C47" s="32">
        <v>220115763</v>
      </c>
      <c r="D47" s="33" t="str">
        <f>INDEX(Base!$A$12:$H$136,MATCH($C47,Base!$A$12:$A$136,0),MATCH(D$4,Base!$A$12:$H$12,0))</f>
        <v>E.S.E. Centro de Salud Manuel Alberto Sandoval - Sotaquirá</v>
      </c>
      <c r="E47" s="32" t="str">
        <f>INDEX(Base!$A$12:$H$136,MATCH($C47,Base!$A$12:$A$136,0),MATCH(E$4,Base!$A$12:$H$12,0))</f>
        <v>Boyacá</v>
      </c>
      <c r="F47" s="33" t="str">
        <f>INDEX(Base!$A$12:$H$136,MATCH($C47,Base!$A$12:$A$136,0),MATCH(F$4,Base!$A$12:$H$12,0))</f>
        <v xml:space="preserve">Empresas no cotizantes </v>
      </c>
      <c r="G47" s="33" t="str">
        <f>INDEX(Base!$A$12:$H$136,MATCH($C47,Base!$A$12:$A$136,0),MATCH("Convergencia",Base!$A$12:$H$12,0))</f>
        <v>Empresas sociales del Estado</v>
      </c>
    </row>
    <row r="48" spans="1:7" s="42" customFormat="1" x14ac:dyDescent="0.25">
      <c r="A48" s="53"/>
      <c r="B48" s="32">
        <f t="shared" si="0"/>
        <v>38</v>
      </c>
      <c r="C48" s="32">
        <v>270115104</v>
      </c>
      <c r="D48" s="33" t="str">
        <f>INDEX(Base!$A$12:$H$136,MATCH($C48,Base!$A$12:$A$136,0),MATCH(D$4,Base!$A$12:$H$12,0))</f>
        <v>E.S.E. Centro de Salud San José - Boyacá</v>
      </c>
      <c r="E48" s="32" t="str">
        <f>INDEX(Base!$A$12:$H$136,MATCH($C48,Base!$A$12:$A$136,0),MATCH(E$4,Base!$A$12:$H$12,0))</f>
        <v>Boyacá</v>
      </c>
      <c r="F48" s="33" t="str">
        <f>INDEX(Base!$A$12:$H$136,MATCH($C48,Base!$A$12:$A$136,0),MATCH(F$4,Base!$A$12:$H$12,0))</f>
        <v xml:space="preserve">Empresas no cotizantes </v>
      </c>
      <c r="G48" s="33" t="str">
        <f>INDEX(Base!$A$12:$H$136,MATCH($C48,Base!$A$12:$A$136,0),MATCH("Convergencia",Base!$A$12:$H$12,0))</f>
        <v>Empresas sociales del Estado</v>
      </c>
    </row>
    <row r="49" spans="1:7" s="42" customFormat="1" x14ac:dyDescent="0.25">
      <c r="A49" s="53"/>
      <c r="B49" s="32">
        <f t="shared" si="0"/>
        <v>39</v>
      </c>
      <c r="C49" s="32">
        <v>220415999</v>
      </c>
      <c r="D49" s="33" t="str">
        <f>INDEX(Base!$A$12:$H$136,MATCH($C49,Base!$A$12:$A$136,0),MATCH(D$4,Base!$A$12:$H$12,0))</f>
        <v>Asociación de Municipios de Lengupa</v>
      </c>
      <c r="E49" s="32" t="str">
        <f>INDEX(Base!$A$12:$H$136,MATCH($C49,Base!$A$12:$A$136,0),MATCH(E$4,Base!$A$12:$H$12,0))</f>
        <v>Boyacá</v>
      </c>
      <c r="F49" s="33" t="str">
        <f>INDEX(Base!$A$12:$H$136,MATCH($C49,Base!$A$12:$A$136,0),MATCH(F$4,Base!$A$12:$H$12,0))</f>
        <v xml:space="preserve">Entidades de gobierno </v>
      </c>
      <c r="G49" s="33" t="str">
        <f>INDEX(Base!$A$12:$H$136,MATCH($C49,Base!$A$12:$A$136,0),MATCH("Convergencia",Base!$A$12:$H$12,0))</f>
        <v>Otras entidades Gobierno General</v>
      </c>
    </row>
    <row r="50" spans="1:7" s="42" customFormat="1" ht="28.5" x14ac:dyDescent="0.25">
      <c r="A50" s="53"/>
      <c r="B50" s="32">
        <f t="shared" si="0"/>
        <v>40</v>
      </c>
      <c r="C50" s="32">
        <v>923272923</v>
      </c>
      <c r="D50" s="33" t="str">
        <f>INDEX(Base!$A$12:$H$136,MATCH($C50,Base!$A$12:$A$136,0),MATCH(D$4,Base!$A$12:$H$12,0))</f>
        <v>Hospital Departamental  de la Divina Misericordia de Palestina - Caldas E.S.E</v>
      </c>
      <c r="E50" s="32" t="str">
        <f>INDEX(Base!$A$12:$H$136,MATCH($C50,Base!$A$12:$A$136,0),MATCH(E$4,Base!$A$12:$H$12,0))</f>
        <v>Caldas</v>
      </c>
      <c r="F50" s="33" t="str">
        <f>INDEX(Base!$A$12:$H$136,MATCH($C50,Base!$A$12:$A$136,0),MATCH(F$4,Base!$A$12:$H$12,0))</f>
        <v xml:space="preserve">Empresas no cotizantes </v>
      </c>
      <c r="G50" s="33" t="str">
        <f>INDEX(Base!$A$12:$H$136,MATCH($C50,Base!$A$12:$A$136,0),MATCH("Convergencia",Base!$A$12:$H$12,0))</f>
        <v>Empresas sociales del Estado</v>
      </c>
    </row>
    <row r="51" spans="1:7" s="42" customFormat="1" ht="28.5" x14ac:dyDescent="0.25">
      <c r="A51" s="53"/>
      <c r="B51" s="32">
        <f t="shared" si="0"/>
        <v>41</v>
      </c>
      <c r="C51" s="32">
        <v>923272874</v>
      </c>
      <c r="D51" s="33" t="str">
        <f>INDEX(Base!$A$12:$H$136,MATCH($C51,Base!$A$12:$A$136,0),MATCH(D$4,Base!$A$12:$H$12,0))</f>
        <v>Asociación de Municipios de la Subregión Centro Sur de Caldas</v>
      </c>
      <c r="E51" s="32" t="str">
        <f>INDEX(Base!$A$12:$H$136,MATCH($C51,Base!$A$12:$A$136,0),MATCH(E$4,Base!$A$12:$H$12,0))</f>
        <v>Caldas</v>
      </c>
      <c r="F51" s="33" t="str">
        <f>INDEX(Base!$A$12:$H$136,MATCH($C51,Base!$A$12:$A$136,0),MATCH(F$4,Base!$A$12:$H$12,0))</f>
        <v xml:space="preserve">Entidades de gobierno </v>
      </c>
      <c r="G51" s="33" t="str">
        <f>INDEX(Base!$A$12:$H$136,MATCH($C51,Base!$A$12:$A$136,0),MATCH("Convergencia",Base!$A$12:$H$12,0))</f>
        <v>Otras entidades Gobierno General</v>
      </c>
    </row>
    <row r="52" spans="1:7" s="42" customFormat="1" x14ac:dyDescent="0.25">
      <c r="A52" s="53"/>
      <c r="B52" s="32">
        <f t="shared" si="0"/>
        <v>42</v>
      </c>
      <c r="C52" s="32">
        <v>923271587</v>
      </c>
      <c r="D52" s="33" t="str">
        <f>INDEX(Base!$A$12:$H$136,MATCH($C52,Base!$A$12:$A$136,0),MATCH(D$4,Base!$A$12:$H$12,0))</f>
        <v>Instituto Municipal para el Desarrollo de Hato Corozal</v>
      </c>
      <c r="E52" s="32" t="str">
        <f>INDEX(Base!$A$12:$H$136,MATCH($C52,Base!$A$12:$A$136,0),MATCH(E$4,Base!$A$12:$H$12,0))</f>
        <v>Casanare</v>
      </c>
      <c r="F52" s="33" t="str">
        <f>INDEX(Base!$A$12:$H$136,MATCH($C52,Base!$A$12:$A$136,0),MATCH(F$4,Base!$A$12:$H$12,0))</f>
        <v xml:space="preserve">Entidades de gobierno </v>
      </c>
      <c r="G52" s="33" t="str">
        <f>INDEX(Base!$A$12:$H$136,MATCH($C52,Base!$A$12:$A$136,0),MATCH("Convergencia",Base!$A$12:$H$12,0))</f>
        <v>Otras entidades Gobierno General</v>
      </c>
    </row>
    <row r="53" spans="1:7" s="42" customFormat="1" x14ac:dyDescent="0.25">
      <c r="A53" s="53"/>
      <c r="B53" s="32">
        <f t="shared" si="0"/>
        <v>43</v>
      </c>
      <c r="C53" s="32">
        <v>923271640</v>
      </c>
      <c r="D53" s="33" t="str">
        <f>INDEX(Base!$A$12:$H$136,MATCH($C53,Base!$A$12:$A$136,0),MATCH(D$4,Base!$A$12:$H$12,0))</f>
        <v>E.S.E. de Guapí</v>
      </c>
      <c r="E53" s="32" t="str">
        <f>INDEX(Base!$A$12:$H$136,MATCH($C53,Base!$A$12:$A$136,0),MATCH(E$4,Base!$A$12:$H$12,0))</f>
        <v>Cauca</v>
      </c>
      <c r="F53" s="33" t="str">
        <f>INDEX(Base!$A$12:$H$136,MATCH($C53,Base!$A$12:$A$136,0),MATCH(F$4,Base!$A$12:$H$12,0))</f>
        <v xml:space="preserve">Empresas no cotizantes </v>
      </c>
      <c r="G53" s="33" t="str">
        <f>INDEX(Base!$A$12:$H$136,MATCH($C53,Base!$A$12:$A$136,0),MATCH("Convergencia",Base!$A$12:$H$12,0))</f>
        <v>Empresas sociales del Estado</v>
      </c>
    </row>
    <row r="54" spans="1:7" s="42" customFormat="1" x14ac:dyDescent="0.25">
      <c r="A54" s="53"/>
      <c r="B54" s="32">
        <f t="shared" si="0"/>
        <v>44</v>
      </c>
      <c r="C54" s="32">
        <v>212219022</v>
      </c>
      <c r="D54" s="33" t="str">
        <f>INDEX(Base!$A$12:$H$136,MATCH($C54,Base!$A$12:$A$136,0),MATCH(D$4,Base!$A$12:$H$12,0))</f>
        <v>Almaguer</v>
      </c>
      <c r="E54" s="32" t="str">
        <f>INDEX(Base!$A$12:$H$136,MATCH($C54,Base!$A$12:$A$136,0),MATCH(E$4,Base!$A$12:$H$12,0))</f>
        <v>Cauca</v>
      </c>
      <c r="F54" s="33" t="str">
        <f>INDEX(Base!$A$12:$H$136,MATCH($C54,Base!$A$12:$A$136,0),MATCH(F$4,Base!$A$12:$H$12,0))</f>
        <v xml:space="preserve">Entidades de gobierno </v>
      </c>
      <c r="G54" s="33" t="str">
        <f>INDEX(Base!$A$12:$H$136,MATCH($C54,Base!$A$12:$A$136,0),MATCH("Convergencia",Base!$A$12:$H$12,0))</f>
        <v>Alcaldías</v>
      </c>
    </row>
    <row r="55" spans="1:7" s="42" customFormat="1" x14ac:dyDescent="0.25">
      <c r="A55" s="53"/>
      <c r="B55" s="32">
        <f t="shared" si="0"/>
        <v>45</v>
      </c>
      <c r="C55" s="32">
        <v>211819318</v>
      </c>
      <c r="D55" s="33" t="str">
        <f>INDEX(Base!$A$12:$H$136,MATCH($C55,Base!$A$12:$A$136,0),MATCH(D$4,Base!$A$12:$H$12,0))</f>
        <v>Guapí</v>
      </c>
      <c r="E55" s="32" t="str">
        <f>INDEX(Base!$A$12:$H$136,MATCH($C55,Base!$A$12:$A$136,0),MATCH(E$4,Base!$A$12:$H$12,0))</f>
        <v>Cauca</v>
      </c>
      <c r="F55" s="33" t="str">
        <f>INDEX(Base!$A$12:$H$136,MATCH($C55,Base!$A$12:$A$136,0),MATCH(F$4,Base!$A$12:$H$12,0))</f>
        <v xml:space="preserve">Entidades de gobierno </v>
      </c>
      <c r="G55" s="33" t="str">
        <f>INDEX(Base!$A$12:$H$136,MATCH($C55,Base!$A$12:$A$136,0),MATCH("Convergencia",Base!$A$12:$H$12,0))</f>
        <v>Alcaldías</v>
      </c>
    </row>
    <row r="56" spans="1:7" s="42" customFormat="1" x14ac:dyDescent="0.25">
      <c r="A56" s="53"/>
      <c r="B56" s="32">
        <f t="shared" si="0"/>
        <v>46</v>
      </c>
      <c r="C56" s="32">
        <v>923273466</v>
      </c>
      <c r="D56" s="33" t="str">
        <f>INDEX(Base!$A$12:$H$136,MATCH($C56,Base!$A$12:$A$136,0),MATCH(D$4,Base!$A$12:$H$12,0))</f>
        <v>Municipios Asociados del Cauca</v>
      </c>
      <c r="E56" s="32" t="str">
        <f>INDEX(Base!$A$12:$H$136,MATCH($C56,Base!$A$12:$A$136,0),MATCH(E$4,Base!$A$12:$H$12,0))</f>
        <v>Cauca</v>
      </c>
      <c r="F56" s="33" t="str">
        <f>INDEX(Base!$A$12:$H$136,MATCH($C56,Base!$A$12:$A$136,0),MATCH(F$4,Base!$A$12:$H$12,0))</f>
        <v xml:space="preserve">Entidades de gobierno </v>
      </c>
      <c r="G56" s="33" t="str">
        <f>INDEX(Base!$A$12:$H$136,MATCH($C56,Base!$A$12:$A$136,0),MATCH("Convergencia",Base!$A$12:$H$12,0))</f>
        <v>Otras entidades Gobierno General</v>
      </c>
    </row>
    <row r="57" spans="1:7" s="42" customFormat="1" x14ac:dyDescent="0.25">
      <c r="A57" s="53"/>
      <c r="B57" s="32">
        <f t="shared" si="0"/>
        <v>47</v>
      </c>
      <c r="C57" s="32">
        <v>230120621</v>
      </c>
      <c r="D57" s="33" t="str">
        <f>INDEX(Base!$A$12:$H$136,MATCH($C57,Base!$A$12:$A$136,0),MATCH(D$4,Base!$A$12:$H$12,0))</f>
        <v>E.S.P. Empresa de Servicios Públicos de La Paz</v>
      </c>
      <c r="E57" s="32" t="str">
        <f>INDEX(Base!$A$12:$H$136,MATCH($C57,Base!$A$12:$A$136,0),MATCH(E$4,Base!$A$12:$H$12,0))</f>
        <v>Cesar</v>
      </c>
      <c r="F57" s="33" t="str">
        <f>INDEX(Base!$A$12:$H$136,MATCH($C57,Base!$A$12:$A$136,0),MATCH(F$4,Base!$A$12:$H$12,0))</f>
        <v xml:space="preserve">Empresas no cotizantes </v>
      </c>
      <c r="G57" s="33" t="str">
        <f>INDEX(Base!$A$12:$H$136,MATCH($C57,Base!$A$12:$A$136,0),MATCH("Convergencia",Base!$A$12:$H$12,0))</f>
        <v>Empresas de servicios públicos</v>
      </c>
    </row>
    <row r="58" spans="1:7" s="42" customFormat="1" x14ac:dyDescent="0.25">
      <c r="A58" s="53"/>
      <c r="B58" s="32">
        <f t="shared" si="0"/>
        <v>48</v>
      </c>
      <c r="C58" s="32">
        <v>264020060</v>
      </c>
      <c r="D58" s="33" t="str">
        <f>INDEX(Base!$A$12:$H$136,MATCH($C58,Base!$A$12:$A$136,0),MATCH(D$4,Base!$A$12:$H$12,0))</f>
        <v>E.S.E. Hospital San Juan Bosco</v>
      </c>
      <c r="E58" s="32" t="str">
        <f>INDEX(Base!$A$12:$H$136,MATCH($C58,Base!$A$12:$A$136,0),MATCH(E$4,Base!$A$12:$H$12,0))</f>
        <v>Cesar</v>
      </c>
      <c r="F58" s="33" t="str">
        <f>INDEX(Base!$A$12:$H$136,MATCH($C58,Base!$A$12:$A$136,0),MATCH(F$4,Base!$A$12:$H$12,0))</f>
        <v xml:space="preserve">Empresas no cotizantes </v>
      </c>
      <c r="G58" s="33" t="str">
        <f>INDEX(Base!$A$12:$H$136,MATCH($C58,Base!$A$12:$A$136,0),MATCH("Convergencia",Base!$A$12:$H$12,0))</f>
        <v>Empresas sociales del Estado</v>
      </c>
    </row>
    <row r="59" spans="1:7" s="42" customFormat="1" x14ac:dyDescent="0.25">
      <c r="A59" s="53"/>
      <c r="B59" s="32">
        <f t="shared" si="0"/>
        <v>49</v>
      </c>
      <c r="C59" s="32">
        <v>220220011</v>
      </c>
      <c r="D59" s="33" t="str">
        <f>INDEX(Base!$A$12:$H$136,MATCH($C59,Base!$A$12:$A$136,0),MATCH(D$4,Base!$A$12:$H$12,0))</f>
        <v>Fondo Rotatorio de Valorización Municipal - Aguachica</v>
      </c>
      <c r="E59" s="32" t="str">
        <f>INDEX(Base!$A$12:$H$136,MATCH($C59,Base!$A$12:$A$136,0),MATCH(E$4,Base!$A$12:$H$12,0))</f>
        <v>Cesar</v>
      </c>
      <c r="F59" s="33" t="str">
        <f>INDEX(Base!$A$12:$H$136,MATCH($C59,Base!$A$12:$A$136,0),MATCH(F$4,Base!$A$12:$H$12,0))</f>
        <v xml:space="preserve">Entidades de gobierno </v>
      </c>
      <c r="G59" s="33" t="str">
        <f>INDEX(Base!$A$12:$H$136,MATCH($C59,Base!$A$12:$A$136,0),MATCH("Convergencia",Base!$A$12:$H$12,0))</f>
        <v>Establecimientos públicos</v>
      </c>
    </row>
    <row r="60" spans="1:7" s="42" customFormat="1" ht="28.5" x14ac:dyDescent="0.25">
      <c r="A60" s="53"/>
      <c r="B60" s="32">
        <f t="shared" si="0"/>
        <v>50</v>
      </c>
      <c r="C60" s="32">
        <v>923273412</v>
      </c>
      <c r="D60" s="33" t="str">
        <f>INDEX(Base!$A$12:$H$136,MATCH($C60,Base!$A$12:$A$136,0),MATCH(D$4,Base!$A$12:$H$12,0))</f>
        <v>Fondo Mixto para la Promoción de la Infraestructura, el Desarrollo Integral y la Gestión Social Sierra Nevada</v>
      </c>
      <c r="E60" s="32" t="str">
        <f>INDEX(Base!$A$12:$H$136,MATCH($C60,Base!$A$12:$A$136,0),MATCH(E$4,Base!$A$12:$H$12,0))</f>
        <v>Cesar</v>
      </c>
      <c r="F60" s="33" t="str">
        <f>INDEX(Base!$A$12:$H$136,MATCH($C60,Base!$A$12:$A$136,0),MATCH(F$4,Base!$A$12:$H$12,0))</f>
        <v xml:space="preserve">Entidades de gobierno </v>
      </c>
      <c r="G60" s="33" t="str">
        <f>INDEX(Base!$A$12:$H$136,MATCH($C60,Base!$A$12:$A$136,0),MATCH("Convergencia",Base!$A$12:$H$12,0))</f>
        <v>Otras entidades Gobierno General</v>
      </c>
    </row>
    <row r="61" spans="1:7" s="42" customFormat="1" x14ac:dyDescent="0.25">
      <c r="A61" s="53"/>
      <c r="B61" s="32">
        <f t="shared" si="0"/>
        <v>51</v>
      </c>
      <c r="C61" s="32">
        <v>923272684</v>
      </c>
      <c r="D61" s="33" t="str">
        <f>INDEX(Base!$A$12:$H$136,MATCH($C61,Base!$A$12:$A$136,0),MATCH(D$4,Base!$A$12:$H$12,0))</f>
        <v>Resguardo Indígena Kankuamo</v>
      </c>
      <c r="E61" s="32" t="str">
        <f>INDEX(Base!$A$12:$H$136,MATCH($C61,Base!$A$12:$A$136,0),MATCH(E$4,Base!$A$12:$H$12,0))</f>
        <v>Cesar</v>
      </c>
      <c r="F61" s="33" t="str">
        <f>INDEX(Base!$A$12:$H$136,MATCH($C61,Base!$A$12:$A$136,0),MATCH(F$4,Base!$A$12:$H$12,0))</f>
        <v xml:space="preserve">Entidades de gobierno </v>
      </c>
      <c r="G61" s="33" t="str">
        <f>INDEX(Base!$A$12:$H$136,MATCH($C61,Base!$A$12:$A$136,0),MATCH("Convergencia",Base!$A$12:$H$12,0))</f>
        <v>Resguardos</v>
      </c>
    </row>
    <row r="62" spans="1:7" s="42" customFormat="1" x14ac:dyDescent="0.25">
      <c r="A62" s="53"/>
      <c r="B62" s="32">
        <f t="shared" si="0"/>
        <v>52</v>
      </c>
      <c r="C62" s="32">
        <v>260127787</v>
      </c>
      <c r="D62" s="33" t="str">
        <f>INDEX(Base!$A$12:$H$136,MATCH($C62,Base!$A$12:$A$136,0),MATCH(D$4,Base!$A$12:$H$12,0))</f>
        <v>E.S.E. Hospital San José de Tadó</v>
      </c>
      <c r="E62" s="32" t="str">
        <f>INDEX(Base!$A$12:$H$136,MATCH($C62,Base!$A$12:$A$136,0),MATCH(E$4,Base!$A$12:$H$12,0))</f>
        <v>Chocó</v>
      </c>
      <c r="F62" s="33" t="str">
        <f>INDEX(Base!$A$12:$H$136,MATCH($C62,Base!$A$12:$A$136,0),MATCH(F$4,Base!$A$12:$H$12,0))</f>
        <v xml:space="preserve">Empresas no cotizantes </v>
      </c>
      <c r="G62" s="33" t="str">
        <f>INDEX(Base!$A$12:$H$136,MATCH($C62,Base!$A$12:$A$136,0),MATCH("Convergencia",Base!$A$12:$H$12,0))</f>
        <v>Empresas sociales del Estado</v>
      </c>
    </row>
    <row r="63" spans="1:7" s="42" customFormat="1" x14ac:dyDescent="0.25">
      <c r="A63" s="53"/>
      <c r="B63" s="32">
        <f t="shared" si="0"/>
        <v>53</v>
      </c>
      <c r="C63" s="32">
        <v>923273373</v>
      </c>
      <c r="D63" s="33" t="str">
        <f>INDEX(Base!$A$12:$H$136,MATCH($C63,Base!$A$12:$A$136,0),MATCH(D$4,Base!$A$12:$H$12,0))</f>
        <v>E.S.P. Aguas de Valencia S.A.S.</v>
      </c>
      <c r="E63" s="32" t="str">
        <f>INDEX(Base!$A$12:$H$136,MATCH($C63,Base!$A$12:$A$136,0),MATCH(E$4,Base!$A$12:$H$12,0))</f>
        <v>Córdoba</v>
      </c>
      <c r="F63" s="33" t="str">
        <f>INDEX(Base!$A$12:$H$136,MATCH($C63,Base!$A$12:$A$136,0),MATCH(F$4,Base!$A$12:$H$12,0))</f>
        <v xml:space="preserve">Empresas no cotizantes </v>
      </c>
      <c r="G63" s="33" t="str">
        <f>INDEX(Base!$A$12:$H$136,MATCH($C63,Base!$A$12:$A$136,0),MATCH("Convergencia",Base!$A$12:$H$12,0))</f>
        <v>Empresas de servicios públicos</v>
      </c>
    </row>
    <row r="64" spans="1:7" s="42" customFormat="1" x14ac:dyDescent="0.25">
      <c r="A64" s="53"/>
      <c r="B64" s="32">
        <f t="shared" si="0"/>
        <v>54</v>
      </c>
      <c r="C64" s="32">
        <v>923272735</v>
      </c>
      <c r="D64" s="33" t="str">
        <f>INDEX(Base!$A$12:$H$136,MATCH($C64,Base!$A$12:$A$136,0),MATCH(D$4,Base!$A$12:$H$12,0))</f>
        <v>E.S.P. Empresas Públicas Municipales de Tierralta</v>
      </c>
      <c r="E64" s="32" t="str">
        <f>INDEX(Base!$A$12:$H$136,MATCH($C64,Base!$A$12:$A$136,0),MATCH(E$4,Base!$A$12:$H$12,0))</f>
        <v>Córdoba</v>
      </c>
      <c r="F64" s="33" t="str">
        <f>INDEX(Base!$A$12:$H$136,MATCH($C64,Base!$A$12:$A$136,0),MATCH(F$4,Base!$A$12:$H$12,0))</f>
        <v xml:space="preserve">Empresas no cotizantes </v>
      </c>
      <c r="G64" s="33" t="str">
        <f>INDEX(Base!$A$12:$H$136,MATCH($C64,Base!$A$12:$A$136,0),MATCH("Convergencia",Base!$A$12:$H$12,0))</f>
        <v>Empresas de servicios públicos</v>
      </c>
    </row>
    <row r="65" spans="1:7" s="42" customFormat="1" x14ac:dyDescent="0.25">
      <c r="A65" s="53"/>
      <c r="B65" s="32">
        <f t="shared" si="0"/>
        <v>55</v>
      </c>
      <c r="C65" s="32">
        <v>261423168</v>
      </c>
      <c r="D65" s="33" t="str">
        <f>INDEX(Base!$A$12:$H$136,MATCH($C65,Base!$A$12:$A$136,0),MATCH(D$4,Base!$A$12:$H$12,0))</f>
        <v>E.S.E. Camu - Chima</v>
      </c>
      <c r="E65" s="32" t="str">
        <f>INDEX(Base!$A$12:$H$136,MATCH($C65,Base!$A$12:$A$136,0),MATCH(E$4,Base!$A$12:$H$12,0))</f>
        <v>Córdoba</v>
      </c>
      <c r="F65" s="33" t="str">
        <f>INDEX(Base!$A$12:$H$136,MATCH($C65,Base!$A$12:$A$136,0),MATCH(F$4,Base!$A$12:$H$12,0))</f>
        <v xml:space="preserve">Empresas no cotizantes </v>
      </c>
      <c r="G65" s="33" t="str">
        <f>INDEX(Base!$A$12:$H$136,MATCH($C65,Base!$A$12:$A$136,0),MATCH("Convergencia",Base!$A$12:$H$12,0))</f>
        <v>Empresas sociales del Estado</v>
      </c>
    </row>
    <row r="66" spans="1:7" s="42" customFormat="1" x14ac:dyDescent="0.25">
      <c r="A66" s="53"/>
      <c r="B66" s="32">
        <f t="shared" si="0"/>
        <v>56</v>
      </c>
      <c r="C66" s="32">
        <v>210023500</v>
      </c>
      <c r="D66" s="33" t="str">
        <f>INDEX(Base!$A$12:$H$136,MATCH($C66,Base!$A$12:$A$136,0),MATCH(D$4,Base!$A$12:$H$12,0))</f>
        <v>Moñitos</v>
      </c>
      <c r="E66" s="32" t="str">
        <f>INDEX(Base!$A$12:$H$136,MATCH($C66,Base!$A$12:$A$136,0),MATCH(E$4,Base!$A$12:$H$12,0))</f>
        <v>Córdoba</v>
      </c>
      <c r="F66" s="33" t="str">
        <f>INDEX(Base!$A$12:$H$136,MATCH($C66,Base!$A$12:$A$136,0),MATCH(F$4,Base!$A$12:$H$12,0))</f>
        <v xml:space="preserve">Entidades de gobierno </v>
      </c>
      <c r="G66" s="33" t="str">
        <f>INDEX(Base!$A$12:$H$136,MATCH($C66,Base!$A$12:$A$136,0),MATCH("Convergencia",Base!$A$12:$H$12,0))</f>
        <v>Alcaldías</v>
      </c>
    </row>
    <row r="67" spans="1:7" s="42" customFormat="1" ht="28.5" x14ac:dyDescent="0.25">
      <c r="A67" s="53"/>
      <c r="B67" s="32">
        <f t="shared" si="0"/>
        <v>57</v>
      </c>
      <c r="C67" s="32">
        <v>923273470</v>
      </c>
      <c r="D67" s="33" t="str">
        <f>INDEX(Base!$A$12:$H$136,MATCH($C67,Base!$A$12:$A$136,0),MATCH(D$4,Base!$A$12:$H$12,0))</f>
        <v>Asociación de Municipios de Córdoba y del Urabá Antioqueño</v>
      </c>
      <c r="E67" s="32" t="str">
        <f>INDEX(Base!$A$12:$H$136,MATCH($C67,Base!$A$12:$A$136,0),MATCH(E$4,Base!$A$12:$H$12,0))</f>
        <v>Córdoba</v>
      </c>
      <c r="F67" s="33" t="str">
        <f>INDEX(Base!$A$12:$H$136,MATCH($C67,Base!$A$12:$A$136,0),MATCH(F$4,Base!$A$12:$H$12,0))</f>
        <v xml:space="preserve">Entidades de gobierno </v>
      </c>
      <c r="G67" s="33" t="str">
        <f>INDEX(Base!$A$12:$H$136,MATCH($C67,Base!$A$12:$A$136,0),MATCH("Convergencia",Base!$A$12:$H$12,0))</f>
        <v>Otras entidades Gobierno General</v>
      </c>
    </row>
    <row r="68" spans="1:7" s="42" customFormat="1" ht="28.5" x14ac:dyDescent="0.25">
      <c r="A68" s="53"/>
      <c r="B68" s="32">
        <f t="shared" si="0"/>
        <v>58</v>
      </c>
      <c r="C68" s="32">
        <v>923272904</v>
      </c>
      <c r="D68" s="33" t="str">
        <f>INDEX(Base!$A$12:$H$136,MATCH($C68,Base!$A$12:$A$136,0),MATCH(D$4,Base!$A$12:$H$12,0))</f>
        <v>Instituto de Recreación, Cultura y Deporte del Municipio de Montelibano</v>
      </c>
      <c r="E68" s="32" t="str">
        <f>INDEX(Base!$A$12:$H$136,MATCH($C68,Base!$A$12:$A$136,0),MATCH(E$4,Base!$A$12:$H$12,0))</f>
        <v>Córdoba</v>
      </c>
      <c r="F68" s="33" t="str">
        <f>INDEX(Base!$A$12:$H$136,MATCH($C68,Base!$A$12:$A$136,0),MATCH(F$4,Base!$A$12:$H$12,0))</f>
        <v xml:space="preserve">Entidades de gobierno </v>
      </c>
      <c r="G68" s="33" t="str">
        <f>INDEX(Base!$A$12:$H$136,MATCH($C68,Base!$A$12:$A$136,0),MATCH("Convergencia",Base!$A$12:$H$12,0))</f>
        <v>Otras entidades Gobierno General</v>
      </c>
    </row>
    <row r="69" spans="1:7" s="42" customFormat="1" x14ac:dyDescent="0.25">
      <c r="A69" s="53"/>
      <c r="B69" s="32">
        <f t="shared" si="0"/>
        <v>59</v>
      </c>
      <c r="C69" s="32">
        <v>923272112</v>
      </c>
      <c r="D69" s="33" t="str">
        <f>INDEX(Base!$A$12:$H$136,MATCH($C69,Base!$A$12:$A$136,0),MATCH(D$4,Base!$A$12:$H$12,0))</f>
        <v>Instituto Municipal de Transporte y Tránsito de Cereté</v>
      </c>
      <c r="E69" s="32" t="str">
        <f>INDEX(Base!$A$12:$H$136,MATCH($C69,Base!$A$12:$A$136,0),MATCH(E$4,Base!$A$12:$H$12,0))</f>
        <v>Córdoba</v>
      </c>
      <c r="F69" s="33" t="str">
        <f>INDEX(Base!$A$12:$H$136,MATCH($C69,Base!$A$12:$A$136,0),MATCH(F$4,Base!$A$12:$H$12,0))</f>
        <v xml:space="preserve">Entidades de gobierno </v>
      </c>
      <c r="G69" s="33" t="str">
        <f>INDEX(Base!$A$12:$H$136,MATCH($C69,Base!$A$12:$A$136,0),MATCH("Convergencia",Base!$A$12:$H$12,0))</f>
        <v>Otras entidades Gobierno General</v>
      </c>
    </row>
    <row r="70" spans="1:7" s="42" customFormat="1" ht="28.5" x14ac:dyDescent="0.25">
      <c r="A70" s="53"/>
      <c r="B70" s="32">
        <f t="shared" si="0"/>
        <v>60</v>
      </c>
      <c r="C70" s="32">
        <v>923272757</v>
      </c>
      <c r="D70" s="33" t="str">
        <f>INDEX(Base!$A$12:$H$136,MATCH($C70,Base!$A$12:$A$136,0),MATCH(D$4,Base!$A$12:$H$12,0))</f>
        <v>U.A.E Centro de Vida Dejando Huellas del Municipio de Ayapel</v>
      </c>
      <c r="E70" s="32" t="str">
        <f>INDEX(Base!$A$12:$H$136,MATCH($C70,Base!$A$12:$A$136,0),MATCH(E$4,Base!$A$12:$H$12,0))</f>
        <v>Córdoba</v>
      </c>
      <c r="F70" s="33" t="str">
        <f>INDEX(Base!$A$12:$H$136,MATCH($C70,Base!$A$12:$A$136,0),MATCH(F$4,Base!$A$12:$H$12,0))</f>
        <v xml:space="preserve">Entidades de gobierno </v>
      </c>
      <c r="G70" s="33" t="str">
        <f>INDEX(Base!$A$12:$H$136,MATCH($C70,Base!$A$12:$A$136,0),MATCH("Convergencia",Base!$A$12:$H$12,0))</f>
        <v>Otras entidades Gobierno General</v>
      </c>
    </row>
    <row r="71" spans="1:7" s="42" customFormat="1" x14ac:dyDescent="0.25">
      <c r="A71" s="53"/>
      <c r="B71" s="32">
        <f t="shared" si="0"/>
        <v>61</v>
      </c>
      <c r="C71" s="32">
        <v>923272676</v>
      </c>
      <c r="D71" s="33" t="str">
        <f>INDEX(Base!$A$12:$H$136,MATCH($C71,Base!$A$12:$A$136,0),MATCH(D$4,Base!$A$12:$H$12,0))</f>
        <v>Resguardo Indígena Zenú de San Andrés de Sotavento</v>
      </c>
      <c r="E71" s="32" t="str">
        <f>INDEX(Base!$A$12:$H$136,MATCH($C71,Base!$A$12:$A$136,0),MATCH(E$4,Base!$A$12:$H$12,0))</f>
        <v>Córdoba</v>
      </c>
      <c r="F71" s="33" t="str">
        <f>INDEX(Base!$A$12:$H$136,MATCH($C71,Base!$A$12:$A$136,0),MATCH(F$4,Base!$A$12:$H$12,0))</f>
        <v xml:space="preserve">Entidades de gobierno </v>
      </c>
      <c r="G71" s="33" t="str">
        <f>INDEX(Base!$A$12:$H$136,MATCH($C71,Base!$A$12:$A$136,0),MATCH("Convergencia",Base!$A$12:$H$12,0))</f>
        <v>Resguardos</v>
      </c>
    </row>
    <row r="72" spans="1:7" s="42" customFormat="1" ht="28.5" x14ac:dyDescent="0.25">
      <c r="A72" s="53"/>
      <c r="B72" s="32">
        <f t="shared" si="0"/>
        <v>62</v>
      </c>
      <c r="C72" s="32">
        <v>923273523</v>
      </c>
      <c r="D72" s="33" t="str">
        <f>INDEX(Base!$A$12:$H$136,MATCH($C72,Base!$A$12:$A$136,0),MATCH(D$4,Base!$A$12:$H$12,0))</f>
        <v>E.I.C.E. Empresa de Desarrollo Territorial Sostenible Invest in Sabana</v>
      </c>
      <c r="E72" s="32" t="str">
        <f>INDEX(Base!$A$12:$H$136,MATCH($C72,Base!$A$12:$A$136,0),MATCH(E$4,Base!$A$12:$H$12,0))</f>
        <v>Cundinamarca</v>
      </c>
      <c r="F72" s="33" t="str">
        <f>INDEX(Base!$A$12:$H$136,MATCH($C72,Base!$A$12:$A$136,0),MATCH(F$4,Base!$A$12:$H$12,0))</f>
        <v xml:space="preserve">Empresas no cotizantes </v>
      </c>
      <c r="G72" s="33" t="str">
        <f>INDEX(Base!$A$12:$H$136,MATCH($C72,Base!$A$12:$A$136,0),MATCH("Convergencia",Base!$A$12:$H$12,0))</f>
        <v>Empresas industriales y comerciales del Estado</v>
      </c>
    </row>
    <row r="73" spans="1:7" s="42" customFormat="1" ht="28.5" x14ac:dyDescent="0.25">
      <c r="A73" s="53"/>
      <c r="B73" s="32">
        <f t="shared" si="0"/>
        <v>63</v>
      </c>
      <c r="C73" s="32">
        <v>923271622</v>
      </c>
      <c r="D73" s="33" t="str">
        <f>INDEX(Base!$A$12:$H$136,MATCH($C73,Base!$A$12:$A$136,0),MATCH(D$4,Base!$A$12:$H$12,0))</f>
        <v>E.I.C.E. para el Desarrollo de la Gestión Pública - Chipaque</v>
      </c>
      <c r="E73" s="32" t="str">
        <f>INDEX(Base!$A$12:$H$136,MATCH($C73,Base!$A$12:$A$136,0),MATCH(E$4,Base!$A$12:$H$12,0))</f>
        <v>Cundinamarca</v>
      </c>
      <c r="F73" s="33" t="str">
        <f>INDEX(Base!$A$12:$H$136,MATCH($C73,Base!$A$12:$A$136,0),MATCH(F$4,Base!$A$12:$H$12,0))</f>
        <v xml:space="preserve">Empresas no cotizantes </v>
      </c>
      <c r="G73" s="33" t="str">
        <f>INDEX(Base!$A$12:$H$136,MATCH($C73,Base!$A$12:$A$136,0),MATCH("Convergencia",Base!$A$12:$H$12,0))</f>
        <v>Empresas industriales y comerciales del Estado</v>
      </c>
    </row>
    <row r="74" spans="1:7" s="42" customFormat="1" x14ac:dyDescent="0.25">
      <c r="A74" s="53"/>
      <c r="B74" s="32">
        <f t="shared" si="0"/>
        <v>64</v>
      </c>
      <c r="C74" s="32">
        <v>220125658</v>
      </c>
      <c r="D74" s="33" t="str">
        <f>INDEX(Base!$A$12:$H$136,MATCH($C74,Base!$A$12:$A$136,0),MATCH(D$4,Base!$A$12:$H$12,0))</f>
        <v>Junta Municipal de Deportes - San Francisco</v>
      </c>
      <c r="E74" s="32" t="str">
        <f>INDEX(Base!$A$12:$H$136,MATCH($C74,Base!$A$12:$A$136,0),MATCH(E$4,Base!$A$12:$H$12,0))</f>
        <v>Cundinamarca</v>
      </c>
      <c r="F74" s="33" t="str">
        <f>INDEX(Base!$A$12:$H$136,MATCH($C74,Base!$A$12:$A$136,0),MATCH(F$4,Base!$A$12:$H$12,0))</f>
        <v xml:space="preserve">Entidades de gobierno </v>
      </c>
      <c r="G74" s="33" t="str">
        <f>INDEX(Base!$A$12:$H$136,MATCH($C74,Base!$A$12:$A$136,0),MATCH("Convergencia",Base!$A$12:$H$12,0))</f>
        <v>Otras entidades Gobierno General</v>
      </c>
    </row>
    <row r="75" spans="1:7" s="42" customFormat="1" x14ac:dyDescent="0.25">
      <c r="A75" s="53"/>
      <c r="B75" s="32">
        <f t="shared" si="0"/>
        <v>65</v>
      </c>
      <c r="C75" s="32">
        <v>220144098</v>
      </c>
      <c r="D75" s="33" t="str">
        <f>INDEX(Base!$A$12:$H$136,MATCH($C75,Base!$A$12:$A$136,0),MATCH(D$4,Base!$A$12:$H$12,0))</f>
        <v>E.S.E. Hospital Local Santa Rita de Cassia</v>
      </c>
      <c r="E75" s="32" t="str">
        <f>INDEX(Base!$A$12:$H$136,MATCH($C75,Base!$A$12:$A$136,0),MATCH(E$4,Base!$A$12:$H$12,0))</f>
        <v>Guajira</v>
      </c>
      <c r="F75" s="33" t="str">
        <f>INDEX(Base!$A$12:$H$136,MATCH($C75,Base!$A$12:$A$136,0),MATCH(F$4,Base!$A$12:$H$12,0))</f>
        <v xml:space="preserve">Empresas no cotizantes </v>
      </c>
      <c r="G75" s="33" t="str">
        <f>INDEX(Base!$A$12:$H$136,MATCH($C75,Base!$A$12:$A$136,0),MATCH("Convergencia",Base!$A$12:$H$12,0))</f>
        <v>Empresas sociales del Estado</v>
      </c>
    </row>
    <row r="76" spans="1:7" s="42" customFormat="1" x14ac:dyDescent="0.25">
      <c r="A76" s="53"/>
      <c r="B76" s="32">
        <f t="shared" si="0"/>
        <v>66</v>
      </c>
      <c r="C76" s="32">
        <v>923272953</v>
      </c>
      <c r="D76" s="33" t="str">
        <f>INDEX(Base!$A$12:$H$136,MATCH($C76,Base!$A$12:$A$136,0),MATCH(D$4,Base!$A$12:$H$12,0))</f>
        <v>I.P.S. Indígena Cottushi Sushi Anain Wakua IPA IPS-I</v>
      </c>
      <c r="E76" s="32" t="str">
        <f>INDEX(Base!$A$12:$H$136,MATCH($C76,Base!$A$12:$A$136,0),MATCH(E$4,Base!$A$12:$H$12,0))</f>
        <v>Guajira</v>
      </c>
      <c r="F76" s="33" t="str">
        <f>INDEX(Base!$A$12:$H$136,MATCH($C76,Base!$A$12:$A$136,0),MATCH(F$4,Base!$A$12:$H$12,0))</f>
        <v xml:space="preserve">Empresas no cotizantes </v>
      </c>
      <c r="G76" s="33" t="str">
        <f>INDEX(Base!$A$12:$H$136,MATCH($C76,Base!$A$12:$A$136,0),MATCH("Convergencia",Base!$A$12:$H$12,0))</f>
        <v>Otras empresas</v>
      </c>
    </row>
    <row r="77" spans="1:7" s="42" customFormat="1" x14ac:dyDescent="0.25">
      <c r="A77" s="53"/>
      <c r="B77" s="32">
        <f t="shared" ref="B77:B131" si="1">+B76+1</f>
        <v>67</v>
      </c>
      <c r="C77" s="32">
        <v>923272775</v>
      </c>
      <c r="D77" s="33" t="str">
        <f>INDEX(Base!$A$12:$H$136,MATCH($C77,Base!$A$12:$A$136,0),MATCH(D$4,Base!$A$12:$H$12,0))</f>
        <v>I.P.S.I Palaima</v>
      </c>
      <c r="E77" s="32" t="str">
        <f>INDEX(Base!$A$12:$H$136,MATCH($C77,Base!$A$12:$A$136,0),MATCH(E$4,Base!$A$12:$H$12,0))</f>
        <v>Guajira</v>
      </c>
      <c r="F77" s="33" t="str">
        <f>INDEX(Base!$A$12:$H$136,MATCH($C77,Base!$A$12:$A$136,0),MATCH(F$4,Base!$A$12:$H$12,0))</f>
        <v xml:space="preserve">Empresas no cotizantes </v>
      </c>
      <c r="G77" s="33" t="str">
        <f>INDEX(Base!$A$12:$H$136,MATCH($C77,Base!$A$12:$A$136,0),MATCH("Convergencia",Base!$A$12:$H$12,0))</f>
        <v>Otras empresas</v>
      </c>
    </row>
    <row r="78" spans="1:7" s="42" customFormat="1" x14ac:dyDescent="0.25">
      <c r="A78" s="53"/>
      <c r="B78" s="32">
        <f t="shared" si="1"/>
        <v>68</v>
      </c>
      <c r="C78" s="32">
        <v>216044560</v>
      </c>
      <c r="D78" s="33" t="str">
        <f>INDEX(Base!$A$12:$H$136,MATCH($C78,Base!$A$12:$A$136,0),MATCH(D$4,Base!$A$12:$H$12,0))</f>
        <v>Manaure</v>
      </c>
      <c r="E78" s="32" t="str">
        <f>INDEX(Base!$A$12:$H$136,MATCH($C78,Base!$A$12:$A$136,0),MATCH(E$4,Base!$A$12:$H$12,0))</f>
        <v>Guajira</v>
      </c>
      <c r="F78" s="33" t="str">
        <f>INDEX(Base!$A$12:$H$136,MATCH($C78,Base!$A$12:$A$136,0),MATCH(F$4,Base!$A$12:$H$12,0))</f>
        <v xml:space="preserve">Entidades de gobierno </v>
      </c>
      <c r="G78" s="33" t="str">
        <f>INDEX(Base!$A$12:$H$136,MATCH($C78,Base!$A$12:$A$136,0),MATCH("Convergencia",Base!$A$12:$H$12,0))</f>
        <v>Alcaldías</v>
      </c>
    </row>
    <row r="79" spans="1:7" s="42" customFormat="1" ht="28.5" x14ac:dyDescent="0.25">
      <c r="A79" s="53"/>
      <c r="B79" s="32">
        <f t="shared" si="1"/>
        <v>69</v>
      </c>
      <c r="C79" s="32">
        <v>923273378</v>
      </c>
      <c r="D79" s="33" t="str">
        <f>INDEX(Base!$A$12:$H$136,MATCH($C79,Base!$A$12:$A$136,0),MATCH(D$4,Base!$A$12:$H$12,0))</f>
        <v>Asociación de Municipios del Sur-Sur de la Guajira, la Guajira Zona Sur</v>
      </c>
      <c r="E79" s="32" t="str">
        <f>INDEX(Base!$A$12:$H$136,MATCH($C79,Base!$A$12:$A$136,0),MATCH(E$4,Base!$A$12:$H$12,0))</f>
        <v>Guajira</v>
      </c>
      <c r="F79" s="33" t="str">
        <f>INDEX(Base!$A$12:$H$136,MATCH($C79,Base!$A$12:$A$136,0),MATCH(F$4,Base!$A$12:$H$12,0))</f>
        <v xml:space="preserve">Entidades de gobierno </v>
      </c>
      <c r="G79" s="33" t="str">
        <f>INDEX(Base!$A$12:$H$136,MATCH($C79,Base!$A$12:$A$136,0),MATCH("Convergencia",Base!$A$12:$H$12,0))</f>
        <v>Otras entidades Gobierno General</v>
      </c>
    </row>
    <row r="80" spans="1:7" s="42" customFormat="1" x14ac:dyDescent="0.25">
      <c r="A80" s="53"/>
      <c r="B80" s="32">
        <f t="shared" si="1"/>
        <v>70</v>
      </c>
      <c r="C80" s="32">
        <v>923271491</v>
      </c>
      <c r="D80" s="33" t="str">
        <f>INDEX(Base!$A$12:$H$136,MATCH($C80,Base!$A$12:$A$136,0),MATCH(D$4,Base!$A$12:$H$12,0))</f>
        <v>Instituto Municipal de Transportes y Tránsito de Maicao</v>
      </c>
      <c r="E80" s="32" t="str">
        <f>INDEX(Base!$A$12:$H$136,MATCH($C80,Base!$A$12:$A$136,0),MATCH(E$4,Base!$A$12:$H$12,0))</f>
        <v>Guajira</v>
      </c>
      <c r="F80" s="33" t="str">
        <f>INDEX(Base!$A$12:$H$136,MATCH($C80,Base!$A$12:$A$136,0),MATCH(F$4,Base!$A$12:$H$12,0))</f>
        <v xml:space="preserve">Entidades de gobierno </v>
      </c>
      <c r="G80" s="33" t="str">
        <f>INDEX(Base!$A$12:$H$136,MATCH($C80,Base!$A$12:$A$136,0),MATCH("Convergencia",Base!$A$12:$H$12,0))</f>
        <v>Otras entidades Gobierno General</v>
      </c>
    </row>
    <row r="81" spans="1:7" s="42" customFormat="1" x14ac:dyDescent="0.25">
      <c r="A81" s="53"/>
      <c r="B81" s="32">
        <f t="shared" si="1"/>
        <v>71</v>
      </c>
      <c r="C81" s="32">
        <v>923272916</v>
      </c>
      <c r="D81" s="33" t="str">
        <f>INDEX(Base!$A$12:$H$136,MATCH($C81,Base!$A$12:$A$136,0),MATCH(D$4,Base!$A$12:$H$12,0))</f>
        <v>E.S.P. de Colombia Huila S.A.S.</v>
      </c>
      <c r="E81" s="32" t="str">
        <f>INDEX(Base!$A$12:$H$136,MATCH($C81,Base!$A$12:$A$136,0),MATCH(E$4,Base!$A$12:$H$12,0))</f>
        <v>Huila</v>
      </c>
      <c r="F81" s="33" t="str">
        <f>INDEX(Base!$A$12:$H$136,MATCH($C81,Base!$A$12:$A$136,0),MATCH(F$4,Base!$A$12:$H$12,0))</f>
        <v xml:space="preserve">Empresas no cotizantes </v>
      </c>
      <c r="G81" s="33" t="str">
        <f>INDEX(Base!$A$12:$H$136,MATCH($C81,Base!$A$12:$A$136,0),MATCH("Convergencia",Base!$A$12:$H$12,0))</f>
        <v>Empresas de servicios públicos</v>
      </c>
    </row>
    <row r="82" spans="1:7" s="42" customFormat="1" x14ac:dyDescent="0.25">
      <c r="A82" s="53"/>
      <c r="B82" s="32">
        <f t="shared" si="1"/>
        <v>72</v>
      </c>
      <c r="C82" s="32">
        <v>923271654</v>
      </c>
      <c r="D82" s="33" t="str">
        <f>INDEX(Base!$A$12:$H$136,MATCH($C82,Base!$A$12:$A$136,0),MATCH(D$4,Base!$A$12:$H$12,0))</f>
        <v>E.S.P. Empresas Públicas de Acevedo S.A.</v>
      </c>
      <c r="E82" s="32" t="str">
        <f>INDEX(Base!$A$12:$H$136,MATCH($C82,Base!$A$12:$A$136,0),MATCH(E$4,Base!$A$12:$H$12,0))</f>
        <v>Huila</v>
      </c>
      <c r="F82" s="33" t="str">
        <f>INDEX(Base!$A$12:$H$136,MATCH($C82,Base!$A$12:$A$136,0),MATCH(F$4,Base!$A$12:$H$12,0))</f>
        <v xml:space="preserve">Empresas no cotizantes </v>
      </c>
      <c r="G82" s="33" t="str">
        <f>INDEX(Base!$A$12:$H$136,MATCH($C82,Base!$A$12:$A$136,0),MATCH("Convergencia",Base!$A$12:$H$12,0))</f>
        <v>Empresas de servicios públicos</v>
      </c>
    </row>
    <row r="83" spans="1:7" s="42" customFormat="1" x14ac:dyDescent="0.25">
      <c r="A83" s="53"/>
      <c r="B83" s="32">
        <f t="shared" si="1"/>
        <v>73</v>
      </c>
      <c r="C83" s="32">
        <v>923271473</v>
      </c>
      <c r="D83" s="33" t="str">
        <f>INDEX(Base!$A$12:$H$136,MATCH($C83,Base!$A$12:$A$136,0),MATCH(D$4,Base!$A$12:$H$12,0))</f>
        <v>Empresa Forestal del Huila S.A.</v>
      </c>
      <c r="E83" s="32" t="str">
        <f>INDEX(Base!$A$12:$H$136,MATCH($C83,Base!$A$12:$A$136,0),MATCH(E$4,Base!$A$12:$H$12,0))</f>
        <v>Huila</v>
      </c>
      <c r="F83" s="33" t="str">
        <f>INDEX(Base!$A$12:$H$136,MATCH($C83,Base!$A$12:$A$136,0),MATCH(F$4,Base!$A$12:$H$12,0))</f>
        <v xml:space="preserve">Empresas no cotizantes </v>
      </c>
      <c r="G83" s="33" t="str">
        <f>INDEX(Base!$A$12:$H$136,MATCH($C83,Base!$A$12:$A$136,0),MATCH("Convergencia",Base!$A$12:$H$12,0))</f>
        <v>Sociedades de economía mixta</v>
      </c>
    </row>
    <row r="84" spans="1:7" s="42" customFormat="1" x14ac:dyDescent="0.25">
      <c r="A84" s="53"/>
      <c r="B84" s="32">
        <f t="shared" si="1"/>
        <v>74</v>
      </c>
      <c r="C84" s="32">
        <v>220641999</v>
      </c>
      <c r="D84" s="33" t="str">
        <f>INDEX(Base!$A$12:$H$136,MATCH($C84,Base!$A$12:$A$136,0),MATCH(D$4,Base!$A$12:$H$12,0))</f>
        <v>C.P.G.A. del Noroccidente del Huila</v>
      </c>
      <c r="E84" s="32" t="str">
        <f>INDEX(Base!$A$12:$H$136,MATCH($C84,Base!$A$12:$A$136,0),MATCH(E$4,Base!$A$12:$H$12,0))</f>
        <v>Huila</v>
      </c>
      <c r="F84" s="33" t="str">
        <f>INDEX(Base!$A$12:$H$136,MATCH($C84,Base!$A$12:$A$136,0),MATCH(F$4,Base!$A$12:$H$12,0))</f>
        <v xml:space="preserve">Entidades de gobierno </v>
      </c>
      <c r="G84" s="33" t="str">
        <f>INDEX(Base!$A$12:$H$136,MATCH($C84,Base!$A$12:$A$136,0),MATCH("Convergencia",Base!$A$12:$H$12,0))</f>
        <v>Otras entidades Gobierno General</v>
      </c>
    </row>
    <row r="85" spans="1:7" s="42" customFormat="1" ht="28.5" x14ac:dyDescent="0.25">
      <c r="A85" s="53"/>
      <c r="B85" s="32">
        <f t="shared" si="1"/>
        <v>75</v>
      </c>
      <c r="C85" s="32">
        <v>220241615</v>
      </c>
      <c r="D85" s="33" t="str">
        <f>INDEX(Base!$A$12:$H$136,MATCH($C85,Base!$A$12:$A$136,0),MATCH(D$4,Base!$A$12:$H$12,0))</f>
        <v>Junta Municipal de Deportes y Recreación de Rivera - Huila</v>
      </c>
      <c r="E85" s="32" t="str">
        <f>INDEX(Base!$A$12:$H$136,MATCH($C85,Base!$A$12:$A$136,0),MATCH(E$4,Base!$A$12:$H$12,0))</f>
        <v>Huila</v>
      </c>
      <c r="F85" s="33" t="str">
        <f>INDEX(Base!$A$12:$H$136,MATCH($C85,Base!$A$12:$A$136,0),MATCH(F$4,Base!$A$12:$H$12,0))</f>
        <v xml:space="preserve">Entidades de gobierno </v>
      </c>
      <c r="G85" s="33" t="str">
        <f>INDEX(Base!$A$12:$H$136,MATCH($C85,Base!$A$12:$A$136,0),MATCH("Convergencia",Base!$A$12:$H$12,0))</f>
        <v>Otras entidades Gobierno General</v>
      </c>
    </row>
    <row r="86" spans="1:7" s="42" customFormat="1" ht="28.5" x14ac:dyDescent="0.25">
      <c r="A86" s="53"/>
      <c r="B86" s="32">
        <f t="shared" si="1"/>
        <v>76</v>
      </c>
      <c r="C86" s="32">
        <v>230141349</v>
      </c>
      <c r="D86" s="33" t="str">
        <f>INDEX(Base!$A$12:$H$136,MATCH($C86,Base!$A$12:$A$136,0),MATCH(D$4,Base!$A$12:$H$12,0))</f>
        <v>E.S.P. Emuserp Hobo - En Liquidación</v>
      </c>
      <c r="E86" s="32" t="str">
        <f>INDEX(Base!$A$12:$H$136,MATCH($C86,Base!$A$12:$A$136,0),MATCH(E$4,Base!$A$12:$H$12,0))</f>
        <v>Huila</v>
      </c>
      <c r="F86" s="33" t="str">
        <f>INDEX(Base!$A$12:$H$136,MATCH($C86,Base!$A$12:$A$136,0),MATCH(F$4,Base!$A$12:$H$12,0))</f>
        <v>Entidades en procesos especiales</v>
      </c>
      <c r="G86" s="33" t="str">
        <f>INDEX(Base!$A$12:$H$136,MATCH($C86,Base!$A$12:$A$136,0),MATCH("Convergencia",Base!$A$12:$H$12,0))</f>
        <v>Procesos especiales empresas</v>
      </c>
    </row>
    <row r="87" spans="1:7" s="42" customFormat="1" x14ac:dyDescent="0.25">
      <c r="A87" s="53"/>
      <c r="B87" s="32">
        <f t="shared" si="1"/>
        <v>77</v>
      </c>
      <c r="C87" s="32">
        <v>923273494</v>
      </c>
      <c r="D87" s="33" t="str">
        <f>INDEX(Base!$A$12:$H$136,MATCH($C87,Base!$A$12:$A$136,0),MATCH(D$4,Base!$A$12:$H$12,0))</f>
        <v>Instituto Municipal de Tránsito de Aracataca</v>
      </c>
      <c r="E87" s="32" t="str">
        <f>INDEX(Base!$A$12:$H$136,MATCH($C87,Base!$A$12:$A$136,0),MATCH(E$4,Base!$A$12:$H$12,0))</f>
        <v>Magdalena</v>
      </c>
      <c r="F87" s="33" t="str">
        <f>INDEX(Base!$A$12:$H$136,MATCH($C87,Base!$A$12:$A$136,0),MATCH(F$4,Base!$A$12:$H$12,0))</f>
        <v xml:space="preserve">Entidades de gobierno </v>
      </c>
      <c r="G87" s="33" t="str">
        <f>INDEX(Base!$A$12:$H$136,MATCH($C87,Base!$A$12:$A$136,0),MATCH("Convergencia",Base!$A$12:$H$12,0))</f>
        <v>Otras entidades Gobierno General</v>
      </c>
    </row>
    <row r="88" spans="1:7" s="42" customFormat="1" ht="28.5" x14ac:dyDescent="0.25">
      <c r="A88" s="53"/>
      <c r="B88" s="32">
        <f t="shared" si="1"/>
        <v>78</v>
      </c>
      <c r="C88" s="32">
        <v>923273248</v>
      </c>
      <c r="D88" s="33" t="str">
        <f>INDEX(Base!$A$12:$H$136,MATCH($C88,Base!$A$12:$A$136,0),MATCH(D$4,Base!$A$12:$H$12,0))</f>
        <v>Asociación Supradepartamental de Municipios para el Progreso.</v>
      </c>
      <c r="E88" s="32" t="str">
        <f>INDEX(Base!$A$12:$H$136,MATCH($C88,Base!$A$12:$A$136,0),MATCH(E$4,Base!$A$12:$H$12,0))</f>
        <v>Meta</v>
      </c>
      <c r="F88" s="33" t="str">
        <f>INDEX(Base!$A$12:$H$136,MATCH($C88,Base!$A$12:$A$136,0),MATCH(F$4,Base!$A$12:$H$12,0))</f>
        <v xml:space="preserve">Entidades de gobierno </v>
      </c>
      <c r="G88" s="33" t="str">
        <f>INDEX(Base!$A$12:$H$136,MATCH($C88,Base!$A$12:$A$136,0),MATCH("Convergencia",Base!$A$12:$H$12,0))</f>
        <v>Otras entidades Gobierno General</v>
      </c>
    </row>
    <row r="89" spans="1:7" s="42" customFormat="1" ht="28.5" x14ac:dyDescent="0.25">
      <c r="A89" s="53"/>
      <c r="B89" s="32">
        <f t="shared" si="1"/>
        <v>79</v>
      </c>
      <c r="C89" s="32">
        <v>923272526</v>
      </c>
      <c r="D89" s="33" t="str">
        <f>INDEX(Base!$A$12:$H$136,MATCH($C89,Base!$A$12:$A$136,0),MATCH(D$4,Base!$A$12:$H$12,0))</f>
        <v>Empresa de Petróleos del Llano - En liquidación</v>
      </c>
      <c r="E89" s="32" t="str">
        <f>INDEX(Base!$A$12:$H$136,MATCH($C89,Base!$A$12:$A$136,0),MATCH(E$4,Base!$A$12:$H$12,0))</f>
        <v>Meta</v>
      </c>
      <c r="F89" s="33" t="str">
        <f>INDEX(Base!$A$12:$H$136,MATCH($C89,Base!$A$12:$A$136,0),MATCH(F$4,Base!$A$12:$H$12,0))</f>
        <v>Entidades en procesos especiales</v>
      </c>
      <c r="G89" s="33" t="str">
        <f>INDEX(Base!$A$12:$H$136,MATCH($C89,Base!$A$12:$A$136,0),MATCH("Convergencia",Base!$A$12:$H$12,0))</f>
        <v>Procesos especiales empresas</v>
      </c>
    </row>
    <row r="90" spans="1:7" s="42" customFormat="1" x14ac:dyDescent="0.25">
      <c r="A90" s="53"/>
      <c r="B90" s="32">
        <f t="shared" si="1"/>
        <v>80</v>
      </c>
      <c r="C90" s="32">
        <v>213552435</v>
      </c>
      <c r="D90" s="33" t="str">
        <f>INDEX(Base!$A$12:$H$136,MATCH($C90,Base!$A$12:$A$136,0),MATCH(D$4,Base!$A$12:$H$12,0))</f>
        <v>Mallama (Piedrancha)</v>
      </c>
      <c r="E90" s="32" t="str">
        <f>INDEX(Base!$A$12:$H$136,MATCH($C90,Base!$A$12:$A$136,0),MATCH(E$4,Base!$A$12:$H$12,0))</f>
        <v>Nariño</v>
      </c>
      <c r="F90" s="33" t="str">
        <f>INDEX(Base!$A$12:$H$136,MATCH($C90,Base!$A$12:$A$136,0),MATCH(F$4,Base!$A$12:$H$12,0))</f>
        <v xml:space="preserve">Entidades de gobierno </v>
      </c>
      <c r="G90" s="33" t="str">
        <f>INDEX(Base!$A$12:$H$136,MATCH($C90,Base!$A$12:$A$136,0),MATCH("Convergencia",Base!$A$12:$H$12,0))</f>
        <v>Alcaldías</v>
      </c>
    </row>
    <row r="91" spans="1:7" s="42" customFormat="1" ht="28.5" x14ac:dyDescent="0.25">
      <c r="A91" s="53"/>
      <c r="B91" s="32">
        <f t="shared" si="1"/>
        <v>81</v>
      </c>
      <c r="C91" s="32">
        <v>923272813</v>
      </c>
      <c r="D91" s="33" t="str">
        <f>INDEX(Base!$A$12:$H$136,MATCH($C91,Base!$A$12:$A$136,0),MATCH(D$4,Base!$A$12:$H$12,0))</f>
        <v>Empresa Metropolitana de Servicios Públicos Domiciliarios S.A E.S.P</v>
      </c>
      <c r="E91" s="32" t="str">
        <f>INDEX(Base!$A$12:$H$136,MATCH($C91,Base!$A$12:$A$136,0),MATCH(E$4,Base!$A$12:$H$12,0))</f>
        <v>Norte de Santander</v>
      </c>
      <c r="F91" s="33" t="str">
        <f>INDEX(Base!$A$12:$H$136,MATCH($C91,Base!$A$12:$A$136,0),MATCH(F$4,Base!$A$12:$H$12,0))</f>
        <v xml:space="preserve">Empresas no cotizantes </v>
      </c>
      <c r="G91" s="33" t="str">
        <f>INDEX(Base!$A$12:$H$136,MATCH($C91,Base!$A$12:$A$136,0),MATCH("Convergencia",Base!$A$12:$H$12,0))</f>
        <v>Empresas de servicios públicos</v>
      </c>
    </row>
    <row r="92" spans="1:7" s="42" customFormat="1" ht="28.5" x14ac:dyDescent="0.25">
      <c r="A92" s="53"/>
      <c r="B92" s="32">
        <f t="shared" si="1"/>
        <v>82</v>
      </c>
      <c r="C92" s="32">
        <v>923273057</v>
      </c>
      <c r="D92" s="33" t="str">
        <f>INDEX(Base!$A$12:$H$136,MATCH($C92,Base!$A$12:$A$136,0),MATCH(D$4,Base!$A$12:$H$12,0))</f>
        <v>Asociación de Municipios de la Subregión Suroriental Provincia de Ricaurte- Norte de Santander.</v>
      </c>
      <c r="E92" s="32" t="str">
        <f>INDEX(Base!$A$12:$H$136,MATCH($C92,Base!$A$12:$A$136,0),MATCH(E$4,Base!$A$12:$H$12,0))</f>
        <v>Norte de Santander</v>
      </c>
      <c r="F92" s="33" t="str">
        <f>INDEX(Base!$A$12:$H$136,MATCH($C92,Base!$A$12:$A$136,0),MATCH(F$4,Base!$A$12:$H$12,0))</f>
        <v xml:space="preserve">Entidades de gobierno </v>
      </c>
      <c r="G92" s="33" t="str">
        <f>INDEX(Base!$A$12:$H$136,MATCH($C92,Base!$A$12:$A$136,0),MATCH("Convergencia",Base!$A$12:$H$12,0))</f>
        <v>Otras entidades Gobierno General</v>
      </c>
    </row>
    <row r="93" spans="1:7" s="42" customFormat="1" ht="28.5" x14ac:dyDescent="0.25">
      <c r="A93" s="53"/>
      <c r="B93" s="32">
        <f t="shared" si="1"/>
        <v>83</v>
      </c>
      <c r="C93" s="32">
        <v>923271271</v>
      </c>
      <c r="D93" s="33" t="str">
        <f>INDEX(Base!$A$12:$H$136,MATCH($C93,Base!$A$12:$A$136,0),MATCH(D$4,Base!$A$12:$H$12,0))</f>
        <v>Casa de la Tercera Edad</v>
      </c>
      <c r="E93" s="32" t="str">
        <f>INDEX(Base!$A$12:$H$136,MATCH($C93,Base!$A$12:$A$136,0),MATCH(E$4,Base!$A$12:$H$12,0))</f>
        <v>Norte de Santander</v>
      </c>
      <c r="F93" s="33" t="str">
        <f>INDEX(Base!$A$12:$H$136,MATCH($C93,Base!$A$12:$A$136,0),MATCH(F$4,Base!$A$12:$H$12,0))</f>
        <v xml:space="preserve">Entidades de gobierno </v>
      </c>
      <c r="G93" s="33" t="str">
        <f>INDEX(Base!$A$12:$H$136,MATCH($C93,Base!$A$12:$A$136,0),MATCH("Convergencia",Base!$A$12:$H$12,0))</f>
        <v>Otras entidades Gobierno General</v>
      </c>
    </row>
    <row r="94" spans="1:7" s="42" customFormat="1" ht="28.5" x14ac:dyDescent="0.25">
      <c r="A94" s="53"/>
      <c r="B94" s="32">
        <f t="shared" si="1"/>
        <v>84</v>
      </c>
      <c r="C94" s="32">
        <v>923273377</v>
      </c>
      <c r="D94" s="33" t="str">
        <f>INDEX(Base!$A$12:$H$136,MATCH($C94,Base!$A$12:$A$136,0),MATCH(D$4,Base!$A$12:$H$12,0))</f>
        <v>Instituto Municipal del deporte deportibu</v>
      </c>
      <c r="E94" s="32" t="str">
        <f>INDEX(Base!$A$12:$H$136,MATCH($C94,Base!$A$12:$A$136,0),MATCH(E$4,Base!$A$12:$H$12,0))</f>
        <v>Norte de Santander</v>
      </c>
      <c r="F94" s="33" t="str">
        <f>INDEX(Base!$A$12:$H$136,MATCH($C94,Base!$A$12:$A$136,0),MATCH(F$4,Base!$A$12:$H$12,0))</f>
        <v xml:space="preserve">Entidades de gobierno </v>
      </c>
      <c r="G94" s="33" t="str">
        <f>INDEX(Base!$A$12:$H$136,MATCH($C94,Base!$A$12:$A$136,0),MATCH("Convergencia",Base!$A$12:$H$12,0))</f>
        <v>Otras entidades Gobierno General</v>
      </c>
    </row>
    <row r="95" spans="1:7" s="42" customFormat="1" ht="28.5" x14ac:dyDescent="0.25">
      <c r="A95" s="53"/>
      <c r="B95" s="32">
        <f t="shared" si="1"/>
        <v>85</v>
      </c>
      <c r="C95" s="32">
        <v>230386001</v>
      </c>
      <c r="D95" s="33" t="str">
        <f>INDEX(Base!$A$12:$H$136,MATCH($C95,Base!$A$12:$A$136,0),MATCH(D$4,Base!$A$12:$H$12,0))</f>
        <v>Plaza de Mercado de Mocoa</v>
      </c>
      <c r="E95" s="32" t="str">
        <f>INDEX(Base!$A$12:$H$136,MATCH($C95,Base!$A$12:$A$136,0),MATCH(E$4,Base!$A$12:$H$12,0))</f>
        <v>Putumayo</v>
      </c>
      <c r="F95" s="33" t="str">
        <f>INDEX(Base!$A$12:$H$136,MATCH($C95,Base!$A$12:$A$136,0),MATCH(F$4,Base!$A$12:$H$12,0))</f>
        <v xml:space="preserve">Empresas no cotizantes </v>
      </c>
      <c r="G95" s="33" t="str">
        <f>INDEX(Base!$A$12:$H$136,MATCH($C95,Base!$A$12:$A$136,0),MATCH("Convergencia",Base!$A$12:$H$12,0))</f>
        <v>Empresas industriales y comerciales del Estado</v>
      </c>
    </row>
    <row r="96" spans="1:7" s="42" customFormat="1" ht="28.5" x14ac:dyDescent="0.25">
      <c r="A96" s="53"/>
      <c r="B96" s="32">
        <f t="shared" si="1"/>
        <v>86</v>
      </c>
      <c r="C96" s="32">
        <v>923272931</v>
      </c>
      <c r="D96" s="33" t="str">
        <f>INDEX(Base!$A$12:$H$136,MATCH($C96,Base!$A$12:$A$136,0),MATCH(D$4,Base!$A$12:$H$12,0))</f>
        <v>Asociación de Municipios del Parque Nacional Natural Tatama</v>
      </c>
      <c r="E96" s="32" t="str">
        <f>INDEX(Base!$A$12:$H$136,MATCH($C96,Base!$A$12:$A$136,0),MATCH(E$4,Base!$A$12:$H$12,0))</f>
        <v>Risaralda</v>
      </c>
      <c r="F96" s="33" t="str">
        <f>INDEX(Base!$A$12:$H$136,MATCH($C96,Base!$A$12:$A$136,0),MATCH(F$4,Base!$A$12:$H$12,0))</f>
        <v xml:space="preserve">Entidades de gobierno </v>
      </c>
      <c r="G96" s="33" t="str">
        <f>INDEX(Base!$A$12:$H$136,MATCH($C96,Base!$A$12:$A$136,0),MATCH("Convergencia",Base!$A$12:$H$12,0))</f>
        <v>Otras entidades Gobierno General</v>
      </c>
    </row>
    <row r="97" spans="1:7" s="42" customFormat="1" x14ac:dyDescent="0.25">
      <c r="A97" s="53"/>
      <c r="B97" s="32">
        <f t="shared" si="1"/>
        <v>87</v>
      </c>
      <c r="C97" s="32">
        <v>923269420</v>
      </c>
      <c r="D97" s="33" t="str">
        <f>INDEX(Base!$A$12:$H$136,MATCH($C97,Base!$A$12:$A$136,0),MATCH(D$4,Base!$A$12:$H$12,0))</f>
        <v>E.S.P. Aguas de San Andrés S.A.</v>
      </c>
      <c r="E97" s="32" t="str">
        <f>INDEX(Base!$A$12:$H$136,MATCH($C97,Base!$A$12:$A$136,0),MATCH(E$4,Base!$A$12:$H$12,0))</f>
        <v>San Andrés</v>
      </c>
      <c r="F97" s="33" t="str">
        <f>INDEX(Base!$A$12:$H$136,MATCH($C97,Base!$A$12:$A$136,0),MATCH(F$4,Base!$A$12:$H$12,0))</f>
        <v xml:space="preserve">Empresas no cotizantes </v>
      </c>
      <c r="G97" s="33" t="str">
        <f>INDEX(Base!$A$12:$H$136,MATCH($C97,Base!$A$12:$A$136,0),MATCH("Convergencia",Base!$A$12:$H$12,0))</f>
        <v>Empresas de servicios públicos</v>
      </c>
    </row>
    <row r="98" spans="1:7" s="42" customFormat="1" ht="28.5" x14ac:dyDescent="0.25">
      <c r="A98" s="53"/>
      <c r="B98" s="32">
        <f t="shared" si="1"/>
        <v>88</v>
      </c>
      <c r="C98" s="32">
        <v>923273432</v>
      </c>
      <c r="D98" s="33" t="str">
        <f>INDEX(Base!$A$12:$H$136,MATCH($C98,Base!$A$12:$A$136,0),MATCH(D$4,Base!$A$12:$H$12,0))</f>
        <v>E.S.P Domiciliarios de Acueducto Alcantarillado y Aseo de CURITI S.A.S</v>
      </c>
      <c r="E98" s="32" t="str">
        <f>INDEX(Base!$A$12:$H$136,MATCH($C98,Base!$A$12:$A$136,0),MATCH(E$4,Base!$A$12:$H$12,0))</f>
        <v>Santander</v>
      </c>
      <c r="F98" s="33" t="str">
        <f>INDEX(Base!$A$12:$H$136,MATCH($C98,Base!$A$12:$A$136,0),MATCH(F$4,Base!$A$12:$H$12,0))</f>
        <v xml:space="preserve">Empresas no cotizantes </v>
      </c>
      <c r="G98" s="33" t="str">
        <f>INDEX(Base!$A$12:$H$136,MATCH($C98,Base!$A$12:$A$136,0),MATCH("Convergencia",Base!$A$12:$H$12,0))</f>
        <v>Empresas de servicios públicos</v>
      </c>
    </row>
    <row r="99" spans="1:7" s="42" customFormat="1" x14ac:dyDescent="0.25">
      <c r="A99" s="53"/>
      <c r="B99" s="32">
        <f t="shared" si="1"/>
        <v>89</v>
      </c>
      <c r="C99" s="32">
        <v>923272396</v>
      </c>
      <c r="D99" s="33" t="str">
        <f>INDEX(Base!$A$12:$H$136,MATCH($C99,Base!$A$12:$A$136,0),MATCH(D$4,Base!$A$12:$H$12,0))</f>
        <v>E.S.P. de Barichara S.A.</v>
      </c>
      <c r="E99" s="32" t="str">
        <f>INDEX(Base!$A$12:$H$136,MATCH($C99,Base!$A$12:$A$136,0),MATCH(E$4,Base!$A$12:$H$12,0))</f>
        <v>Santander</v>
      </c>
      <c r="F99" s="33" t="str">
        <f>INDEX(Base!$A$12:$H$136,MATCH($C99,Base!$A$12:$A$136,0),MATCH(F$4,Base!$A$12:$H$12,0))</f>
        <v xml:space="preserve">Empresas no cotizantes </v>
      </c>
      <c r="G99" s="33" t="str">
        <f>INDEX(Base!$A$12:$H$136,MATCH($C99,Base!$A$12:$A$136,0),MATCH("Convergencia",Base!$A$12:$H$12,0))</f>
        <v>Empresas de servicios públicos</v>
      </c>
    </row>
    <row r="100" spans="1:7" s="42" customFormat="1" ht="42.75" x14ac:dyDescent="0.25">
      <c r="A100" s="53"/>
      <c r="B100" s="32">
        <f t="shared" si="1"/>
        <v>90</v>
      </c>
      <c r="C100" s="32">
        <v>923273498</v>
      </c>
      <c r="D100" s="33" t="str">
        <f>INDEX(Base!$A$12:$H$136,MATCH($C100,Base!$A$12:$A$136,0),MATCH(D$4,Base!$A$12:$H$12,0))</f>
        <v>E.S.P. del Sector Rural Urbano y Centros Poblados de Güepsa Sociedad Anónima por Acciones Simplificadas de Alcantarillado - Aseo Rural y Urbano del Mu</v>
      </c>
      <c r="E100" s="32" t="str">
        <f>INDEX(Base!$A$12:$H$136,MATCH($C100,Base!$A$12:$A$136,0),MATCH(E$4,Base!$A$12:$H$12,0))</f>
        <v>Santander</v>
      </c>
      <c r="F100" s="33" t="str">
        <f>INDEX(Base!$A$12:$H$136,MATCH($C100,Base!$A$12:$A$136,0),MATCH(F$4,Base!$A$12:$H$12,0))</f>
        <v xml:space="preserve">Empresas no cotizantes </v>
      </c>
      <c r="G100" s="33" t="str">
        <f>INDEX(Base!$A$12:$H$136,MATCH($C100,Base!$A$12:$A$136,0),MATCH("Convergencia",Base!$A$12:$H$12,0))</f>
        <v>Empresas de servicios públicos</v>
      </c>
    </row>
    <row r="101" spans="1:7" s="42" customFormat="1" x14ac:dyDescent="0.25">
      <c r="A101" s="53"/>
      <c r="B101" s="32">
        <f t="shared" si="1"/>
        <v>91</v>
      </c>
      <c r="C101" s="32">
        <v>923271236</v>
      </c>
      <c r="D101" s="33" t="str">
        <f>INDEX(Base!$A$12:$H$136,MATCH($C101,Base!$A$12:$A$136,0),MATCH(D$4,Base!$A$12:$H$12,0))</f>
        <v>E.S.E. Hospital Integrado San Juan de Cimitarra</v>
      </c>
      <c r="E101" s="32" t="str">
        <f>INDEX(Base!$A$12:$H$136,MATCH($C101,Base!$A$12:$A$136,0),MATCH(E$4,Base!$A$12:$H$12,0))</f>
        <v>Santander</v>
      </c>
      <c r="F101" s="33" t="str">
        <f>INDEX(Base!$A$12:$H$136,MATCH($C101,Base!$A$12:$A$136,0),MATCH(F$4,Base!$A$12:$H$12,0))</f>
        <v xml:space="preserve">Empresas no cotizantes </v>
      </c>
      <c r="G101" s="33" t="str">
        <f>INDEX(Base!$A$12:$H$136,MATCH($C101,Base!$A$12:$A$136,0),MATCH("Convergencia",Base!$A$12:$H$12,0))</f>
        <v>Empresas sociales del Estado</v>
      </c>
    </row>
    <row r="102" spans="1:7" s="42" customFormat="1" x14ac:dyDescent="0.25">
      <c r="A102" s="53"/>
      <c r="B102" s="32">
        <f t="shared" si="1"/>
        <v>92</v>
      </c>
      <c r="C102" s="32">
        <v>923273085</v>
      </c>
      <c r="D102" s="33" t="str">
        <f>INDEX(Base!$A$12:$H$136,MATCH($C102,Base!$A$12:$A$136,0),MATCH(D$4,Base!$A$12:$H$12,0))</f>
        <v>Contraloría Municipal de Floridablanca</v>
      </c>
      <c r="E102" s="32" t="str">
        <f>INDEX(Base!$A$12:$H$136,MATCH($C102,Base!$A$12:$A$136,0),MATCH(E$4,Base!$A$12:$H$12,0))</f>
        <v>Santander</v>
      </c>
      <c r="F102" s="33" t="str">
        <f>INDEX(Base!$A$12:$H$136,MATCH($C102,Base!$A$12:$A$136,0),MATCH(F$4,Base!$A$12:$H$12,0))</f>
        <v xml:space="preserve">Entidades de gobierno </v>
      </c>
      <c r="G102" s="33" t="str">
        <f>INDEX(Base!$A$12:$H$136,MATCH($C102,Base!$A$12:$A$136,0),MATCH("Convergencia",Base!$A$12:$H$12,0))</f>
        <v>Otras entidades Gobierno General</v>
      </c>
    </row>
    <row r="103" spans="1:7" s="42" customFormat="1" x14ac:dyDescent="0.25">
      <c r="A103" s="53"/>
      <c r="B103" s="32">
        <f t="shared" si="1"/>
        <v>93</v>
      </c>
      <c r="C103" s="32">
        <v>220768999</v>
      </c>
      <c r="D103" s="33" t="str">
        <f>INDEX(Base!$A$12:$H$136,MATCH($C103,Base!$A$12:$A$136,0),MATCH(D$4,Base!$A$12:$H$12,0))</f>
        <v>CPGA de la Provincia de García Rovira</v>
      </c>
      <c r="E103" s="32" t="str">
        <f>INDEX(Base!$A$12:$H$136,MATCH($C103,Base!$A$12:$A$136,0),MATCH(E$4,Base!$A$12:$H$12,0))</f>
        <v>Santander</v>
      </c>
      <c r="F103" s="33" t="str">
        <f>INDEX(Base!$A$12:$H$136,MATCH($C103,Base!$A$12:$A$136,0),MATCH(F$4,Base!$A$12:$H$12,0))</f>
        <v xml:space="preserve">Entidades de gobierno </v>
      </c>
      <c r="G103" s="33" t="str">
        <f>INDEX(Base!$A$12:$H$136,MATCH($C103,Base!$A$12:$A$136,0),MATCH("Convergencia",Base!$A$12:$H$12,0))</f>
        <v>Otras entidades Gobierno General</v>
      </c>
    </row>
    <row r="104" spans="1:7" s="42" customFormat="1" x14ac:dyDescent="0.25">
      <c r="A104" s="53"/>
      <c r="B104" s="32">
        <f t="shared" si="1"/>
        <v>94</v>
      </c>
      <c r="C104" s="32">
        <v>923272364</v>
      </c>
      <c r="D104" s="33" t="str">
        <f>INDEX(Base!$A$12:$H$136,MATCH($C104,Base!$A$12:$A$136,0),MATCH(D$4,Base!$A$12:$H$12,0))</f>
        <v>E.S.P. Aguas de Padilla S.A.</v>
      </c>
      <c r="E104" s="32" t="str">
        <f>INDEX(Base!$A$12:$H$136,MATCH($C104,Base!$A$12:$A$136,0),MATCH(E$4,Base!$A$12:$H$12,0))</f>
        <v>Sucre</v>
      </c>
      <c r="F104" s="33" t="str">
        <f>INDEX(Base!$A$12:$H$136,MATCH($C104,Base!$A$12:$A$136,0),MATCH(F$4,Base!$A$12:$H$12,0))</f>
        <v xml:space="preserve">Empresas no cotizantes </v>
      </c>
      <c r="G104" s="33" t="str">
        <f>INDEX(Base!$A$12:$H$136,MATCH($C104,Base!$A$12:$A$136,0),MATCH("Convergencia",Base!$A$12:$H$12,0))</f>
        <v>Empresas de servicios públicos</v>
      </c>
    </row>
    <row r="105" spans="1:7" s="42" customFormat="1" ht="28.5" x14ac:dyDescent="0.25">
      <c r="A105" s="53"/>
      <c r="B105" s="32">
        <f t="shared" si="1"/>
        <v>95</v>
      </c>
      <c r="C105" s="32">
        <v>923271673</v>
      </c>
      <c r="D105" s="33" t="str">
        <f>INDEX(Base!$A$12:$H$136,MATCH($C105,Base!$A$12:$A$136,0),MATCH(D$4,Base!$A$12:$H$12,0))</f>
        <v>E.S.P. Empresa de Acueducto, Alcantarillado y Aseo de San Antonio de Palmito</v>
      </c>
      <c r="E105" s="32" t="str">
        <f>INDEX(Base!$A$12:$H$136,MATCH($C105,Base!$A$12:$A$136,0),MATCH(E$4,Base!$A$12:$H$12,0))</f>
        <v>Sucre</v>
      </c>
      <c r="F105" s="33" t="str">
        <f>INDEX(Base!$A$12:$H$136,MATCH($C105,Base!$A$12:$A$136,0),MATCH(F$4,Base!$A$12:$H$12,0))</f>
        <v xml:space="preserve">Empresas no cotizantes </v>
      </c>
      <c r="G105" s="33" t="str">
        <f>INDEX(Base!$A$12:$H$136,MATCH($C105,Base!$A$12:$A$136,0),MATCH("Convergencia",Base!$A$12:$H$12,0))</f>
        <v>Empresas de servicios públicos</v>
      </c>
    </row>
    <row r="106" spans="1:7" s="42" customFormat="1" x14ac:dyDescent="0.25">
      <c r="A106" s="53"/>
      <c r="B106" s="32">
        <f t="shared" si="1"/>
        <v>96</v>
      </c>
      <c r="C106" s="32">
        <v>923272443</v>
      </c>
      <c r="D106" s="33" t="str">
        <f>INDEX(Base!$A$12:$H$136,MATCH($C106,Base!$A$12:$A$136,0),MATCH(D$4,Base!$A$12:$H$12,0))</f>
        <v>E.S.P. Empresa de Alumbrado Público de Toluviejo</v>
      </c>
      <c r="E106" s="32" t="str">
        <f>INDEX(Base!$A$12:$H$136,MATCH($C106,Base!$A$12:$A$136,0),MATCH(E$4,Base!$A$12:$H$12,0))</f>
        <v>Sucre</v>
      </c>
      <c r="F106" s="33" t="str">
        <f>INDEX(Base!$A$12:$H$136,MATCH($C106,Base!$A$12:$A$136,0),MATCH(F$4,Base!$A$12:$H$12,0))</f>
        <v xml:space="preserve">Empresas no cotizantes </v>
      </c>
      <c r="G106" s="33" t="str">
        <f>INDEX(Base!$A$12:$H$136,MATCH($C106,Base!$A$12:$A$136,0),MATCH("Convergencia",Base!$A$12:$H$12,0))</f>
        <v>Empresas de servicios públicos</v>
      </c>
    </row>
    <row r="107" spans="1:7" s="42" customFormat="1" x14ac:dyDescent="0.25">
      <c r="A107" s="53"/>
      <c r="B107" s="32">
        <f t="shared" si="1"/>
        <v>97</v>
      </c>
      <c r="C107" s="32">
        <v>230170708</v>
      </c>
      <c r="D107" s="33" t="str">
        <f>INDEX(Base!$A$12:$H$136,MATCH($C107,Base!$A$12:$A$136,0),MATCH(D$4,Base!$A$12:$H$12,0))</f>
        <v>E.S.P. Empresa de Servicios de San Marcos</v>
      </c>
      <c r="E107" s="32" t="str">
        <f>INDEX(Base!$A$12:$H$136,MATCH($C107,Base!$A$12:$A$136,0),MATCH(E$4,Base!$A$12:$H$12,0))</f>
        <v>Sucre</v>
      </c>
      <c r="F107" s="33" t="str">
        <f>INDEX(Base!$A$12:$H$136,MATCH($C107,Base!$A$12:$A$136,0),MATCH(F$4,Base!$A$12:$H$12,0))</f>
        <v xml:space="preserve">Empresas no cotizantes </v>
      </c>
      <c r="G107" s="33" t="str">
        <f>INDEX(Base!$A$12:$H$136,MATCH($C107,Base!$A$12:$A$136,0),MATCH("Convergencia",Base!$A$12:$H$12,0))</f>
        <v>Empresas de servicios públicos</v>
      </c>
    </row>
    <row r="108" spans="1:7" s="42" customFormat="1" ht="28.5" x14ac:dyDescent="0.25">
      <c r="A108" s="53"/>
      <c r="B108" s="32">
        <f t="shared" si="1"/>
        <v>98</v>
      </c>
      <c r="C108" s="32">
        <v>923273158</v>
      </c>
      <c r="D108" s="33" t="str">
        <f>INDEX(Base!$A$12:$H$136,MATCH($C108,Base!$A$12:$A$136,0),MATCH(D$4,Base!$A$12:$H$12,0))</f>
        <v>E.S.P. Empresa de Servicios Públicos Domiciliarios SERVISUC S.A.S.</v>
      </c>
      <c r="E108" s="32" t="str">
        <f>INDEX(Base!$A$12:$H$136,MATCH($C108,Base!$A$12:$A$136,0),MATCH(E$4,Base!$A$12:$H$12,0))</f>
        <v>Sucre</v>
      </c>
      <c r="F108" s="33" t="str">
        <f>INDEX(Base!$A$12:$H$136,MATCH($C108,Base!$A$12:$A$136,0),MATCH(F$4,Base!$A$12:$H$12,0))</f>
        <v xml:space="preserve">Empresas no cotizantes </v>
      </c>
      <c r="G108" s="33" t="str">
        <f>INDEX(Base!$A$12:$H$136,MATCH($C108,Base!$A$12:$A$136,0),MATCH("Convergencia",Base!$A$12:$H$12,0))</f>
        <v>Empresas de servicios públicos</v>
      </c>
    </row>
    <row r="109" spans="1:7" s="42" customFormat="1" ht="28.5" x14ac:dyDescent="0.25">
      <c r="A109" s="53"/>
      <c r="B109" s="32">
        <f t="shared" si="1"/>
        <v>99</v>
      </c>
      <c r="C109" s="32">
        <v>230170215</v>
      </c>
      <c r="D109" s="33" t="str">
        <f>INDEX(Base!$A$12:$H$136,MATCH($C109,Base!$A$12:$A$136,0),MATCH(D$4,Base!$A$12:$H$12,0))</f>
        <v>E.S.P.Empresa Municipal de Servicios Públicos de Corozal</v>
      </c>
      <c r="E109" s="32" t="str">
        <f>INDEX(Base!$A$12:$H$136,MATCH($C109,Base!$A$12:$A$136,0),MATCH(E$4,Base!$A$12:$H$12,0))</f>
        <v>Sucre</v>
      </c>
      <c r="F109" s="33" t="str">
        <f>INDEX(Base!$A$12:$H$136,MATCH($C109,Base!$A$12:$A$136,0),MATCH(F$4,Base!$A$12:$H$12,0))</f>
        <v xml:space="preserve">Empresas no cotizantes </v>
      </c>
      <c r="G109" s="33" t="str">
        <f>INDEX(Base!$A$12:$H$136,MATCH($C109,Base!$A$12:$A$136,0),MATCH("Convergencia",Base!$A$12:$H$12,0))</f>
        <v>Empresas de servicios públicos</v>
      </c>
    </row>
    <row r="110" spans="1:7" s="42" customFormat="1" x14ac:dyDescent="0.25">
      <c r="A110" s="53"/>
      <c r="B110" s="32">
        <f t="shared" si="1"/>
        <v>100</v>
      </c>
      <c r="C110" s="32">
        <v>220170418</v>
      </c>
      <c r="D110" s="33" t="str">
        <f>INDEX(Base!$A$12:$H$136,MATCH($C110,Base!$A$12:$A$136,0),MATCH(D$4,Base!$A$12:$H$12,0))</f>
        <v>E.S.E. Centro de Salud los Palmitos - Sucre</v>
      </c>
      <c r="E110" s="32" t="str">
        <f>INDEX(Base!$A$12:$H$136,MATCH($C110,Base!$A$12:$A$136,0),MATCH(E$4,Base!$A$12:$H$12,0))</f>
        <v>Sucre</v>
      </c>
      <c r="F110" s="33" t="str">
        <f>INDEX(Base!$A$12:$H$136,MATCH($C110,Base!$A$12:$A$136,0),MATCH(F$4,Base!$A$12:$H$12,0))</f>
        <v xml:space="preserve">Empresas no cotizantes </v>
      </c>
      <c r="G110" s="33" t="str">
        <f>INDEX(Base!$A$12:$H$136,MATCH($C110,Base!$A$12:$A$136,0),MATCH("Convergencia",Base!$A$12:$H$12,0))</f>
        <v>Empresas sociales del Estado</v>
      </c>
    </row>
    <row r="111" spans="1:7" s="42" customFormat="1" x14ac:dyDescent="0.25">
      <c r="A111" s="53"/>
      <c r="B111" s="32">
        <f t="shared" si="1"/>
        <v>101</v>
      </c>
      <c r="C111" s="32">
        <v>923271218</v>
      </c>
      <c r="D111" s="33" t="str">
        <f>INDEX(Base!$A$12:$H$136,MATCH($C111,Base!$A$12:$A$136,0),MATCH(D$4,Base!$A$12:$H$12,0))</f>
        <v>E.S.E. San Juan de Betulia</v>
      </c>
      <c r="E111" s="32" t="str">
        <f>INDEX(Base!$A$12:$H$136,MATCH($C111,Base!$A$12:$A$136,0),MATCH(E$4,Base!$A$12:$H$12,0))</f>
        <v>Sucre</v>
      </c>
      <c r="F111" s="33" t="str">
        <f>INDEX(Base!$A$12:$H$136,MATCH($C111,Base!$A$12:$A$136,0),MATCH(F$4,Base!$A$12:$H$12,0))</f>
        <v xml:space="preserve">Empresas no cotizantes </v>
      </c>
      <c r="G111" s="33" t="str">
        <f>INDEX(Base!$A$12:$H$136,MATCH($C111,Base!$A$12:$A$136,0),MATCH("Convergencia",Base!$A$12:$H$12,0))</f>
        <v>Empresas sociales del Estado</v>
      </c>
    </row>
    <row r="112" spans="1:7" s="42" customFormat="1" x14ac:dyDescent="0.25">
      <c r="A112" s="53"/>
      <c r="B112" s="32">
        <f t="shared" si="1"/>
        <v>102</v>
      </c>
      <c r="C112" s="32">
        <v>213070230</v>
      </c>
      <c r="D112" s="33" t="str">
        <f>INDEX(Base!$A$12:$H$136,MATCH($C112,Base!$A$12:$A$136,0),MATCH(D$4,Base!$A$12:$H$12,0))</f>
        <v>Chalán</v>
      </c>
      <c r="E112" s="32" t="str">
        <f>INDEX(Base!$A$12:$H$136,MATCH($C112,Base!$A$12:$A$136,0),MATCH(E$4,Base!$A$12:$H$12,0))</f>
        <v>Sucre</v>
      </c>
      <c r="F112" s="33" t="str">
        <f>INDEX(Base!$A$12:$H$136,MATCH($C112,Base!$A$12:$A$136,0),MATCH(F$4,Base!$A$12:$H$12,0))</f>
        <v xml:space="preserve">Entidades de gobierno </v>
      </c>
      <c r="G112" s="33" t="str">
        <f>INDEX(Base!$A$12:$H$136,MATCH($C112,Base!$A$12:$A$136,0),MATCH("Convergencia",Base!$A$12:$H$12,0))</f>
        <v>Alcaldías</v>
      </c>
    </row>
    <row r="113" spans="1:7" s="42" customFormat="1" x14ac:dyDescent="0.25">
      <c r="A113" s="53"/>
      <c r="B113" s="32">
        <f t="shared" si="1"/>
        <v>103</v>
      </c>
      <c r="C113" s="32">
        <v>211770717</v>
      </c>
      <c r="D113" s="33" t="str">
        <f>INDEX(Base!$A$12:$H$136,MATCH($C113,Base!$A$12:$A$136,0),MATCH(D$4,Base!$A$12:$H$12,0))</f>
        <v>San Pedro - Sucre</v>
      </c>
      <c r="E113" s="32" t="str">
        <f>INDEX(Base!$A$12:$H$136,MATCH($C113,Base!$A$12:$A$136,0),MATCH(E$4,Base!$A$12:$H$12,0))</f>
        <v>Sucre</v>
      </c>
      <c r="F113" s="33" t="str">
        <f>INDEX(Base!$A$12:$H$136,MATCH($C113,Base!$A$12:$A$136,0),MATCH(F$4,Base!$A$12:$H$12,0))</f>
        <v xml:space="preserve">Entidades de gobierno </v>
      </c>
      <c r="G113" s="33" t="str">
        <f>INDEX(Base!$A$12:$H$136,MATCH($C113,Base!$A$12:$A$136,0),MATCH("Convergencia",Base!$A$12:$H$12,0))</f>
        <v>Alcaldías</v>
      </c>
    </row>
    <row r="114" spans="1:7" s="42" customFormat="1" ht="28.5" x14ac:dyDescent="0.25">
      <c r="A114" s="53"/>
      <c r="B114" s="32">
        <f t="shared" si="1"/>
        <v>104</v>
      </c>
      <c r="C114" s="32">
        <v>923272886</v>
      </c>
      <c r="D114" s="33" t="str">
        <f>INDEX(Base!$A$12:$H$136,MATCH($C114,Base!$A$12:$A$136,0),MATCH(D$4,Base!$A$12:$H$12,0))</f>
        <v>Instituto Municipal de Deportes, Recreación y Aprovechamiento del Tiempo Libre de Coveñas Sucre</v>
      </c>
      <c r="E114" s="32" t="str">
        <f>INDEX(Base!$A$12:$H$136,MATCH($C114,Base!$A$12:$A$136,0),MATCH(E$4,Base!$A$12:$H$12,0))</f>
        <v>Sucre</v>
      </c>
      <c r="F114" s="33" t="str">
        <f>INDEX(Base!$A$12:$H$136,MATCH($C114,Base!$A$12:$A$136,0),MATCH(F$4,Base!$A$12:$H$12,0))</f>
        <v xml:space="preserve">Entidades de gobierno </v>
      </c>
      <c r="G114" s="33" t="str">
        <f>INDEX(Base!$A$12:$H$136,MATCH($C114,Base!$A$12:$A$136,0),MATCH("Convergencia",Base!$A$12:$H$12,0))</f>
        <v>Establecimientos públicos</v>
      </c>
    </row>
    <row r="115" spans="1:7" s="42" customFormat="1" ht="28.5" x14ac:dyDescent="0.25">
      <c r="A115" s="53"/>
      <c r="B115" s="32">
        <f t="shared" si="1"/>
        <v>105</v>
      </c>
      <c r="C115" s="32">
        <v>923272991</v>
      </c>
      <c r="D115" s="33" t="str">
        <f>INDEX(Base!$A$12:$H$136,MATCH($C115,Base!$A$12:$A$136,0),MATCH(D$4,Base!$A$12:$H$12,0))</f>
        <v>Instituto Municipal de Recreaciòn y Deportes de los Palmitos Sucre.</v>
      </c>
      <c r="E115" s="32" t="str">
        <f>INDEX(Base!$A$12:$H$136,MATCH($C115,Base!$A$12:$A$136,0),MATCH(E$4,Base!$A$12:$H$12,0))</f>
        <v>Sucre</v>
      </c>
      <c r="F115" s="33" t="str">
        <f>INDEX(Base!$A$12:$H$136,MATCH($C115,Base!$A$12:$A$136,0),MATCH(F$4,Base!$A$12:$H$12,0))</f>
        <v xml:space="preserve">Entidades de gobierno </v>
      </c>
      <c r="G115" s="33" t="str">
        <f>INDEX(Base!$A$12:$H$136,MATCH($C115,Base!$A$12:$A$136,0),MATCH("Convergencia",Base!$A$12:$H$12,0))</f>
        <v>Otras entidades Gobierno General</v>
      </c>
    </row>
    <row r="116" spans="1:7" s="42" customFormat="1" ht="28.5" x14ac:dyDescent="0.25">
      <c r="A116" s="53"/>
      <c r="B116" s="32">
        <f t="shared" si="1"/>
        <v>106</v>
      </c>
      <c r="C116" s="32">
        <v>923272990</v>
      </c>
      <c r="D116" s="33" t="str">
        <f>INDEX(Base!$A$12:$H$136,MATCH($C116,Base!$A$12:$A$136,0),MATCH(D$4,Base!$A$12:$H$12,0))</f>
        <v>Instituto Municipal del Deporte y Recreaciòn de San Onofre</v>
      </c>
      <c r="E116" s="32" t="str">
        <f>INDEX(Base!$A$12:$H$136,MATCH($C116,Base!$A$12:$A$136,0),MATCH(E$4,Base!$A$12:$H$12,0))</f>
        <v>Sucre</v>
      </c>
      <c r="F116" s="33" t="str">
        <f>INDEX(Base!$A$12:$H$136,MATCH($C116,Base!$A$12:$A$136,0),MATCH(F$4,Base!$A$12:$H$12,0))</f>
        <v xml:space="preserve">Entidades de gobierno </v>
      </c>
      <c r="G116" s="33" t="str">
        <f>INDEX(Base!$A$12:$H$136,MATCH($C116,Base!$A$12:$A$136,0),MATCH("Convergencia",Base!$A$12:$H$12,0))</f>
        <v>Otras entidades Gobierno General</v>
      </c>
    </row>
    <row r="117" spans="1:7" s="42" customFormat="1" ht="42.75" x14ac:dyDescent="0.25">
      <c r="A117" s="53"/>
      <c r="B117" s="32">
        <f t="shared" si="1"/>
        <v>107</v>
      </c>
      <c r="C117" s="32">
        <v>923272534</v>
      </c>
      <c r="D117" s="33" t="str">
        <f>INDEX(Base!$A$12:$H$136,MATCH($C117,Base!$A$12:$A$136,0),MATCH(D$4,Base!$A$12:$H$12,0))</f>
        <v>Instituto Municipal para el Deporte, la Recreación, el Aprovechamiento del Tiempo Libre y la Educación Extraescolar - Morroa- En Liquidación</v>
      </c>
      <c r="E117" s="32" t="str">
        <f>INDEX(Base!$A$12:$H$136,MATCH($C117,Base!$A$12:$A$136,0),MATCH(E$4,Base!$A$12:$H$12,0))</f>
        <v>Sucre</v>
      </c>
      <c r="F117" s="33" t="str">
        <f>INDEX(Base!$A$12:$H$136,MATCH($C117,Base!$A$12:$A$136,0),MATCH(F$4,Base!$A$12:$H$12,0))</f>
        <v>Entidades en procesos especiales</v>
      </c>
      <c r="G117" s="33" t="str">
        <f>INDEX(Base!$A$12:$H$136,MATCH($C117,Base!$A$12:$A$136,0),MATCH("Convergencia",Base!$A$12:$H$12,0))</f>
        <v>Procesos especiales empresas</v>
      </c>
    </row>
    <row r="118" spans="1:7" s="42" customFormat="1" ht="42.75" x14ac:dyDescent="0.25">
      <c r="A118" s="53"/>
      <c r="B118" s="32">
        <f t="shared" si="1"/>
        <v>108</v>
      </c>
      <c r="C118" s="32">
        <v>923273493</v>
      </c>
      <c r="D118" s="33" t="str">
        <f>INDEX(Base!$A$12:$H$136,MATCH($C118,Base!$A$12:$A$136,0),MATCH(D$4,Base!$A$12:$H$12,0))</f>
        <v>E.S.P. Empresa de Servicios Públicos Domiciliarios de Acueducto Alcantarillado y Aseo de Rioblanco - ACUAARIO S.A.S.</v>
      </c>
      <c r="E118" s="32" t="str">
        <f>INDEX(Base!$A$12:$H$136,MATCH($C118,Base!$A$12:$A$136,0),MATCH(E$4,Base!$A$12:$H$12,0))</f>
        <v>Tolima</v>
      </c>
      <c r="F118" s="33" t="str">
        <f>INDEX(Base!$A$12:$H$136,MATCH($C118,Base!$A$12:$A$136,0),MATCH(F$4,Base!$A$12:$H$12,0))</f>
        <v xml:space="preserve">Empresas no cotizantes </v>
      </c>
      <c r="G118" s="33" t="str">
        <f>INDEX(Base!$A$12:$H$136,MATCH($C118,Base!$A$12:$A$136,0),MATCH("Convergencia",Base!$A$12:$H$12,0))</f>
        <v>Empresas de servicios públicos</v>
      </c>
    </row>
    <row r="119" spans="1:7" s="42" customFormat="1" x14ac:dyDescent="0.25">
      <c r="A119" s="53"/>
      <c r="B119" s="32">
        <f t="shared" si="1"/>
        <v>109</v>
      </c>
      <c r="C119" s="32">
        <v>923272917</v>
      </c>
      <c r="D119" s="33" t="str">
        <f>INDEX(Base!$A$12:$H$136,MATCH($C119,Base!$A$12:$A$136,0),MATCH(D$4,Base!$A$12:$H$12,0))</f>
        <v>Instituto Cajamarcuno para el Deporte y la Recreación</v>
      </c>
      <c r="E119" s="32" t="str">
        <f>INDEX(Base!$A$12:$H$136,MATCH($C119,Base!$A$12:$A$136,0),MATCH(E$4,Base!$A$12:$H$12,0))</f>
        <v>Tolima</v>
      </c>
      <c r="F119" s="33" t="str">
        <f>INDEX(Base!$A$12:$H$136,MATCH($C119,Base!$A$12:$A$136,0),MATCH(F$4,Base!$A$12:$H$12,0))</f>
        <v xml:space="preserve">Entidades de gobierno </v>
      </c>
      <c r="G119" s="33" t="str">
        <f>INDEX(Base!$A$12:$H$136,MATCH($C119,Base!$A$12:$A$136,0),MATCH("Convergencia",Base!$A$12:$H$12,0))</f>
        <v>Establecimientos públicos</v>
      </c>
    </row>
    <row r="120" spans="1:7" s="42" customFormat="1" x14ac:dyDescent="0.25">
      <c r="A120" s="53"/>
      <c r="B120" s="32">
        <f t="shared" si="1"/>
        <v>110</v>
      </c>
      <c r="C120" s="32">
        <v>923272686</v>
      </c>
      <c r="D120" s="33" t="str">
        <f>INDEX(Base!$A$12:$H$136,MATCH($C120,Base!$A$12:$A$136,0),MATCH(D$4,Base!$A$12:$H$12,0))</f>
        <v>Instituto Municipal de Deportes de Venadillo</v>
      </c>
      <c r="E120" s="32" t="str">
        <f>INDEX(Base!$A$12:$H$136,MATCH($C120,Base!$A$12:$A$136,0),MATCH(E$4,Base!$A$12:$H$12,0))</f>
        <v>Tolima</v>
      </c>
      <c r="F120" s="33" t="str">
        <f>INDEX(Base!$A$12:$H$136,MATCH($C120,Base!$A$12:$A$136,0),MATCH(F$4,Base!$A$12:$H$12,0))</f>
        <v xml:space="preserve">Entidades de gobierno </v>
      </c>
      <c r="G120" s="33" t="str">
        <f>INDEX(Base!$A$12:$H$136,MATCH($C120,Base!$A$12:$A$136,0),MATCH("Convergencia",Base!$A$12:$H$12,0))</f>
        <v>Otras entidades Gobierno General</v>
      </c>
    </row>
    <row r="121" spans="1:7" s="42" customFormat="1" x14ac:dyDescent="0.25">
      <c r="A121" s="53"/>
      <c r="B121" s="32">
        <f t="shared" si="1"/>
        <v>111</v>
      </c>
      <c r="C121" s="32">
        <v>923272103</v>
      </c>
      <c r="D121" s="33" t="str">
        <f>INDEX(Base!$A$12:$H$136,MATCH($C121,Base!$A$12:$A$136,0),MATCH(D$4,Base!$A$12:$H$12,0))</f>
        <v>Instituto Municipal del Deporte y la Recreación Espinal</v>
      </c>
      <c r="E121" s="32" t="str">
        <f>INDEX(Base!$A$12:$H$136,MATCH($C121,Base!$A$12:$A$136,0),MATCH(E$4,Base!$A$12:$H$12,0))</f>
        <v>Tolima</v>
      </c>
      <c r="F121" s="33" t="str">
        <f>INDEX(Base!$A$12:$H$136,MATCH($C121,Base!$A$12:$A$136,0),MATCH(F$4,Base!$A$12:$H$12,0))</f>
        <v xml:space="preserve">Entidades de gobierno </v>
      </c>
      <c r="G121" s="33" t="str">
        <f>INDEX(Base!$A$12:$H$136,MATCH($C121,Base!$A$12:$A$136,0),MATCH("Convergencia",Base!$A$12:$H$12,0))</f>
        <v>Otras entidades Gobierno General</v>
      </c>
    </row>
    <row r="122" spans="1:7" s="42" customFormat="1" ht="28.5" x14ac:dyDescent="0.25">
      <c r="A122" s="53"/>
      <c r="B122" s="32">
        <f t="shared" si="1"/>
        <v>112</v>
      </c>
      <c r="C122" s="32">
        <v>230973349</v>
      </c>
      <c r="D122" s="33" t="str">
        <f>INDEX(Base!$A$12:$H$136,MATCH($C122,Base!$A$12:$A$136,0),MATCH(D$4,Base!$A$12:$H$12,0))</f>
        <v>E.S.P. Empresa de Servicios Domiciliarios de Honda - En Liquidación</v>
      </c>
      <c r="E122" s="32" t="str">
        <f>INDEX(Base!$A$12:$H$136,MATCH($C122,Base!$A$12:$A$136,0),MATCH(E$4,Base!$A$12:$H$12,0))</f>
        <v>Tolima</v>
      </c>
      <c r="F122" s="33" t="str">
        <f>INDEX(Base!$A$12:$H$136,MATCH($C122,Base!$A$12:$A$136,0),MATCH(F$4,Base!$A$12:$H$12,0))</f>
        <v>Entidades en procesos especiales</v>
      </c>
      <c r="G122" s="33" t="str">
        <f>INDEX(Base!$A$12:$H$136,MATCH($C122,Base!$A$12:$A$136,0),MATCH("Convergencia",Base!$A$12:$H$12,0))</f>
        <v>Procesos especiales empresas</v>
      </c>
    </row>
    <row r="123" spans="1:7" s="42" customFormat="1" ht="28.5" x14ac:dyDescent="0.25">
      <c r="A123" s="53"/>
      <c r="B123" s="32">
        <f t="shared" si="1"/>
        <v>113</v>
      </c>
      <c r="C123" s="32">
        <v>923273560</v>
      </c>
      <c r="D123" s="33" t="str">
        <f>INDEX(Base!$A$12:$H$136,MATCH($C123,Base!$A$12:$A$136,0),MATCH(D$4,Base!$A$12:$H$12,0))</f>
        <v>E.I.C.E. Empresas de Servicios Públicos de el Dovio Valle ESP</v>
      </c>
      <c r="E123" s="32" t="str">
        <f>INDEX(Base!$A$12:$H$136,MATCH($C123,Base!$A$12:$A$136,0),MATCH(E$4,Base!$A$12:$H$12,0))</f>
        <v>Valle del Cauca</v>
      </c>
      <c r="F123" s="33" t="str">
        <f>INDEX(Base!$A$12:$H$136,MATCH($C123,Base!$A$12:$A$136,0),MATCH(F$4,Base!$A$12:$H$12,0))</f>
        <v xml:space="preserve">Empresas no cotizantes </v>
      </c>
      <c r="G123" s="33" t="str">
        <f>INDEX(Base!$A$12:$H$136,MATCH($C123,Base!$A$12:$A$136,0),MATCH("Convergencia",Base!$A$12:$H$12,0))</f>
        <v>Empresas de servicios públicos</v>
      </c>
    </row>
    <row r="124" spans="1:7" s="42" customFormat="1" x14ac:dyDescent="0.25">
      <c r="A124" s="53"/>
      <c r="B124" s="32">
        <f t="shared" si="1"/>
        <v>114</v>
      </c>
      <c r="C124" s="32">
        <v>220276243</v>
      </c>
      <c r="D124" s="33" t="str">
        <f>INDEX(Base!$A$12:$H$136,MATCH($C124,Base!$A$12:$A$136,0),MATCH(D$4,Base!$A$12:$H$12,0))</f>
        <v>Corporación para la Recreación Popular de el Águila</v>
      </c>
      <c r="E124" s="32" t="str">
        <f>INDEX(Base!$A$12:$H$136,MATCH($C124,Base!$A$12:$A$136,0),MATCH(E$4,Base!$A$12:$H$12,0))</f>
        <v>Valle del Cauca</v>
      </c>
      <c r="F124" s="33" t="str">
        <f>INDEX(Base!$A$12:$H$136,MATCH($C124,Base!$A$12:$A$136,0),MATCH(F$4,Base!$A$12:$H$12,0))</f>
        <v xml:space="preserve">Entidades de gobierno </v>
      </c>
      <c r="G124" s="33" t="str">
        <f>INDEX(Base!$A$12:$H$136,MATCH($C124,Base!$A$12:$A$136,0),MATCH("Convergencia",Base!$A$12:$H$12,0))</f>
        <v>Otras entidades Gobierno General</v>
      </c>
    </row>
    <row r="125" spans="1:7" s="42" customFormat="1" ht="28.5" x14ac:dyDescent="0.25">
      <c r="A125" s="53"/>
      <c r="B125" s="32">
        <f t="shared" si="1"/>
        <v>115</v>
      </c>
      <c r="C125" s="32">
        <v>923272417</v>
      </c>
      <c r="D125" s="33" t="str">
        <f>INDEX(Base!$A$12:$H$136,MATCH($C125,Base!$A$12:$A$136,0),MATCH(D$4,Base!$A$12:$H$12,0))</f>
        <v>Fondo para Consolidación del Patrimonio Autónomo Pensional de Cartago</v>
      </c>
      <c r="E125" s="32" t="str">
        <f>INDEX(Base!$A$12:$H$136,MATCH($C125,Base!$A$12:$A$136,0),MATCH(E$4,Base!$A$12:$H$12,0))</f>
        <v>Valle del Cauca</v>
      </c>
      <c r="F125" s="33" t="str">
        <f>INDEX(Base!$A$12:$H$136,MATCH($C125,Base!$A$12:$A$136,0),MATCH(F$4,Base!$A$12:$H$12,0))</f>
        <v xml:space="preserve">Entidades de gobierno </v>
      </c>
      <c r="G125" s="33" t="str">
        <f>INDEX(Base!$A$12:$H$136,MATCH($C125,Base!$A$12:$A$136,0),MATCH("Convergencia",Base!$A$12:$H$12,0))</f>
        <v>Otras entidades Gobierno General</v>
      </c>
    </row>
    <row r="126" spans="1:7" s="42" customFormat="1" ht="28.5" x14ac:dyDescent="0.25">
      <c r="A126" s="53"/>
      <c r="B126" s="32">
        <f t="shared" si="1"/>
        <v>116</v>
      </c>
      <c r="C126" s="32">
        <v>220176111</v>
      </c>
      <c r="D126" s="33" t="str">
        <f>INDEX(Base!$A$12:$H$136,MATCH($C126,Base!$A$12:$A$136,0),MATCH(D$4,Base!$A$12:$H$12,0))</f>
        <v>Instituto Municipal del Deporte y la Recreación - Guadalajara de Buga</v>
      </c>
      <c r="E126" s="32" t="str">
        <f>INDEX(Base!$A$12:$H$136,MATCH($C126,Base!$A$12:$A$136,0),MATCH(E$4,Base!$A$12:$H$12,0))</f>
        <v>Valle del Cauca</v>
      </c>
      <c r="F126" s="33" t="str">
        <f>INDEX(Base!$A$12:$H$136,MATCH($C126,Base!$A$12:$A$136,0),MATCH(F$4,Base!$A$12:$H$12,0))</f>
        <v xml:space="preserve">Entidades de gobierno </v>
      </c>
      <c r="G126" s="33" t="str">
        <f>INDEX(Base!$A$12:$H$136,MATCH($C126,Base!$A$12:$A$136,0),MATCH("Convergencia",Base!$A$12:$H$12,0))</f>
        <v>Otras entidades Gobierno General</v>
      </c>
    </row>
    <row r="127" spans="1:7" s="42" customFormat="1" x14ac:dyDescent="0.25">
      <c r="A127" s="53"/>
      <c r="B127" s="32">
        <f t="shared" si="1"/>
        <v>117</v>
      </c>
      <c r="C127" s="32">
        <v>923273465</v>
      </c>
      <c r="D127" s="33" t="str">
        <f>INDEX(Base!$A$12:$H$136,MATCH($C127,Base!$A$12:$A$136,0),MATCH(D$4,Base!$A$12:$H$12,0))</f>
        <v>Región de Planeación y Gestión</v>
      </c>
      <c r="E127" s="32" t="str">
        <f>INDEX(Base!$A$12:$H$136,MATCH($C127,Base!$A$12:$A$136,0),MATCH(E$4,Base!$A$12:$H$12,0))</f>
        <v>Valle del Cauca</v>
      </c>
      <c r="F127" s="33" t="str">
        <f>INDEX(Base!$A$12:$H$136,MATCH($C127,Base!$A$12:$A$136,0),MATCH(F$4,Base!$A$12:$H$12,0))</f>
        <v xml:space="preserve">Entidades de gobierno </v>
      </c>
      <c r="G127" s="33" t="str">
        <f>INDEX(Base!$A$12:$H$136,MATCH($C127,Base!$A$12:$A$136,0),MATCH("Convergencia",Base!$A$12:$H$12,0))</f>
        <v>Otras entidades Gobierno General</v>
      </c>
    </row>
    <row r="128" spans="1:7" s="42" customFormat="1" x14ac:dyDescent="0.25">
      <c r="A128" s="53"/>
      <c r="B128" s="32">
        <f t="shared" si="1"/>
        <v>118</v>
      </c>
      <c r="C128" s="32">
        <v>923273269</v>
      </c>
      <c r="D128" s="33" t="str">
        <f>INDEX(Base!$A$12:$H$136,MATCH($C128,Base!$A$12:$A$136,0),MATCH(D$4,Base!$A$12:$H$12,0))</f>
        <v>Región de Planeación y Gestión del Centro del Valle</v>
      </c>
      <c r="E128" s="32" t="str">
        <f>INDEX(Base!$A$12:$H$136,MATCH($C128,Base!$A$12:$A$136,0),MATCH(E$4,Base!$A$12:$H$12,0))</f>
        <v>Valle del Cauca</v>
      </c>
      <c r="F128" s="33" t="str">
        <f>INDEX(Base!$A$12:$H$136,MATCH($C128,Base!$A$12:$A$136,0),MATCH(F$4,Base!$A$12:$H$12,0))</f>
        <v xml:space="preserve">Entidades de gobierno </v>
      </c>
      <c r="G128" s="33" t="str">
        <f>INDEX(Base!$A$12:$H$136,MATCH($C128,Base!$A$12:$A$136,0),MATCH("Convergencia",Base!$A$12:$H$12,0))</f>
        <v>Otras entidades Gobierno General</v>
      </c>
    </row>
    <row r="129" spans="1:7" s="42" customFormat="1" ht="28.5" x14ac:dyDescent="0.25">
      <c r="A129" s="53"/>
      <c r="B129" s="32">
        <f t="shared" si="1"/>
        <v>119</v>
      </c>
      <c r="C129" s="32">
        <v>89600000</v>
      </c>
      <c r="D129" s="33" t="str">
        <f>INDEX(Base!$A$12:$H$136,MATCH($C129,Base!$A$12:$A$136,0),MATCH(D$4,Base!$A$12:$H$12,0))</f>
        <v>E.S.P. Empresa de Energía Eléctrica del Departamento del Vichada S.A.</v>
      </c>
      <c r="E129" s="32" t="str">
        <f>INDEX(Base!$A$12:$H$136,MATCH($C129,Base!$A$12:$A$136,0),MATCH(E$4,Base!$A$12:$H$12,0))</f>
        <v>Vichada</v>
      </c>
      <c r="F129" s="33" t="str">
        <f>INDEX(Base!$A$12:$H$136,MATCH($C129,Base!$A$12:$A$136,0),MATCH(F$4,Base!$A$12:$H$12,0))</f>
        <v xml:space="preserve">Empresas no cotizantes </v>
      </c>
      <c r="G129" s="33" t="str">
        <f>INDEX(Base!$A$12:$H$136,MATCH($C129,Base!$A$12:$A$136,0),MATCH("Convergencia",Base!$A$12:$H$12,0))</f>
        <v>Empresas de servicios públicos</v>
      </c>
    </row>
    <row r="130" spans="1:7" s="42" customFormat="1" ht="28.5" x14ac:dyDescent="0.25">
      <c r="A130" s="53"/>
      <c r="B130" s="32">
        <f t="shared" si="1"/>
        <v>120</v>
      </c>
      <c r="C130" s="32">
        <v>923273571</v>
      </c>
      <c r="D130" s="33" t="str">
        <f>INDEX(Base!$A$12:$H$136,MATCH($C130,Base!$A$12:$A$136,0),MATCH(D$4,Base!$A$12:$H$12,0))</f>
        <v>E.S.P.Empresa de Servicios Públicos de Puerto Carreño Vichada S.A</v>
      </c>
      <c r="E130" s="32" t="str">
        <f>INDEX(Base!$A$12:$H$136,MATCH($C130,Base!$A$12:$A$136,0),MATCH(E$4,Base!$A$12:$H$12,0))</f>
        <v>Vichada</v>
      </c>
      <c r="F130" s="33" t="str">
        <f>INDEX(Base!$A$12:$H$136,MATCH($C130,Base!$A$12:$A$136,0),MATCH(F$4,Base!$A$12:$H$12,0))</f>
        <v xml:space="preserve">Empresas no cotizantes </v>
      </c>
      <c r="G130" s="33" t="str">
        <f>INDEX(Base!$A$12:$H$136,MATCH($C130,Base!$A$12:$A$136,0),MATCH("Convergencia",Base!$A$12:$H$12,0))</f>
        <v>Empresas de servicios públicos</v>
      </c>
    </row>
    <row r="131" spans="1:7" s="42" customFormat="1" x14ac:dyDescent="0.25">
      <c r="A131" s="53"/>
      <c r="B131" s="32">
        <f t="shared" si="1"/>
        <v>121</v>
      </c>
      <c r="C131" s="32">
        <v>923273516</v>
      </c>
      <c r="D131" s="33" t="str">
        <f>INDEX(Base!$A$12:$H$136,MATCH($C131,Base!$A$12:$A$136,0),MATCH(D$4,Base!$A$12:$H$12,0))</f>
        <v>I.P.S. Indígena Mavesalud</v>
      </c>
      <c r="E131" s="32" t="str">
        <f>INDEX(Base!$A$12:$H$136,MATCH($C131,Base!$A$12:$A$136,0),MATCH(E$4,Base!$A$12:$H$12,0))</f>
        <v>Vichada</v>
      </c>
      <c r="F131" s="33" t="str">
        <f>INDEX(Base!$A$12:$H$136,MATCH($C131,Base!$A$12:$A$136,0),MATCH(F$4,Base!$A$12:$H$12,0))</f>
        <v xml:space="preserve">Empresas no cotizantes </v>
      </c>
      <c r="G131" s="33" t="str">
        <f>INDEX(Base!$A$12:$H$136,MATCH($C131,Base!$A$12:$A$136,0),MATCH("Convergencia",Base!$A$12:$H$12,0))</f>
        <v>Otras empresas</v>
      </c>
    </row>
    <row r="132" spans="1:7" x14ac:dyDescent="0.2">
      <c r="B132" s="38"/>
      <c r="C132" s="39"/>
      <c r="D132" s="40"/>
      <c r="E132" s="41"/>
      <c r="F132" s="38"/>
      <c r="G132" s="38"/>
    </row>
  </sheetData>
  <sortState xmlns:xlrd2="http://schemas.microsoft.com/office/spreadsheetml/2017/richdata2" ref="C11:G131">
    <sortCondition ref="E11:E131"/>
    <sortCondition ref="F11:F131"/>
    <sortCondition ref="G11:G131"/>
    <sortCondition ref="D11:D131"/>
  </sortState>
  <mergeCells count="3">
    <mergeCell ref="B1:G1"/>
    <mergeCell ref="B3:G3"/>
    <mergeCell ref="B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166"/>
  <sheetViews>
    <sheetView showGridLines="0" topLeftCell="A145" zoomScale="90" zoomScaleNormal="90" workbookViewId="0">
      <selection activeCell="E166" sqref="E166"/>
    </sheetView>
  </sheetViews>
  <sheetFormatPr baseColWidth="10" defaultColWidth="11.42578125" defaultRowHeight="14.25" x14ac:dyDescent="0.2"/>
  <cols>
    <col min="1" max="1" width="2" style="24" customWidth="1"/>
    <col min="2" max="2" width="5" style="25" customWidth="1"/>
    <col min="3" max="3" width="16.7109375" style="42" customWidth="1"/>
    <col min="4" max="4" width="61" style="43" customWidth="1"/>
    <col min="5" max="5" width="21" style="44" customWidth="1"/>
    <col min="6" max="16384" width="11.42578125" style="25"/>
  </cols>
  <sheetData>
    <row r="1" spans="2:5" ht="15" x14ac:dyDescent="0.2">
      <c r="B1" s="56" t="s">
        <v>197</v>
      </c>
      <c r="C1" s="56"/>
      <c r="D1" s="56"/>
      <c r="E1" s="56"/>
    </row>
    <row r="2" spans="2:5" ht="15" x14ac:dyDescent="0.2">
      <c r="B2" s="26"/>
      <c r="C2" s="26"/>
      <c r="D2" s="26"/>
      <c r="E2" s="26"/>
    </row>
    <row r="3" spans="2:5" ht="18" x14ac:dyDescent="0.25">
      <c r="B3" s="55" t="str">
        <f>UPPER(INDEX(Base!$A$12:$H$136,MATCH($C8,Base!$A$12:$A$136,0),MATCH("Sector",Base!$A$12:$H$12,0)))</f>
        <v>NACIONAL</v>
      </c>
      <c r="C3" s="55"/>
      <c r="D3" s="55"/>
      <c r="E3" s="55"/>
    </row>
    <row r="4" spans="2:5" ht="3" customHeight="1" x14ac:dyDescent="0.25">
      <c r="B4" s="27"/>
      <c r="C4" s="27"/>
      <c r="D4" s="27"/>
      <c r="E4" s="27"/>
    </row>
    <row r="5" spans="2:5" ht="15" x14ac:dyDescent="0.2">
      <c r="B5" s="56" t="str">
        <f>UPPER(INDEX(Base!$A$12:$H$136,MATCH($C8,Base!$A$12:$A$136,0),MATCH("Marco normativo",Base!$A$12:$H$12,0)))</f>
        <v xml:space="preserve">ENTIDADES DE GOBIERNO </v>
      </c>
      <c r="C5" s="56"/>
      <c r="D5" s="56"/>
      <c r="E5" s="56"/>
    </row>
    <row r="6" spans="2:5" ht="15" x14ac:dyDescent="0.2">
      <c r="B6" s="54" t="str">
        <f>(INDEX(Base!$A$12:$H$136,MATCH($C8,Base!$A$12:$A$136,0),MATCH("convergencia",Base!$A$12:$H$12,0)))</f>
        <v>Ministerios</v>
      </c>
      <c r="C6" s="54"/>
      <c r="D6" s="54"/>
      <c r="E6" s="54"/>
    </row>
    <row r="7" spans="2:5" x14ac:dyDescent="0.2">
      <c r="B7" s="28" t="s">
        <v>15</v>
      </c>
      <c r="C7" s="29" t="s">
        <v>13</v>
      </c>
      <c r="D7" s="30" t="s">
        <v>1</v>
      </c>
      <c r="E7" s="31" t="s">
        <v>12</v>
      </c>
    </row>
    <row r="8" spans="2:5" ht="21" customHeight="1" x14ac:dyDescent="0.2">
      <c r="B8" s="32">
        <v>1</v>
      </c>
      <c r="C8" s="32">
        <v>923273536</v>
      </c>
      <c r="D8" s="33" t="str">
        <f>VLOOKUP($C8,Base!$A$12:$H$136,2,0)</f>
        <v>Ministerio de Igualdad y Equidad</v>
      </c>
      <c r="E8" s="32" t="str">
        <f>VLOOKUP($C8,Base!$A$12:$H$136,4,0)</f>
        <v>Nacional</v>
      </c>
    </row>
    <row r="9" spans="2:5" ht="15" x14ac:dyDescent="0.2">
      <c r="B9" s="54" t="str">
        <f>(INDEX(Base!$A$12:$H$136,MATCH($C11,Base!$A$12:$A$136,0),MATCH("convergencia",Base!$A$12:$H$12,0)))</f>
        <v>Otras entidades gobierno general</v>
      </c>
      <c r="C9" s="54"/>
      <c r="D9" s="54"/>
      <c r="E9" s="54"/>
    </row>
    <row r="10" spans="2:5" x14ac:dyDescent="0.2">
      <c r="B10" s="28" t="s">
        <v>15</v>
      </c>
      <c r="C10" s="29" t="s">
        <v>13</v>
      </c>
      <c r="D10" s="30" t="s">
        <v>1</v>
      </c>
      <c r="E10" s="31" t="s">
        <v>12</v>
      </c>
    </row>
    <row r="11" spans="2:5" x14ac:dyDescent="0.2">
      <c r="B11" s="36">
        <v>1</v>
      </c>
      <c r="C11" s="36">
        <v>923273402</v>
      </c>
      <c r="D11" s="37" t="str">
        <f>VLOOKUP($C11,Base!$A$12:$H$136,2,0)</f>
        <v>Patrimonio Autónomo Fondo Empresarial</v>
      </c>
      <c r="E11" s="36" t="str">
        <f>VLOOKUP($C11,Base!$A$12:$H$136,4,0)</f>
        <v>Nacional</v>
      </c>
    </row>
    <row r="12" spans="2:5" x14ac:dyDescent="0.2">
      <c r="B12" s="32"/>
      <c r="C12" s="32"/>
      <c r="D12" s="33"/>
      <c r="E12" s="32"/>
    </row>
    <row r="13" spans="2:5" ht="15" x14ac:dyDescent="0.2">
      <c r="B13" s="56" t="str">
        <f>UPPER(INDEX(Base!$A$12:$H$136,MATCH($C16,Base!$A$12:$A$136,0),MATCH("Marco normativo",Base!$A$12:$H$12,0)))</f>
        <v xml:space="preserve">EMPRESAS COTIZANTES </v>
      </c>
      <c r="C13" s="56"/>
      <c r="D13" s="56"/>
      <c r="E13" s="56"/>
    </row>
    <row r="14" spans="2:5" ht="15" x14ac:dyDescent="0.2">
      <c r="B14" s="54" t="str">
        <f>(INDEX(Base!$A$12:$H$136,MATCH($C16,Base!$A$12:$A$136,0),MATCH("convergencia",Base!$A$12:$H$12,0)))</f>
        <v>Sociedades de economía mixta</v>
      </c>
      <c r="C14" s="54"/>
      <c r="D14" s="54"/>
      <c r="E14" s="54"/>
    </row>
    <row r="15" spans="2:5" x14ac:dyDescent="0.2">
      <c r="B15" s="28" t="s">
        <v>15</v>
      </c>
      <c r="C15" s="29" t="s">
        <v>13</v>
      </c>
      <c r="D15" s="30" t="s">
        <v>1</v>
      </c>
      <c r="E15" s="31" t="s">
        <v>12</v>
      </c>
    </row>
    <row r="16" spans="2:5" x14ac:dyDescent="0.2">
      <c r="B16" s="32">
        <v>1</v>
      </c>
      <c r="C16" s="32">
        <v>923272329</v>
      </c>
      <c r="D16" s="33" t="str">
        <f>VLOOKUP($C16,Base!$A$12:$H$136,2,0)</f>
        <v>Oleoducto Bicentenario de Colombia S.A.S.</v>
      </c>
      <c r="E16" s="32" t="str">
        <f>VLOOKUP($C16,Base!$A$12:$H$136,4,0)</f>
        <v>Nacional</v>
      </c>
    </row>
    <row r="17" spans="2:5" ht="5.25" customHeight="1" x14ac:dyDescent="0.2">
      <c r="B17" s="34"/>
      <c r="C17" s="34"/>
      <c r="D17" s="35"/>
      <c r="E17" s="34"/>
    </row>
    <row r="18" spans="2:5" ht="18" x14ac:dyDescent="0.25">
      <c r="B18" s="55" t="str">
        <f>UPPER(INDEX(Base!$A$12:$H$136,MATCH($C23,Base!$A$12:$A$136,0),MATCH("Sector",Base!$A$12:$H$12,0)))</f>
        <v>TERRITORIAL</v>
      </c>
      <c r="C18" s="55"/>
      <c r="D18" s="55"/>
      <c r="E18" s="55"/>
    </row>
    <row r="19" spans="2:5" ht="6" customHeight="1" x14ac:dyDescent="0.25">
      <c r="B19" s="27"/>
      <c r="C19" s="27"/>
      <c r="D19" s="27"/>
      <c r="E19" s="27"/>
    </row>
    <row r="20" spans="2:5" ht="15" x14ac:dyDescent="0.2">
      <c r="B20" s="56" t="str">
        <f>UPPER(INDEX(Base!$A$12:$H$136,MATCH($C23,Base!$A$12:$A$136,0),MATCH("Marco normativo",Base!$A$12:$H$12,0)))</f>
        <v xml:space="preserve">ENTIDADES DE GOBIERNO </v>
      </c>
      <c r="C20" s="56"/>
      <c r="D20" s="56"/>
      <c r="E20" s="56"/>
    </row>
    <row r="21" spans="2:5" ht="15" x14ac:dyDescent="0.2">
      <c r="B21" s="54" t="str">
        <f>(INDEX(Base!$A$12:$H$136,MATCH($C23,Base!$A$12:$A$136,0),MATCH("convergencia",Base!$A$12:$H$12,0)))</f>
        <v>Alcaldías</v>
      </c>
      <c r="C21" s="54"/>
      <c r="D21" s="54"/>
      <c r="E21" s="54"/>
    </row>
    <row r="22" spans="2:5" x14ac:dyDescent="0.2">
      <c r="B22" s="28" t="s">
        <v>15</v>
      </c>
      <c r="C22" s="29" t="s">
        <v>13</v>
      </c>
      <c r="D22" s="30" t="s">
        <v>1</v>
      </c>
      <c r="E22" s="31" t="s">
        <v>12</v>
      </c>
    </row>
    <row r="23" spans="2:5" x14ac:dyDescent="0.2">
      <c r="B23" s="32">
        <v>1</v>
      </c>
      <c r="C23" s="32">
        <v>214305543</v>
      </c>
      <c r="D23" s="33" t="str">
        <f>VLOOKUP($C23,Base!$A$12:$H$136,2,0)</f>
        <v>Peque</v>
      </c>
      <c r="E23" s="32" t="str">
        <f>VLOOKUP($C23,Base!$A$12:$H$136,4,0)</f>
        <v>Antioquia</v>
      </c>
    </row>
    <row r="24" spans="2:5" x14ac:dyDescent="0.2">
      <c r="B24" s="32">
        <f>+B23+1</f>
        <v>2</v>
      </c>
      <c r="C24" s="32">
        <v>213708137</v>
      </c>
      <c r="D24" s="33" t="str">
        <f>VLOOKUP($C24,Base!$A$12:$H$136,2,0)</f>
        <v>Campo de la Cruz</v>
      </c>
      <c r="E24" s="32" t="str">
        <f>VLOOKUP($C24,Base!$A$12:$H$136,4,0)</f>
        <v>Atlántico</v>
      </c>
    </row>
    <row r="25" spans="2:5" x14ac:dyDescent="0.2">
      <c r="B25" s="32">
        <f t="shared" ref="B25:B31" si="0">+B24+1</f>
        <v>3</v>
      </c>
      <c r="C25" s="32">
        <v>212219022</v>
      </c>
      <c r="D25" s="33" t="str">
        <f>VLOOKUP($C25,Base!$A$12:$H$136,2,0)</f>
        <v>Almaguer</v>
      </c>
      <c r="E25" s="32" t="str">
        <f>VLOOKUP($C25,Base!$A$12:$H$136,4,0)</f>
        <v>Cauca</v>
      </c>
    </row>
    <row r="26" spans="2:5" x14ac:dyDescent="0.2">
      <c r="B26" s="32">
        <f t="shared" si="0"/>
        <v>4</v>
      </c>
      <c r="C26" s="32">
        <v>211819318</v>
      </c>
      <c r="D26" s="33" t="str">
        <f>VLOOKUP($C26,Base!$A$12:$H$136,2,0)</f>
        <v>Guapí</v>
      </c>
      <c r="E26" s="32" t="str">
        <f>VLOOKUP($C26,Base!$A$12:$H$136,4,0)</f>
        <v>Cauca</v>
      </c>
    </row>
    <row r="27" spans="2:5" x14ac:dyDescent="0.2">
      <c r="B27" s="32">
        <f t="shared" si="0"/>
        <v>5</v>
      </c>
      <c r="C27" s="32">
        <v>210023500</v>
      </c>
      <c r="D27" s="33" t="str">
        <f>VLOOKUP($C27,Base!$A$12:$H$136,2,0)</f>
        <v>Moñitos</v>
      </c>
      <c r="E27" s="32" t="str">
        <f>VLOOKUP($C27,Base!$A$12:$H$136,4,0)</f>
        <v>Córdoba</v>
      </c>
    </row>
    <row r="28" spans="2:5" x14ac:dyDescent="0.2">
      <c r="B28" s="32">
        <f t="shared" si="0"/>
        <v>6</v>
      </c>
      <c r="C28" s="32">
        <v>216044560</v>
      </c>
      <c r="D28" s="33" t="str">
        <f>VLOOKUP($C28,Base!$A$12:$H$136,2,0)</f>
        <v>Manaure</v>
      </c>
      <c r="E28" s="32" t="str">
        <f>VLOOKUP($C28,Base!$A$12:$H$136,4,0)</f>
        <v>Guajira</v>
      </c>
    </row>
    <row r="29" spans="2:5" x14ac:dyDescent="0.2">
      <c r="B29" s="32">
        <f t="shared" si="0"/>
        <v>7</v>
      </c>
      <c r="C29" s="32">
        <v>213552435</v>
      </c>
      <c r="D29" s="33" t="str">
        <f>VLOOKUP($C29,Base!$A$12:$H$136,2,0)</f>
        <v>Mallama (Piedrancha)</v>
      </c>
      <c r="E29" s="32" t="str">
        <f>VLOOKUP($C29,Base!$A$12:$H$136,4,0)</f>
        <v>Nariño</v>
      </c>
    </row>
    <row r="30" spans="2:5" x14ac:dyDescent="0.2">
      <c r="B30" s="32">
        <f t="shared" si="0"/>
        <v>8</v>
      </c>
      <c r="C30" s="32">
        <v>213070230</v>
      </c>
      <c r="D30" s="33" t="str">
        <f>VLOOKUP($C30,Base!$A$12:$H$136,2,0)</f>
        <v>Chalán</v>
      </c>
      <c r="E30" s="32" t="str">
        <f>VLOOKUP($C30,Base!$A$12:$H$136,4,0)</f>
        <v>Sucre</v>
      </c>
    </row>
    <row r="31" spans="2:5" x14ac:dyDescent="0.2">
      <c r="B31" s="32">
        <f t="shared" si="0"/>
        <v>9</v>
      </c>
      <c r="C31" s="32">
        <v>211770717</v>
      </c>
      <c r="D31" s="33" t="str">
        <f>VLOOKUP($C31,Base!$A$12:$H$136,2,0)</f>
        <v>San Pedro - Sucre</v>
      </c>
      <c r="E31" s="32" t="str">
        <f>VLOOKUP($C31,Base!$A$12:$H$136,4,0)</f>
        <v>Sucre</v>
      </c>
    </row>
    <row r="32" spans="2:5" ht="15" x14ac:dyDescent="0.2">
      <c r="B32" s="54" t="str">
        <f>(INDEX(Base!$A$12:$H$136,MATCH($C34,Base!$A$12:$A$136,0),MATCH("convergencia",Base!$A$12:$H$12,0)))</f>
        <v>Establecimientos públicos</v>
      </c>
      <c r="C32" s="54"/>
      <c r="D32" s="54"/>
      <c r="E32" s="54"/>
    </row>
    <row r="33" spans="2:5" x14ac:dyDescent="0.2">
      <c r="B33" s="28" t="s">
        <v>15</v>
      </c>
      <c r="C33" s="29" t="s">
        <v>13</v>
      </c>
      <c r="D33" s="30" t="s">
        <v>1</v>
      </c>
      <c r="E33" s="31" t="s">
        <v>12</v>
      </c>
    </row>
    <row r="34" spans="2:5" x14ac:dyDescent="0.2">
      <c r="B34" s="32">
        <v>1</v>
      </c>
      <c r="C34" s="32">
        <v>220220011</v>
      </c>
      <c r="D34" s="33" t="str">
        <f>VLOOKUP($C34,Base!$A$12:$H$136,2,0)</f>
        <v>Fondo Rotatorio de Valorización Municipal - Aguachica</v>
      </c>
      <c r="E34" s="32" t="str">
        <f>VLOOKUP($C34,Base!$A$12:$H$136,4,0)</f>
        <v>Cesar</v>
      </c>
    </row>
    <row r="35" spans="2:5" ht="28.5" x14ac:dyDescent="0.2">
      <c r="B35" s="32">
        <f>+B34+1</f>
        <v>2</v>
      </c>
      <c r="C35" s="32">
        <v>923272886</v>
      </c>
      <c r="D35" s="33" t="str">
        <f>VLOOKUP($C35,Base!$A$12:$H$136,2,0)</f>
        <v>Instituto Municipal de Deportes, Recreación y Aprovechamiento del Tiempo Libre de Coveñas Sucre</v>
      </c>
      <c r="E35" s="32" t="str">
        <f>VLOOKUP($C35,Base!$A$12:$H$136,4,0)</f>
        <v>Sucre</v>
      </c>
    </row>
    <row r="36" spans="2:5" x14ac:dyDescent="0.2">
      <c r="B36" s="32">
        <f>+B35+1</f>
        <v>3</v>
      </c>
      <c r="C36" s="32">
        <v>923272917</v>
      </c>
      <c r="D36" s="33" t="str">
        <f>VLOOKUP($C36,Base!$A$12:$H$136,2,0)</f>
        <v>Instituto Cajamarcuno para el Deporte y la Recreación</v>
      </c>
      <c r="E36" s="32" t="str">
        <f>VLOOKUP($C36,Base!$A$12:$H$136,4,0)</f>
        <v>Tolima</v>
      </c>
    </row>
    <row r="37" spans="2:5" ht="15" x14ac:dyDescent="0.2">
      <c r="B37" s="54" t="str">
        <f>(INDEX(Base!$A$12:$H$136,MATCH($C39,Base!$A$12:$A$136,0),MATCH("convergencia",Base!$A$12:$H$12,0)))</f>
        <v>Otras entidades Gobierno General</v>
      </c>
      <c r="C37" s="54"/>
      <c r="D37" s="54"/>
      <c r="E37" s="54"/>
    </row>
    <row r="38" spans="2:5" x14ac:dyDescent="0.2">
      <c r="B38" s="28" t="s">
        <v>15</v>
      </c>
      <c r="C38" s="29" t="s">
        <v>13</v>
      </c>
      <c r="D38" s="30" t="s">
        <v>1</v>
      </c>
      <c r="E38" s="31" t="s">
        <v>12</v>
      </c>
    </row>
    <row r="39" spans="2:5" x14ac:dyDescent="0.2">
      <c r="B39" s="32">
        <v>1</v>
      </c>
      <c r="C39" s="32">
        <v>221010999</v>
      </c>
      <c r="D39" s="33" t="str">
        <f>VLOOKUP($C39,Base!$A$12:$H$136,2,0)</f>
        <v>Asociación de Áreas Metropolitanas de Colombia</v>
      </c>
      <c r="E39" s="32" t="str">
        <f>VLOOKUP($C39,Base!$A$12:$H$136,4,0)</f>
        <v>Antioquia</v>
      </c>
    </row>
    <row r="40" spans="2:5" x14ac:dyDescent="0.2">
      <c r="B40" s="32">
        <f>+B39+1</f>
        <v>2</v>
      </c>
      <c r="C40" s="32">
        <v>923272778</v>
      </c>
      <c r="D40" s="33" t="str">
        <f>VLOOKUP($C40,Base!$A$12:$H$136,2,0)</f>
        <v>Asociación de Municipios del Urabá Antioqueño</v>
      </c>
      <c r="E40" s="32" t="str">
        <f>VLOOKUP($C40,Base!$A$12:$H$136,4,0)</f>
        <v>Antioquia</v>
      </c>
    </row>
    <row r="41" spans="2:5" x14ac:dyDescent="0.2">
      <c r="B41" s="32">
        <f t="shared" ref="B41:B87" si="1">+B40+1</f>
        <v>3</v>
      </c>
      <c r="C41" s="32">
        <v>923273138</v>
      </c>
      <c r="D41" s="33" t="str">
        <f>VLOOKUP($C41,Base!$A$12:$H$136,2,0)</f>
        <v>Asociación de municipios Urabá norte</v>
      </c>
      <c r="E41" s="32" t="str">
        <f>VLOOKUP($C41,Base!$A$12:$H$136,4,0)</f>
        <v>Antioquia</v>
      </c>
    </row>
    <row r="42" spans="2:5" ht="28.5" x14ac:dyDescent="0.2">
      <c r="B42" s="32">
        <f t="shared" si="1"/>
        <v>4</v>
      </c>
      <c r="C42" s="32">
        <v>923272811</v>
      </c>
      <c r="D42" s="33" t="str">
        <f>VLOOKUP($C42,Base!$A$12:$H$136,2,0)</f>
        <v>Instituto para la Recreación y el Deporte en el Municipio de Santa Fe de Antioquia</v>
      </c>
      <c r="E42" s="32" t="str">
        <f>VLOOKUP($C42,Base!$A$12:$H$136,4,0)</f>
        <v>Antioquia</v>
      </c>
    </row>
    <row r="43" spans="2:5" x14ac:dyDescent="0.2">
      <c r="B43" s="32">
        <f t="shared" si="1"/>
        <v>5</v>
      </c>
      <c r="C43" s="32">
        <v>923270070</v>
      </c>
      <c r="D43" s="33" t="str">
        <f>VLOOKUP($C43,Base!$A$12:$H$136,2,0)</f>
        <v>Junta Municipal de Deportes de Frontino</v>
      </c>
      <c r="E43" s="32" t="str">
        <f>VLOOKUP($C43,Base!$A$12:$H$136,4,0)</f>
        <v>Antioquia</v>
      </c>
    </row>
    <row r="44" spans="2:5" ht="28.5" x14ac:dyDescent="0.2">
      <c r="B44" s="32">
        <f t="shared" si="1"/>
        <v>6</v>
      </c>
      <c r="C44" s="32">
        <v>923273490</v>
      </c>
      <c r="D44" s="33" t="str">
        <f>VLOOKUP($C44,Base!$A$12:$H$136,2,0)</f>
        <v>Provincia Administrativa y de Planificación de San Juan en el Departamento de Antioquia</v>
      </c>
      <c r="E44" s="32" t="str">
        <f>VLOOKUP($C44,Base!$A$12:$H$136,4,0)</f>
        <v>Antioquia</v>
      </c>
    </row>
    <row r="45" spans="2:5" ht="28.5" x14ac:dyDescent="0.2">
      <c r="B45" s="32">
        <f t="shared" si="1"/>
        <v>7</v>
      </c>
      <c r="C45" s="32">
        <v>923273471</v>
      </c>
      <c r="D45" s="33" t="str">
        <f>VLOOKUP($C45,Base!$A$12:$H$136,2,0)</f>
        <v>Región Administrativa y de Planificación RAP Del Agua y La Montaña</v>
      </c>
      <c r="E45" s="32" t="str">
        <f>VLOOKUP($C45,Base!$A$12:$H$136,4,0)</f>
        <v>Antioquia</v>
      </c>
    </row>
    <row r="46" spans="2:5" ht="28.5" x14ac:dyDescent="0.2">
      <c r="B46" s="32">
        <f t="shared" si="1"/>
        <v>8</v>
      </c>
      <c r="C46" s="32">
        <v>923272742</v>
      </c>
      <c r="D46" s="33" t="str">
        <f>VLOOKUP($C46,Base!$A$12:$H$136,2,0)</f>
        <v>Centro Provincial de Gestión Agroempresarial del Departamento de Arauca</v>
      </c>
      <c r="E46" s="32" t="str">
        <f>VLOOKUP($C46,Base!$A$12:$H$136,4,0)</f>
        <v>Arauca</v>
      </c>
    </row>
    <row r="47" spans="2:5" ht="28.5" x14ac:dyDescent="0.2">
      <c r="B47" s="32">
        <f t="shared" si="1"/>
        <v>9</v>
      </c>
      <c r="C47" s="32">
        <v>923272948</v>
      </c>
      <c r="D47" s="33" t="str">
        <f>VLOOKUP($C47,Base!$A$12:$H$136,2,0)</f>
        <v>Instituto Municipal de Deportes, Recreación y Cultura de Santa Lucía</v>
      </c>
      <c r="E47" s="32" t="str">
        <f>VLOOKUP($C47,Base!$A$12:$H$136,4,0)</f>
        <v>Atlántico</v>
      </c>
    </row>
    <row r="48" spans="2:5" ht="28.5" x14ac:dyDescent="0.2">
      <c r="B48" s="32">
        <f t="shared" si="1"/>
        <v>10</v>
      </c>
      <c r="C48" s="32">
        <v>923272696</v>
      </c>
      <c r="D48" s="33" t="str">
        <f>VLOOKUP($C48,Base!$A$12:$H$136,2,0)</f>
        <v>Instituto Municipal de Recreación y Deporte de Campo de la Cruz - Atlántico</v>
      </c>
      <c r="E48" s="32" t="str">
        <f>VLOOKUP($C48,Base!$A$12:$H$136,4,0)</f>
        <v>Atlántico</v>
      </c>
    </row>
    <row r="49" spans="2:5" ht="28.5" x14ac:dyDescent="0.2">
      <c r="B49" s="32">
        <f t="shared" si="1"/>
        <v>11</v>
      </c>
      <c r="C49" s="32">
        <v>923272188</v>
      </c>
      <c r="D49" s="33" t="str">
        <f>VLOOKUP($C49,Base!$A$12:$H$136,2,0)</f>
        <v>Instituto Municipal para la Recreación y el Deporte Palmar de Varela</v>
      </c>
      <c r="E49" s="32" t="str">
        <f>VLOOKUP($C49,Base!$A$12:$H$136,4,0)</f>
        <v>Atlántico</v>
      </c>
    </row>
    <row r="50" spans="2:5" ht="28.5" x14ac:dyDescent="0.2">
      <c r="B50" s="32">
        <f t="shared" si="1"/>
        <v>12</v>
      </c>
      <c r="C50" s="32">
        <v>923272938</v>
      </c>
      <c r="D50" s="33" t="str">
        <f>VLOOKUP($C50,Base!$A$12:$H$136,2,0)</f>
        <v>Región Administrativa y de Planificación Caribe - RAP Región Caribe</v>
      </c>
      <c r="E50" s="32" t="str">
        <f>VLOOKUP($C50,Base!$A$12:$H$136,4,0)</f>
        <v>Atlántico</v>
      </c>
    </row>
    <row r="51" spans="2:5" x14ac:dyDescent="0.2">
      <c r="B51" s="32">
        <f t="shared" si="1"/>
        <v>13</v>
      </c>
      <c r="C51" s="32">
        <v>923271861</v>
      </c>
      <c r="D51" s="33" t="str">
        <f>VLOOKUP($C51,Base!$A$12:$H$136,2,0)</f>
        <v>Asociación de Municipios Petroleros de Colombia</v>
      </c>
      <c r="E51" s="32" t="str">
        <f>VLOOKUP($C51,Base!$A$12:$H$136,4,0)</f>
        <v>Bogotá D.C.</v>
      </c>
    </row>
    <row r="52" spans="2:5" x14ac:dyDescent="0.2">
      <c r="B52" s="32">
        <f t="shared" si="1"/>
        <v>14</v>
      </c>
      <c r="C52" s="32">
        <v>923272941</v>
      </c>
      <c r="D52" s="33" t="str">
        <f>VLOOKUP($C52,Base!$A$12:$H$136,2,0)</f>
        <v>Asociación de Municipios de la Depresión Momposina</v>
      </c>
      <c r="E52" s="32" t="str">
        <f>VLOOKUP($C52,Base!$A$12:$H$136,4,0)</f>
        <v>Bolívar</v>
      </c>
    </row>
    <row r="53" spans="2:5" x14ac:dyDescent="0.2">
      <c r="B53" s="32">
        <f t="shared" si="1"/>
        <v>15</v>
      </c>
      <c r="C53" s="32">
        <v>923273334</v>
      </c>
      <c r="D53" s="33" t="str">
        <f>VLOOKUP($C53,Base!$A$12:$H$136,2,0)</f>
        <v>Escuela Taller Cartagena de Indias.</v>
      </c>
      <c r="E53" s="32" t="str">
        <f>VLOOKUP($C53,Base!$A$12:$H$136,4,0)</f>
        <v>Bolívar</v>
      </c>
    </row>
    <row r="54" spans="2:5" ht="28.5" x14ac:dyDescent="0.2">
      <c r="B54" s="32">
        <f t="shared" si="1"/>
        <v>16</v>
      </c>
      <c r="C54" s="32">
        <v>923273437</v>
      </c>
      <c r="D54" s="33" t="str">
        <f>VLOOKUP($C54,Base!$A$12:$H$136,2,0)</f>
        <v>Instituto  Municipal del Deporte y Recreacion de Turbaco</v>
      </c>
      <c r="E54" s="32" t="str">
        <f>VLOOKUP($C54,Base!$A$12:$H$136,4,0)</f>
        <v>Bolívar</v>
      </c>
    </row>
    <row r="55" spans="2:5" ht="28.5" x14ac:dyDescent="0.2">
      <c r="B55" s="32">
        <f t="shared" si="1"/>
        <v>17</v>
      </c>
      <c r="C55" s="32">
        <v>923273515</v>
      </c>
      <c r="D55" s="33" t="str">
        <f>VLOOKUP($C55,Base!$A$12:$H$136,2,0)</f>
        <v>Instituto Municipal de Cultura Deporte y Recreación de Tiquisio</v>
      </c>
      <c r="E55" s="32" t="str">
        <f>VLOOKUP($C55,Base!$A$12:$H$136,4,0)</f>
        <v>Bolívar</v>
      </c>
    </row>
    <row r="56" spans="2:5" ht="28.5" x14ac:dyDescent="0.2">
      <c r="B56" s="32">
        <f t="shared" si="1"/>
        <v>18</v>
      </c>
      <c r="C56" s="32">
        <v>923273130</v>
      </c>
      <c r="D56" s="33" t="str">
        <f>VLOOKUP($C56,Base!$A$12:$H$136,2,0)</f>
        <v>Instituto Municipal de Recreación y Deportes de Clemencia</v>
      </c>
      <c r="E56" s="32" t="str">
        <f>VLOOKUP($C56,Base!$A$12:$H$136,4,0)</f>
        <v>Bolívar</v>
      </c>
    </row>
    <row r="57" spans="2:5" x14ac:dyDescent="0.2">
      <c r="B57" s="32">
        <f t="shared" si="1"/>
        <v>19</v>
      </c>
      <c r="C57" s="32">
        <v>220415999</v>
      </c>
      <c r="D57" s="33" t="str">
        <f>VLOOKUP($C57,Base!$A$12:$H$136,2,0)</f>
        <v>Asociación de Municipios de Lengupa</v>
      </c>
      <c r="E57" s="32" t="str">
        <f>VLOOKUP($C57,Base!$A$12:$H$136,4,0)</f>
        <v>Boyacá</v>
      </c>
    </row>
    <row r="58" spans="2:5" ht="28.5" x14ac:dyDescent="0.2">
      <c r="B58" s="32">
        <f t="shared" si="1"/>
        <v>20</v>
      </c>
      <c r="C58" s="32">
        <v>923272874</v>
      </c>
      <c r="D58" s="33" t="str">
        <f>VLOOKUP($C58,Base!$A$12:$H$136,2,0)</f>
        <v>Asociación de Municipios de la Subregión Centro Sur de Caldas</v>
      </c>
      <c r="E58" s="32" t="str">
        <f>VLOOKUP($C58,Base!$A$12:$H$136,4,0)</f>
        <v>Caldas</v>
      </c>
    </row>
    <row r="59" spans="2:5" x14ac:dyDescent="0.2">
      <c r="B59" s="32">
        <f t="shared" si="1"/>
        <v>21</v>
      </c>
      <c r="C59" s="32">
        <v>923271587</v>
      </c>
      <c r="D59" s="33" t="str">
        <f>VLOOKUP($C59,Base!$A$12:$H$136,2,0)</f>
        <v>Instituto Municipal para el Desarrollo de Hato Corozal</v>
      </c>
      <c r="E59" s="32" t="str">
        <f>VLOOKUP($C59,Base!$A$12:$H$136,4,0)</f>
        <v>Casanare</v>
      </c>
    </row>
    <row r="60" spans="2:5" x14ac:dyDescent="0.2">
      <c r="B60" s="32">
        <f t="shared" si="1"/>
        <v>22</v>
      </c>
      <c r="C60" s="32">
        <v>923273466</v>
      </c>
      <c r="D60" s="33" t="str">
        <f>VLOOKUP($C60,Base!$A$12:$H$136,2,0)</f>
        <v>Municipios Asociados del Cauca</v>
      </c>
      <c r="E60" s="32" t="str">
        <f>VLOOKUP($C60,Base!$A$12:$H$136,4,0)</f>
        <v>Cauca</v>
      </c>
    </row>
    <row r="61" spans="2:5" ht="28.5" x14ac:dyDescent="0.2">
      <c r="B61" s="32">
        <f t="shared" si="1"/>
        <v>23</v>
      </c>
      <c r="C61" s="32">
        <v>923273412</v>
      </c>
      <c r="D61" s="33" t="str">
        <f>VLOOKUP($C61,Base!$A$12:$H$136,2,0)</f>
        <v>Fondo Mixto para la Promoción de la Infraestructura, el Desarrollo Integral y la Gestión Social Sierra Nevada</v>
      </c>
      <c r="E61" s="32" t="str">
        <f>VLOOKUP($C61,Base!$A$12:$H$136,4,0)</f>
        <v>Cesar</v>
      </c>
    </row>
    <row r="62" spans="2:5" ht="28.5" x14ac:dyDescent="0.2">
      <c r="B62" s="32">
        <f t="shared" si="1"/>
        <v>24</v>
      </c>
      <c r="C62" s="32">
        <v>923273470</v>
      </c>
      <c r="D62" s="33" t="str">
        <f>VLOOKUP($C62,Base!$A$12:$H$136,2,0)</f>
        <v>Asociación de Municipios de Córdoba y del Urabá Antioqueño</v>
      </c>
      <c r="E62" s="32" t="str">
        <f>VLOOKUP($C62,Base!$A$12:$H$136,4,0)</f>
        <v>Córdoba</v>
      </c>
    </row>
    <row r="63" spans="2:5" ht="28.5" x14ac:dyDescent="0.2">
      <c r="B63" s="32">
        <f t="shared" si="1"/>
        <v>25</v>
      </c>
      <c r="C63" s="32">
        <v>923272904</v>
      </c>
      <c r="D63" s="33" t="str">
        <f>VLOOKUP($C63,Base!$A$12:$H$136,2,0)</f>
        <v>Instituto de Recreación, Cultura y Deporte del Municipio de Montelibano</v>
      </c>
      <c r="E63" s="32" t="str">
        <f>VLOOKUP($C63,Base!$A$12:$H$136,4,0)</f>
        <v>Córdoba</v>
      </c>
    </row>
    <row r="64" spans="2:5" x14ac:dyDescent="0.2">
      <c r="B64" s="32">
        <f t="shared" si="1"/>
        <v>26</v>
      </c>
      <c r="C64" s="32">
        <v>923272112</v>
      </c>
      <c r="D64" s="33" t="str">
        <f>VLOOKUP($C64,Base!$A$12:$H$136,2,0)</f>
        <v>Instituto Municipal de Transporte y Tránsito de Cereté</v>
      </c>
      <c r="E64" s="32" t="str">
        <f>VLOOKUP($C64,Base!$A$12:$H$136,4,0)</f>
        <v>Córdoba</v>
      </c>
    </row>
    <row r="65" spans="2:5" ht="28.5" x14ac:dyDescent="0.2">
      <c r="B65" s="32">
        <f t="shared" si="1"/>
        <v>27</v>
      </c>
      <c r="C65" s="32">
        <v>923272757</v>
      </c>
      <c r="D65" s="33" t="str">
        <f>VLOOKUP($C65,Base!$A$12:$H$136,2,0)</f>
        <v>U.A.E Centro de Vida Dejando Huellas del Municipio de Ayapel</v>
      </c>
      <c r="E65" s="32" t="str">
        <f>VLOOKUP($C65,Base!$A$12:$H$136,4,0)</f>
        <v>Córdoba</v>
      </c>
    </row>
    <row r="66" spans="2:5" x14ac:dyDescent="0.2">
      <c r="B66" s="32">
        <f t="shared" si="1"/>
        <v>28</v>
      </c>
      <c r="C66" s="32">
        <v>220125658</v>
      </c>
      <c r="D66" s="33" t="str">
        <f>VLOOKUP($C66,Base!$A$12:$H$136,2,0)</f>
        <v>Junta Municipal de Deportes - San Francisco</v>
      </c>
      <c r="E66" s="32" t="str">
        <f>VLOOKUP($C66,Base!$A$12:$H$136,4,0)</f>
        <v>Cundinamarca</v>
      </c>
    </row>
    <row r="67" spans="2:5" ht="28.5" x14ac:dyDescent="0.2">
      <c r="B67" s="32">
        <f t="shared" si="1"/>
        <v>29</v>
      </c>
      <c r="C67" s="32">
        <v>923273378</v>
      </c>
      <c r="D67" s="33" t="str">
        <f>VLOOKUP($C67,Base!$A$12:$H$136,2,0)</f>
        <v>Asociación de Municipios del Sur-Sur de la Guajira, la Guajira Zona Sur</v>
      </c>
      <c r="E67" s="32" t="str">
        <f>VLOOKUP($C67,Base!$A$12:$H$136,4,0)</f>
        <v>Guajira</v>
      </c>
    </row>
    <row r="68" spans="2:5" x14ac:dyDescent="0.2">
      <c r="B68" s="32">
        <f t="shared" si="1"/>
        <v>30</v>
      </c>
      <c r="C68" s="32">
        <v>923271491</v>
      </c>
      <c r="D68" s="33" t="str">
        <f>VLOOKUP($C68,Base!$A$12:$H$136,2,0)</f>
        <v>Instituto Municipal de Transportes y Tránsito de Maicao</v>
      </c>
      <c r="E68" s="32" t="str">
        <f>VLOOKUP($C68,Base!$A$12:$H$136,4,0)</f>
        <v>Guajira</v>
      </c>
    </row>
    <row r="69" spans="2:5" x14ac:dyDescent="0.2">
      <c r="B69" s="32">
        <f t="shared" si="1"/>
        <v>31</v>
      </c>
      <c r="C69" s="32">
        <v>220641999</v>
      </c>
      <c r="D69" s="33" t="str">
        <f>VLOOKUP($C69,Base!$A$12:$H$136,2,0)</f>
        <v>C.P.G.A. del Noroccidente del Huila</v>
      </c>
      <c r="E69" s="32" t="str">
        <f>VLOOKUP($C69,Base!$A$12:$H$136,4,0)</f>
        <v>Huila</v>
      </c>
    </row>
    <row r="70" spans="2:5" ht="28.5" x14ac:dyDescent="0.2">
      <c r="B70" s="32">
        <f t="shared" si="1"/>
        <v>32</v>
      </c>
      <c r="C70" s="32">
        <v>220241615</v>
      </c>
      <c r="D70" s="33" t="str">
        <f>VLOOKUP($C70,Base!$A$12:$H$136,2,0)</f>
        <v>Junta Municipal de Deportes y Recreación de Rivera - Huila</v>
      </c>
      <c r="E70" s="32" t="str">
        <f>VLOOKUP($C70,Base!$A$12:$H$136,4,0)</f>
        <v>Huila</v>
      </c>
    </row>
    <row r="71" spans="2:5" x14ac:dyDescent="0.2">
      <c r="B71" s="32">
        <f t="shared" si="1"/>
        <v>33</v>
      </c>
      <c r="C71" s="32">
        <v>923273494</v>
      </c>
      <c r="D71" s="33" t="str">
        <f>VLOOKUP($C71,Base!$A$12:$H$136,2,0)</f>
        <v>Instituto Municipal de Tránsito de Aracataca</v>
      </c>
      <c r="E71" s="32" t="str">
        <f>VLOOKUP($C71,Base!$A$12:$H$136,4,0)</f>
        <v>Magdalena</v>
      </c>
    </row>
    <row r="72" spans="2:5" ht="28.5" x14ac:dyDescent="0.2">
      <c r="B72" s="32">
        <f t="shared" si="1"/>
        <v>34</v>
      </c>
      <c r="C72" s="32">
        <v>923273248</v>
      </c>
      <c r="D72" s="33" t="str">
        <f>VLOOKUP($C72,Base!$A$12:$H$136,2,0)</f>
        <v>Asociación Supradepartamental de Municipios para el Progreso.</v>
      </c>
      <c r="E72" s="32" t="str">
        <f>VLOOKUP($C72,Base!$A$12:$H$136,4,0)</f>
        <v>Meta</v>
      </c>
    </row>
    <row r="73" spans="2:5" ht="28.5" x14ac:dyDescent="0.2">
      <c r="B73" s="32">
        <f t="shared" si="1"/>
        <v>35</v>
      </c>
      <c r="C73" s="32">
        <v>923273057</v>
      </c>
      <c r="D73" s="33" t="str">
        <f>VLOOKUP($C73,Base!$A$12:$H$136,2,0)</f>
        <v>Asociación de Municipios de la Subregión Suroriental Provincia de Ricaurte- Norte de Santander.</v>
      </c>
      <c r="E73" s="32" t="str">
        <f>VLOOKUP($C73,Base!$A$12:$H$136,4,0)</f>
        <v>Norte de Santander</v>
      </c>
    </row>
    <row r="74" spans="2:5" ht="28.5" x14ac:dyDescent="0.2">
      <c r="B74" s="32">
        <f t="shared" si="1"/>
        <v>36</v>
      </c>
      <c r="C74" s="32">
        <v>923271271</v>
      </c>
      <c r="D74" s="33" t="str">
        <f>VLOOKUP($C74,Base!$A$12:$H$136,2,0)</f>
        <v>Casa de la Tercera Edad</v>
      </c>
      <c r="E74" s="32" t="str">
        <f>VLOOKUP($C74,Base!$A$12:$H$136,4,0)</f>
        <v>Norte de Santander</v>
      </c>
    </row>
    <row r="75" spans="2:5" ht="28.5" x14ac:dyDescent="0.2">
      <c r="B75" s="32">
        <f t="shared" si="1"/>
        <v>37</v>
      </c>
      <c r="C75" s="32">
        <v>923273377</v>
      </c>
      <c r="D75" s="33" t="str">
        <f>VLOOKUP($C75,Base!$A$12:$H$136,2,0)</f>
        <v>Instituto Municipal del deporte deportibu</v>
      </c>
      <c r="E75" s="32" t="str">
        <f>VLOOKUP($C75,Base!$A$12:$H$136,4,0)</f>
        <v>Norte de Santander</v>
      </c>
    </row>
    <row r="76" spans="2:5" ht="28.5" x14ac:dyDescent="0.2">
      <c r="B76" s="32">
        <f t="shared" si="1"/>
        <v>38</v>
      </c>
      <c r="C76" s="32">
        <v>923272931</v>
      </c>
      <c r="D76" s="33" t="str">
        <f>VLOOKUP($C76,Base!$A$12:$H$136,2,0)</f>
        <v>Asociación de Municipios del Parque Nacional Natural Tatama</v>
      </c>
      <c r="E76" s="32" t="str">
        <f>VLOOKUP($C76,Base!$A$12:$H$136,4,0)</f>
        <v>Risaralda</v>
      </c>
    </row>
    <row r="77" spans="2:5" x14ac:dyDescent="0.2">
      <c r="B77" s="32">
        <f t="shared" si="1"/>
        <v>39</v>
      </c>
      <c r="C77" s="32">
        <v>923273085</v>
      </c>
      <c r="D77" s="33" t="str">
        <f>VLOOKUP($C77,Base!$A$12:$H$136,2,0)</f>
        <v>Contraloría Municipal de Floridablanca</v>
      </c>
      <c r="E77" s="32" t="str">
        <f>VLOOKUP($C77,Base!$A$12:$H$136,4,0)</f>
        <v>Santander</v>
      </c>
    </row>
    <row r="78" spans="2:5" x14ac:dyDescent="0.2">
      <c r="B78" s="32">
        <f t="shared" si="1"/>
        <v>40</v>
      </c>
      <c r="C78" s="32">
        <v>220768999</v>
      </c>
      <c r="D78" s="33" t="str">
        <f>VLOOKUP($C78,Base!$A$12:$H$136,2,0)</f>
        <v>CPGA de la Provincia de García Rovira</v>
      </c>
      <c r="E78" s="32" t="str">
        <f>VLOOKUP($C78,Base!$A$12:$H$136,4,0)</f>
        <v>Santander</v>
      </c>
    </row>
    <row r="79" spans="2:5" ht="28.5" x14ac:dyDescent="0.2">
      <c r="B79" s="32">
        <f t="shared" si="1"/>
        <v>41</v>
      </c>
      <c r="C79" s="32">
        <v>923272991</v>
      </c>
      <c r="D79" s="33" t="str">
        <f>VLOOKUP($C79,Base!$A$12:$H$136,2,0)</f>
        <v>Instituto Municipal de Recreaciòn y Deportes de los Palmitos Sucre.</v>
      </c>
      <c r="E79" s="32" t="str">
        <f>VLOOKUP($C79,Base!$A$12:$H$136,4,0)</f>
        <v>Sucre</v>
      </c>
    </row>
    <row r="80" spans="2:5" ht="28.5" x14ac:dyDescent="0.2">
      <c r="B80" s="32">
        <f t="shared" si="1"/>
        <v>42</v>
      </c>
      <c r="C80" s="32">
        <v>923272990</v>
      </c>
      <c r="D80" s="33" t="str">
        <f>VLOOKUP($C80,Base!$A$12:$H$136,2,0)</f>
        <v>Instituto Municipal del Deporte y Recreaciòn de San Onofre</v>
      </c>
      <c r="E80" s="32" t="str">
        <f>VLOOKUP($C80,Base!$A$12:$H$136,4,0)</f>
        <v>Sucre</v>
      </c>
    </row>
    <row r="81" spans="2:5" x14ac:dyDescent="0.2">
      <c r="B81" s="32">
        <f t="shared" si="1"/>
        <v>43</v>
      </c>
      <c r="C81" s="32">
        <v>923272686</v>
      </c>
      <c r="D81" s="33" t="str">
        <f>VLOOKUP($C81,Base!$A$12:$H$136,2,0)</f>
        <v>Instituto Municipal de Deportes de Venadillo</v>
      </c>
      <c r="E81" s="32" t="str">
        <f>VLOOKUP($C81,Base!$A$12:$H$136,4,0)</f>
        <v>Tolima</v>
      </c>
    </row>
    <row r="82" spans="2:5" x14ac:dyDescent="0.2">
      <c r="B82" s="32">
        <f t="shared" si="1"/>
        <v>44</v>
      </c>
      <c r="C82" s="32">
        <v>923272103</v>
      </c>
      <c r="D82" s="33" t="str">
        <f>VLOOKUP($C82,Base!$A$12:$H$136,2,0)</f>
        <v>Instituto Municipal del Deporte y la Recreación Espinal</v>
      </c>
      <c r="E82" s="32" t="str">
        <f>VLOOKUP($C82,Base!$A$12:$H$136,4,0)</f>
        <v>Tolima</v>
      </c>
    </row>
    <row r="83" spans="2:5" x14ac:dyDescent="0.2">
      <c r="B83" s="32">
        <f t="shared" si="1"/>
        <v>45</v>
      </c>
      <c r="C83" s="32">
        <v>220276243</v>
      </c>
      <c r="D83" s="33" t="str">
        <f>VLOOKUP($C83,Base!$A$12:$H$136,2,0)</f>
        <v>Corporación para la Recreación Popular de el Águila</v>
      </c>
      <c r="E83" s="32" t="str">
        <f>VLOOKUP($C83,Base!$A$12:$H$136,4,0)</f>
        <v>Valle del Cauca</v>
      </c>
    </row>
    <row r="84" spans="2:5" ht="28.5" x14ac:dyDescent="0.2">
      <c r="B84" s="32">
        <f t="shared" si="1"/>
        <v>46</v>
      </c>
      <c r="C84" s="32">
        <v>923272417</v>
      </c>
      <c r="D84" s="33" t="str">
        <f>VLOOKUP($C84,Base!$A$12:$H$136,2,0)</f>
        <v>Fondo para Consolidación del Patrimonio Autónomo Pensional de Cartago</v>
      </c>
      <c r="E84" s="32" t="str">
        <f>VLOOKUP($C84,Base!$A$12:$H$136,4,0)</f>
        <v>Valle del Cauca</v>
      </c>
    </row>
    <row r="85" spans="2:5" ht="28.5" x14ac:dyDescent="0.2">
      <c r="B85" s="32">
        <f t="shared" si="1"/>
        <v>47</v>
      </c>
      <c r="C85" s="32">
        <v>220176111</v>
      </c>
      <c r="D85" s="33" t="str">
        <f>VLOOKUP($C85,Base!$A$12:$H$136,2,0)</f>
        <v>Instituto Municipal del Deporte y la Recreación - Guadalajara de Buga</v>
      </c>
      <c r="E85" s="32" t="str">
        <f>VLOOKUP($C85,Base!$A$12:$H$136,4,0)</f>
        <v>Valle del Cauca</v>
      </c>
    </row>
    <row r="86" spans="2:5" x14ac:dyDescent="0.2">
      <c r="B86" s="32">
        <f t="shared" si="1"/>
        <v>48</v>
      </c>
      <c r="C86" s="32">
        <v>923273465</v>
      </c>
      <c r="D86" s="33" t="str">
        <f>VLOOKUP($C86,Base!$A$12:$H$136,2,0)</f>
        <v>Región de Planeación y Gestión</v>
      </c>
      <c r="E86" s="32" t="str">
        <f>VLOOKUP($C86,Base!$A$12:$H$136,4,0)</f>
        <v>Valle del Cauca</v>
      </c>
    </row>
    <row r="87" spans="2:5" x14ac:dyDescent="0.2">
      <c r="B87" s="32">
        <f t="shared" si="1"/>
        <v>49</v>
      </c>
      <c r="C87" s="32">
        <v>923273269</v>
      </c>
      <c r="D87" s="33" t="str">
        <f>VLOOKUP($C87,Base!$A$12:$H$136,2,0)</f>
        <v>Región de Planeación y Gestión del Centro del Valle</v>
      </c>
      <c r="E87" s="32" t="str">
        <f>VLOOKUP($C87,Base!$A$12:$H$136,4,0)</f>
        <v>Valle del Cauca</v>
      </c>
    </row>
    <row r="88" spans="2:5" ht="15" x14ac:dyDescent="0.2">
      <c r="B88" s="54" t="str">
        <f>(INDEX(Base!$A$12:$H$136,MATCH($C90,Base!$A$12:$A$136,0),MATCH("convergencia",Base!$A$12:$H$12,0)))</f>
        <v>Resguardos</v>
      </c>
      <c r="C88" s="54"/>
      <c r="D88" s="54"/>
      <c r="E88" s="54"/>
    </row>
    <row r="89" spans="2:5" x14ac:dyDescent="0.2">
      <c r="B89" s="28" t="s">
        <v>15</v>
      </c>
      <c r="C89" s="29" t="s">
        <v>13</v>
      </c>
      <c r="D89" s="30" t="s">
        <v>1</v>
      </c>
      <c r="E89" s="31" t="s">
        <v>12</v>
      </c>
    </row>
    <row r="90" spans="2:5" x14ac:dyDescent="0.2">
      <c r="B90" s="32">
        <v>1</v>
      </c>
      <c r="C90" s="32">
        <v>923272684</v>
      </c>
      <c r="D90" s="33" t="str">
        <f>VLOOKUP($C90,Base!$A$12:$H$136,2,0)</f>
        <v>Resguardo Indígena Kankuamo</v>
      </c>
      <c r="E90" s="32" t="str">
        <f>VLOOKUP($C90,Base!$A$12:$H$136,4,0)</f>
        <v>Cesar</v>
      </c>
    </row>
    <row r="91" spans="2:5" x14ac:dyDescent="0.2">
      <c r="B91" s="36">
        <f>+B90+1</f>
        <v>2</v>
      </c>
      <c r="C91" s="36">
        <v>923272676</v>
      </c>
      <c r="D91" s="37" t="str">
        <f>VLOOKUP($C91,Base!$A$12:$H$136,2,0)</f>
        <v>Resguardo Indígena Zenú de San Andrés de Sotavento</v>
      </c>
      <c r="E91" s="36" t="str">
        <f>VLOOKUP($C91,Base!$A$12:$H$136,4,0)</f>
        <v>Córdoba</v>
      </c>
    </row>
    <row r="93" spans="2:5" ht="15" x14ac:dyDescent="0.2">
      <c r="B93" s="56" t="str">
        <f>UPPER(INDEX(Base!$A$12:$H$136,MATCH($C96,Base!$A$12:$A$136,0),MATCH("Marco normativo",Base!$A$12:$H$12,0)))</f>
        <v xml:space="preserve">EMPRESAS NO COTIZANTES </v>
      </c>
      <c r="C93" s="56"/>
      <c r="D93" s="56"/>
      <c r="E93" s="56"/>
    </row>
    <row r="94" spans="2:5" ht="15" x14ac:dyDescent="0.2">
      <c r="B94" s="54" t="str">
        <f>(INDEX(Base!$A$12:$H$136,MATCH($C96,Base!$A$12:$A$136,0),MATCH("convergencia",Base!$A$12:$H$12,0)))</f>
        <v>Empresas de servicios públicos</v>
      </c>
      <c r="C94" s="54"/>
      <c r="D94" s="54"/>
      <c r="E94" s="54"/>
    </row>
    <row r="95" spans="2:5" x14ac:dyDescent="0.2">
      <c r="B95" s="28" t="s">
        <v>15</v>
      </c>
      <c r="C95" s="29" t="s">
        <v>13</v>
      </c>
      <c r="D95" s="30" t="s">
        <v>1</v>
      </c>
      <c r="E95" s="31" t="s">
        <v>12</v>
      </c>
    </row>
    <row r="96" spans="2:5" x14ac:dyDescent="0.2">
      <c r="B96" s="32">
        <v>1</v>
      </c>
      <c r="C96" s="32">
        <v>923271102</v>
      </c>
      <c r="D96" s="33" t="str">
        <f>VLOOKUP($C96,Base!$A$12:$H$136,2,0)</f>
        <v>E.S.P. Domiciliarios de Caracolí S.A.</v>
      </c>
      <c r="E96" s="32" t="str">
        <f>VLOOKUP($C96,Base!$A$12:$H$136,4,0)</f>
        <v>Antioquia</v>
      </c>
    </row>
    <row r="97" spans="2:5" x14ac:dyDescent="0.2">
      <c r="B97" s="32">
        <f t="shared" ref="B97:B122" si="2">+B96+1</f>
        <v>2</v>
      </c>
      <c r="C97" s="32">
        <v>923272829</v>
      </c>
      <c r="D97" s="33" t="str">
        <f>VLOOKUP($C97,Base!$A$12:$H$136,2,0)</f>
        <v>Empresas Públicas de Apartadó SAS ESP</v>
      </c>
      <c r="E97" s="32" t="str">
        <f>VLOOKUP($C97,Base!$A$12:$H$136,4,0)</f>
        <v>Antioquia</v>
      </c>
    </row>
    <row r="98" spans="2:5" x14ac:dyDescent="0.2">
      <c r="B98" s="32">
        <f t="shared" si="2"/>
        <v>3</v>
      </c>
      <c r="C98" s="32">
        <v>923272469</v>
      </c>
      <c r="D98" s="33" t="str">
        <f>VLOOKUP($C98,Base!$A$12:$H$136,2,0)</f>
        <v>E.S.P. Aguas Canal del Dique S.A.</v>
      </c>
      <c r="E98" s="32" t="str">
        <f>VLOOKUP($C98,Base!$A$12:$H$136,4,0)</f>
        <v>Bolívar</v>
      </c>
    </row>
    <row r="99" spans="2:5" x14ac:dyDescent="0.2">
      <c r="B99" s="32">
        <f t="shared" si="2"/>
        <v>4</v>
      </c>
      <c r="C99" s="32">
        <v>923272993</v>
      </c>
      <c r="D99" s="33" t="str">
        <f>VLOOKUP($C99,Base!$A$12:$H$136,2,0)</f>
        <v>E.S.P. Aguas Públicas de Cantagallo S.A.</v>
      </c>
      <c r="E99" s="32" t="str">
        <f>VLOOKUP($C99,Base!$A$12:$H$136,4,0)</f>
        <v>Bolívar</v>
      </c>
    </row>
    <row r="100" spans="2:5" ht="28.5" x14ac:dyDescent="0.2">
      <c r="B100" s="32">
        <f t="shared" si="2"/>
        <v>5</v>
      </c>
      <c r="C100" s="32">
        <v>923272600</v>
      </c>
      <c r="D100" s="33" t="str">
        <f>VLOOKUP($C100,Base!$A$12:$H$136,2,0)</f>
        <v>Empresa Municipal de Acueducto, Alcantarillado y Aseo de San Pablo E.S.P. S.A.S</v>
      </c>
      <c r="E100" s="32" t="str">
        <f>VLOOKUP($C100,Base!$A$12:$H$136,4,0)</f>
        <v>Bolívar</v>
      </c>
    </row>
    <row r="101" spans="2:5" x14ac:dyDescent="0.2">
      <c r="B101" s="32">
        <f t="shared" si="2"/>
        <v>6</v>
      </c>
      <c r="C101" s="32">
        <v>923272391</v>
      </c>
      <c r="D101" s="33" t="str">
        <f>VLOOKUP($C101,Base!$A$12:$H$136,2,0)</f>
        <v>E.S.P. Domiciliarios de la Provincia de Márquez S.A.</v>
      </c>
      <c r="E101" s="32" t="str">
        <f>VLOOKUP($C101,Base!$A$12:$H$136,4,0)</f>
        <v>Boyacá</v>
      </c>
    </row>
    <row r="102" spans="2:5" ht="28.5" x14ac:dyDescent="0.2">
      <c r="B102" s="32">
        <f t="shared" si="2"/>
        <v>7</v>
      </c>
      <c r="C102" s="32">
        <v>923273521</v>
      </c>
      <c r="D102" s="33" t="str">
        <f>VLOOKUP($C102,Base!$A$12:$H$136,2,0)</f>
        <v>E.S.P. Empresa Oficial de Servicios Públicos Domiciliarios Sutamarchan S.A.S.</v>
      </c>
      <c r="E102" s="32" t="str">
        <f>VLOOKUP($C102,Base!$A$12:$H$136,4,0)</f>
        <v>Boyacá</v>
      </c>
    </row>
    <row r="103" spans="2:5" x14ac:dyDescent="0.2">
      <c r="B103" s="32">
        <f t="shared" si="2"/>
        <v>8</v>
      </c>
      <c r="C103" s="32">
        <v>230120621</v>
      </c>
      <c r="D103" s="33" t="str">
        <f>VLOOKUP($C103,Base!$A$12:$H$136,2,0)</f>
        <v>E.S.P. Empresa de Servicios Públicos de La Paz</v>
      </c>
      <c r="E103" s="32" t="str">
        <f>VLOOKUP($C103,Base!$A$12:$H$136,4,0)</f>
        <v>Cesar</v>
      </c>
    </row>
    <row r="104" spans="2:5" x14ac:dyDescent="0.2">
      <c r="B104" s="32">
        <f t="shared" si="2"/>
        <v>9</v>
      </c>
      <c r="C104" s="32">
        <v>923273373</v>
      </c>
      <c r="D104" s="33" t="str">
        <f>VLOOKUP($C104,Base!$A$12:$H$136,2,0)</f>
        <v>E.S.P. Aguas de Valencia S.A.S.</v>
      </c>
      <c r="E104" s="32" t="str">
        <f>VLOOKUP($C104,Base!$A$12:$H$136,4,0)</f>
        <v>Córdoba</v>
      </c>
    </row>
    <row r="105" spans="2:5" x14ac:dyDescent="0.2">
      <c r="B105" s="32">
        <f t="shared" si="2"/>
        <v>10</v>
      </c>
      <c r="C105" s="32">
        <v>923272735</v>
      </c>
      <c r="D105" s="33" t="str">
        <f>VLOOKUP($C105,Base!$A$12:$H$136,2,0)</f>
        <v>E.S.P. Empresas Públicas Municipales de Tierralta</v>
      </c>
      <c r="E105" s="32" t="str">
        <f>VLOOKUP($C105,Base!$A$12:$H$136,4,0)</f>
        <v>Córdoba</v>
      </c>
    </row>
    <row r="106" spans="2:5" x14ac:dyDescent="0.2">
      <c r="B106" s="32">
        <f t="shared" si="2"/>
        <v>11</v>
      </c>
      <c r="C106" s="32">
        <v>923272916</v>
      </c>
      <c r="D106" s="33" t="str">
        <f>VLOOKUP($C106,Base!$A$12:$H$136,2,0)</f>
        <v>E.S.P. de Colombia Huila S.A.S.</v>
      </c>
      <c r="E106" s="32" t="str">
        <f>VLOOKUP($C106,Base!$A$12:$H$136,4,0)</f>
        <v>Huila</v>
      </c>
    </row>
    <row r="107" spans="2:5" x14ac:dyDescent="0.2">
      <c r="B107" s="32">
        <f t="shared" si="2"/>
        <v>12</v>
      </c>
      <c r="C107" s="32">
        <v>923271654</v>
      </c>
      <c r="D107" s="33" t="str">
        <f>VLOOKUP($C107,Base!$A$12:$H$136,2,0)</f>
        <v>E.S.P. Empresas Públicas de Acevedo S.A.</v>
      </c>
      <c r="E107" s="32" t="str">
        <f>VLOOKUP($C107,Base!$A$12:$H$136,4,0)</f>
        <v>Huila</v>
      </c>
    </row>
    <row r="108" spans="2:5" ht="28.5" x14ac:dyDescent="0.2">
      <c r="B108" s="32">
        <f t="shared" si="2"/>
        <v>13</v>
      </c>
      <c r="C108" s="32">
        <v>923272813</v>
      </c>
      <c r="D108" s="33" t="str">
        <f>VLOOKUP($C108,Base!$A$12:$H$136,2,0)</f>
        <v>Empresa Metropolitana de Servicios Públicos Domiciliarios S.A E.S.P</v>
      </c>
      <c r="E108" s="32" t="str">
        <f>VLOOKUP($C108,Base!$A$12:$H$136,4,0)</f>
        <v>Norte de Santander</v>
      </c>
    </row>
    <row r="109" spans="2:5" x14ac:dyDescent="0.2">
      <c r="B109" s="32">
        <f t="shared" si="2"/>
        <v>14</v>
      </c>
      <c r="C109" s="32">
        <v>923269420</v>
      </c>
      <c r="D109" s="33" t="str">
        <f>VLOOKUP($C109,Base!$A$12:$H$136,2,0)</f>
        <v>E.S.P. Aguas de San Andrés S.A.</v>
      </c>
      <c r="E109" s="32" t="str">
        <f>VLOOKUP($C109,Base!$A$12:$H$136,4,0)</f>
        <v>San Andrés</v>
      </c>
    </row>
    <row r="110" spans="2:5" ht="28.5" x14ac:dyDescent="0.2">
      <c r="B110" s="32">
        <f t="shared" si="2"/>
        <v>15</v>
      </c>
      <c r="C110" s="32">
        <v>923273432</v>
      </c>
      <c r="D110" s="33" t="str">
        <f>VLOOKUP($C110,Base!$A$12:$H$136,2,0)</f>
        <v>E.S.P Domiciliarios de Acueducto Alcantarillado y Aseo de CURITI S.A.S</v>
      </c>
      <c r="E110" s="32" t="str">
        <f>VLOOKUP($C110,Base!$A$12:$H$136,4,0)</f>
        <v>Santander</v>
      </c>
    </row>
    <row r="111" spans="2:5" x14ac:dyDescent="0.2">
      <c r="B111" s="32">
        <f t="shared" si="2"/>
        <v>16</v>
      </c>
      <c r="C111" s="32">
        <v>923272396</v>
      </c>
      <c r="D111" s="33" t="str">
        <f>VLOOKUP($C111,Base!$A$12:$H$136,2,0)</f>
        <v>E.S.P. de Barichara S.A.</v>
      </c>
      <c r="E111" s="32" t="str">
        <f>VLOOKUP($C111,Base!$A$12:$H$136,4,0)</f>
        <v>Santander</v>
      </c>
    </row>
    <row r="112" spans="2:5" ht="42.75" x14ac:dyDescent="0.2">
      <c r="B112" s="32">
        <f t="shared" si="2"/>
        <v>17</v>
      </c>
      <c r="C112" s="32">
        <v>923273498</v>
      </c>
      <c r="D112" s="33" t="str">
        <f>VLOOKUP($C112,Base!$A$12:$H$136,2,0)</f>
        <v>E.S.P. del Sector Rural Urbano y Centros Poblados de Güepsa Sociedad Anónima por Acciones Simplificadas de Alcantarillado - Aseo Rural y Urbano del Mu</v>
      </c>
      <c r="E112" s="32" t="str">
        <f>VLOOKUP($C112,Base!$A$12:$H$136,4,0)</f>
        <v>Santander</v>
      </c>
    </row>
    <row r="113" spans="2:5" x14ac:dyDescent="0.2">
      <c r="B113" s="32">
        <f t="shared" si="2"/>
        <v>18</v>
      </c>
      <c r="C113" s="32">
        <v>923272364</v>
      </c>
      <c r="D113" s="33" t="str">
        <f>VLOOKUP($C113,Base!$A$12:$H$136,2,0)</f>
        <v>E.S.P. Aguas de Padilla S.A.</v>
      </c>
      <c r="E113" s="32" t="str">
        <f>VLOOKUP($C113,Base!$A$12:$H$136,4,0)</f>
        <v>Sucre</v>
      </c>
    </row>
    <row r="114" spans="2:5" ht="28.5" x14ac:dyDescent="0.2">
      <c r="B114" s="32">
        <f t="shared" si="2"/>
        <v>19</v>
      </c>
      <c r="C114" s="32">
        <v>923271673</v>
      </c>
      <c r="D114" s="33" t="str">
        <f>VLOOKUP($C114,Base!$A$12:$H$136,2,0)</f>
        <v>E.S.P. Empresa de Acueducto, Alcantarillado y Aseo de San Antonio de Palmito</v>
      </c>
      <c r="E114" s="32" t="str">
        <f>VLOOKUP($C114,Base!$A$12:$H$136,4,0)</f>
        <v>Sucre</v>
      </c>
    </row>
    <row r="115" spans="2:5" x14ac:dyDescent="0.2">
      <c r="B115" s="32">
        <f t="shared" si="2"/>
        <v>20</v>
      </c>
      <c r="C115" s="32">
        <v>923272443</v>
      </c>
      <c r="D115" s="33" t="str">
        <f>VLOOKUP($C115,Base!$A$12:$H$136,2,0)</f>
        <v>E.S.P. Empresa de Alumbrado Público de Toluviejo</v>
      </c>
      <c r="E115" s="32" t="str">
        <f>VLOOKUP($C115,Base!$A$12:$H$136,4,0)</f>
        <v>Sucre</v>
      </c>
    </row>
    <row r="116" spans="2:5" x14ac:dyDescent="0.2">
      <c r="B116" s="32">
        <f t="shared" si="2"/>
        <v>21</v>
      </c>
      <c r="C116" s="32">
        <v>230170708</v>
      </c>
      <c r="D116" s="33" t="str">
        <f>VLOOKUP($C116,Base!$A$12:$H$136,2,0)</f>
        <v>E.S.P. Empresa de Servicios de San Marcos</v>
      </c>
      <c r="E116" s="32" t="str">
        <f>VLOOKUP($C116,Base!$A$12:$H$136,4,0)</f>
        <v>Sucre</v>
      </c>
    </row>
    <row r="117" spans="2:5" ht="28.5" x14ac:dyDescent="0.2">
      <c r="B117" s="32">
        <f t="shared" si="2"/>
        <v>22</v>
      </c>
      <c r="C117" s="32">
        <v>923273158</v>
      </c>
      <c r="D117" s="33" t="str">
        <f>VLOOKUP($C117,Base!$A$12:$H$136,2,0)</f>
        <v>E.S.P. Empresa de Servicios Públicos Domiciliarios SERVISUC S.A.S.</v>
      </c>
      <c r="E117" s="32" t="str">
        <f>VLOOKUP($C117,Base!$A$12:$H$136,4,0)</f>
        <v>Sucre</v>
      </c>
    </row>
    <row r="118" spans="2:5" ht="28.5" x14ac:dyDescent="0.2">
      <c r="B118" s="32">
        <f t="shared" si="2"/>
        <v>23</v>
      </c>
      <c r="C118" s="32">
        <v>230170215</v>
      </c>
      <c r="D118" s="33" t="str">
        <f>VLOOKUP($C118,Base!$A$12:$H$136,2,0)</f>
        <v>E.S.P.Empresa Municipal de Servicios Públicos de Corozal</v>
      </c>
      <c r="E118" s="32" t="str">
        <f>VLOOKUP($C118,Base!$A$12:$H$136,4,0)</f>
        <v>Sucre</v>
      </c>
    </row>
    <row r="119" spans="2:5" ht="42.75" x14ac:dyDescent="0.2">
      <c r="B119" s="32">
        <f t="shared" si="2"/>
        <v>24</v>
      </c>
      <c r="C119" s="32">
        <v>923273493</v>
      </c>
      <c r="D119" s="33" t="str">
        <f>VLOOKUP($C119,Base!$A$12:$H$136,2,0)</f>
        <v>E.S.P. Empresa de Servicios Públicos Domiciliarios de Acueducto Alcantarillado y Aseo de Rioblanco - ACUAARIO S.A.S.</v>
      </c>
      <c r="E119" s="32" t="str">
        <f>VLOOKUP($C119,Base!$A$12:$H$136,4,0)</f>
        <v>Tolima</v>
      </c>
    </row>
    <row r="120" spans="2:5" ht="28.5" x14ac:dyDescent="0.2">
      <c r="B120" s="32">
        <f t="shared" si="2"/>
        <v>25</v>
      </c>
      <c r="C120" s="32">
        <v>923273560</v>
      </c>
      <c r="D120" s="33" t="str">
        <f>VLOOKUP($C120,Base!$A$12:$H$136,2,0)</f>
        <v>E.I.C.E. Empresas de Servicios Públicos de el Dovio Valle ESP</v>
      </c>
      <c r="E120" s="32" t="str">
        <f>VLOOKUP($C120,Base!$A$12:$H$136,4,0)</f>
        <v>Valle del Cauca</v>
      </c>
    </row>
    <row r="121" spans="2:5" ht="28.5" x14ac:dyDescent="0.2">
      <c r="B121" s="32">
        <f t="shared" si="2"/>
        <v>26</v>
      </c>
      <c r="C121" s="32">
        <v>89600000</v>
      </c>
      <c r="D121" s="33" t="str">
        <f>VLOOKUP($C121,Base!$A$12:$H$136,2,0)</f>
        <v>E.S.P. Empresa de Energía Eléctrica del Departamento del Vichada S.A.</v>
      </c>
      <c r="E121" s="32" t="str">
        <f>VLOOKUP($C121,Base!$A$12:$H$136,4,0)</f>
        <v>Vichada</v>
      </c>
    </row>
    <row r="122" spans="2:5" ht="28.5" x14ac:dyDescent="0.2">
      <c r="B122" s="32">
        <f t="shared" si="2"/>
        <v>27</v>
      </c>
      <c r="C122" s="32">
        <v>923273571</v>
      </c>
      <c r="D122" s="33" t="str">
        <f>VLOOKUP($C122,Base!$A$12:$H$136,2,0)</f>
        <v>E.S.P.Empresa de Servicios Públicos de Puerto Carreño Vichada S.A</v>
      </c>
      <c r="E122" s="32" t="str">
        <f>VLOOKUP($C122,Base!$A$12:$H$136,4,0)</f>
        <v>Vichada</v>
      </c>
    </row>
    <row r="123" spans="2:5" ht="15" x14ac:dyDescent="0.2">
      <c r="B123" s="54" t="str">
        <f>(INDEX(Base!$A$12:$H$136,MATCH($C125,Base!$A$12:$A$136,0),MATCH("convergencia",Base!$A$12:$H$12,0)))</f>
        <v>Empresas industriales y comerciales del Estado</v>
      </c>
      <c r="C123" s="54"/>
      <c r="D123" s="54"/>
      <c r="E123" s="54"/>
    </row>
    <row r="124" spans="2:5" x14ac:dyDescent="0.2">
      <c r="B124" s="28" t="s">
        <v>15</v>
      </c>
      <c r="C124" s="29" t="s">
        <v>13</v>
      </c>
      <c r="D124" s="30" t="s">
        <v>1</v>
      </c>
      <c r="E124" s="31" t="s">
        <v>12</v>
      </c>
    </row>
    <row r="125" spans="2:5" ht="28.5" x14ac:dyDescent="0.2">
      <c r="B125" s="32">
        <v>1</v>
      </c>
      <c r="C125" s="32">
        <v>923273401</v>
      </c>
      <c r="D125" s="33" t="str">
        <f>VLOOKUP($C125,Base!$A$12:$H$136,2,0)</f>
        <v>E.I.C.E. Empresa para el Desarrollo Urbano Rural y Hábitat del Municipio de Necoclí</v>
      </c>
      <c r="E125" s="32" t="str">
        <f>VLOOKUP($C125,Base!$A$12:$H$136,4,0)</f>
        <v>Antioquia</v>
      </c>
    </row>
    <row r="126" spans="2:5" ht="28.5" x14ac:dyDescent="0.2">
      <c r="B126" s="32">
        <f t="shared" ref="B126:B129" si="3">+B125+1</f>
        <v>2</v>
      </c>
      <c r="C126" s="32">
        <v>923273487</v>
      </c>
      <c r="D126" s="33" t="str">
        <f>VLOOKUP($C126,Base!$A$12:$H$136,2,0)</f>
        <v>Empresa de Desarrollo y Renovación Municipal de Buriticá EDEREM - Buriticá</v>
      </c>
      <c r="E126" s="32" t="str">
        <f>VLOOKUP($C126,Base!$A$12:$H$136,4,0)</f>
        <v>Antioquia</v>
      </c>
    </row>
    <row r="127" spans="2:5" ht="28.5" x14ac:dyDescent="0.2">
      <c r="B127" s="32">
        <f t="shared" si="3"/>
        <v>3</v>
      </c>
      <c r="C127" s="32">
        <v>923273523</v>
      </c>
      <c r="D127" s="33" t="str">
        <f>VLOOKUP($C127,Base!$A$12:$H$136,2,0)</f>
        <v>E.I.C.E. Empresa de Desarrollo Territorial Sostenible Invest in Sabana</v>
      </c>
      <c r="E127" s="32" t="str">
        <f>VLOOKUP($C127,Base!$A$12:$H$136,4,0)</f>
        <v>Cundinamarca</v>
      </c>
    </row>
    <row r="128" spans="2:5" ht="36" customHeight="1" x14ac:dyDescent="0.2">
      <c r="B128" s="32">
        <f t="shared" si="3"/>
        <v>4</v>
      </c>
      <c r="C128" s="32">
        <v>923271622</v>
      </c>
      <c r="D128" s="33" t="str">
        <f>VLOOKUP($C128,Base!$A$12:$H$136,2,0)</f>
        <v>E.I.C.E. para el Desarrollo de la Gestión Pública - Chipaque</v>
      </c>
      <c r="E128" s="32" t="str">
        <f>VLOOKUP($C128,Base!$A$12:$H$136,4,0)</f>
        <v>Cundinamarca</v>
      </c>
    </row>
    <row r="129" spans="2:5" x14ac:dyDescent="0.2">
      <c r="B129" s="32">
        <f t="shared" si="3"/>
        <v>5</v>
      </c>
      <c r="C129" s="32">
        <v>230386001</v>
      </c>
      <c r="D129" s="33" t="str">
        <f>VLOOKUP($C129,Base!$A$12:$H$136,2,0)</f>
        <v>Plaza de Mercado de Mocoa</v>
      </c>
      <c r="E129" s="32" t="str">
        <f>VLOOKUP($C129,Base!$A$12:$H$136,4,0)</f>
        <v>Putumayo</v>
      </c>
    </row>
    <row r="130" spans="2:5" ht="15" x14ac:dyDescent="0.2">
      <c r="B130" s="54" t="str">
        <f>(INDEX(Base!$A$12:$H$136,MATCH($C132,Base!$A$12:$A$136,0),MATCH("convergencia",Base!$A$12:$H$12,0)))</f>
        <v>Empresas sociales del Estado</v>
      </c>
      <c r="C130" s="54"/>
      <c r="D130" s="54"/>
      <c r="E130" s="54"/>
    </row>
    <row r="131" spans="2:5" x14ac:dyDescent="0.2">
      <c r="B131" s="28" t="s">
        <v>15</v>
      </c>
      <c r="C131" s="29" t="s">
        <v>13</v>
      </c>
      <c r="D131" s="30" t="s">
        <v>1</v>
      </c>
      <c r="E131" s="31" t="s">
        <v>12</v>
      </c>
    </row>
    <row r="132" spans="2:5" x14ac:dyDescent="0.2">
      <c r="B132" s="32">
        <v>1</v>
      </c>
      <c r="C132" s="32">
        <v>182505000</v>
      </c>
      <c r="D132" s="33" t="str">
        <f>VLOOKUP($C132,Base!$A$12:$H$136,2,0)</f>
        <v>E.S.E. Hospital Gustavo González - San Andrés</v>
      </c>
      <c r="E132" s="32" t="str">
        <f>VLOOKUP($C132,Base!$A$12:$H$136,4,0)</f>
        <v>Antioquia</v>
      </c>
    </row>
    <row r="133" spans="2:5" x14ac:dyDescent="0.2">
      <c r="B133" s="32">
        <f t="shared" ref="B133:B148" si="4">+B132+1</f>
        <v>2</v>
      </c>
      <c r="C133" s="32">
        <v>182905000</v>
      </c>
      <c r="D133" s="33" t="str">
        <f>VLOOKUP($C133,Base!$A$12:$H$136,2,0)</f>
        <v>E.S.E. Hospital San Rafael - San Luis</v>
      </c>
      <c r="E133" s="32" t="str">
        <f>VLOOKUP($C133,Base!$A$12:$H$136,4,0)</f>
        <v>Antioquia</v>
      </c>
    </row>
    <row r="134" spans="2:5" x14ac:dyDescent="0.2">
      <c r="B134" s="32">
        <f t="shared" si="4"/>
        <v>3</v>
      </c>
      <c r="C134" s="32">
        <v>220113655</v>
      </c>
      <c r="D134" s="33" t="str">
        <f>VLOOKUP($C134,Base!$A$12:$H$136,2,0)</f>
        <v>E.S.E. Centro de Salud Con Cama</v>
      </c>
      <c r="E134" s="32" t="str">
        <f>VLOOKUP($C134,Base!$A$12:$H$136,4,0)</f>
        <v>Bolívar</v>
      </c>
    </row>
    <row r="135" spans="2:5" x14ac:dyDescent="0.2">
      <c r="B135" s="32">
        <f t="shared" si="4"/>
        <v>4</v>
      </c>
      <c r="C135" s="32">
        <v>923271633</v>
      </c>
      <c r="D135" s="33" t="str">
        <f>VLOOKUP($C135,Base!$A$12:$H$136,2,0)</f>
        <v>E.S.E. Centro de Salud Con Camas - Cantagallo</v>
      </c>
      <c r="E135" s="32" t="str">
        <f>VLOOKUP($C135,Base!$A$12:$H$136,4,0)</f>
        <v>Bolívar</v>
      </c>
    </row>
    <row r="136" spans="2:5" x14ac:dyDescent="0.2">
      <c r="B136" s="32">
        <f t="shared" si="4"/>
        <v>5</v>
      </c>
      <c r="C136" s="32">
        <v>91000000</v>
      </c>
      <c r="D136" s="33" t="str">
        <f>VLOOKUP($C136,Base!$A$12:$H$136,2,0)</f>
        <v>E.S.E. Hospital San Nicolás de Tolentino</v>
      </c>
      <c r="E136" s="32" t="str">
        <f>VLOOKUP($C136,Base!$A$12:$H$136,4,0)</f>
        <v>Bolívar</v>
      </c>
    </row>
    <row r="137" spans="2:5" x14ac:dyDescent="0.2">
      <c r="B137" s="32">
        <f t="shared" si="4"/>
        <v>6</v>
      </c>
      <c r="C137" s="32">
        <v>220115879</v>
      </c>
      <c r="D137" s="33" t="str">
        <f>VLOOKUP($C137,Base!$A$12:$H$136,2,0)</f>
        <v>E.S.E. Centro de Salud de Viracachá</v>
      </c>
      <c r="E137" s="32" t="str">
        <f>VLOOKUP($C137,Base!$A$12:$H$136,4,0)</f>
        <v>Boyacá</v>
      </c>
    </row>
    <row r="138" spans="2:5" ht="28.5" x14ac:dyDescent="0.2">
      <c r="B138" s="32">
        <f t="shared" si="4"/>
        <v>7</v>
      </c>
      <c r="C138" s="32">
        <v>220115763</v>
      </c>
      <c r="D138" s="33" t="str">
        <f>VLOOKUP($C138,Base!$A$12:$H$136,2,0)</f>
        <v>E.S.E. Centro de Salud Manuel Alberto Sandoval - Sotaquirá</v>
      </c>
      <c r="E138" s="32" t="str">
        <f>VLOOKUP($C138,Base!$A$12:$H$136,4,0)</f>
        <v>Boyacá</v>
      </c>
    </row>
    <row r="139" spans="2:5" x14ac:dyDescent="0.2">
      <c r="B139" s="32">
        <f t="shared" si="4"/>
        <v>8</v>
      </c>
      <c r="C139" s="32">
        <v>270115104</v>
      </c>
      <c r="D139" s="33" t="str">
        <f>VLOOKUP($C139,Base!$A$12:$H$136,2,0)</f>
        <v>E.S.E. Centro de Salud San José - Boyacá</v>
      </c>
      <c r="E139" s="32" t="str">
        <f>VLOOKUP($C139,Base!$A$12:$H$136,4,0)</f>
        <v>Boyacá</v>
      </c>
    </row>
    <row r="140" spans="2:5" ht="28.5" x14ac:dyDescent="0.2">
      <c r="B140" s="32">
        <f t="shared" si="4"/>
        <v>9</v>
      </c>
      <c r="C140" s="32">
        <v>923272923</v>
      </c>
      <c r="D140" s="33" t="str">
        <f>VLOOKUP($C140,Base!$A$12:$H$136,2,0)</f>
        <v>Hospital Departamental  de la Divina Misericordia de Palestina - Caldas E.S.E</v>
      </c>
      <c r="E140" s="32" t="str">
        <f>VLOOKUP($C140,Base!$A$12:$H$136,4,0)</f>
        <v>Caldas</v>
      </c>
    </row>
    <row r="141" spans="2:5" x14ac:dyDescent="0.2">
      <c r="B141" s="32">
        <f t="shared" si="4"/>
        <v>10</v>
      </c>
      <c r="C141" s="32">
        <v>923271640</v>
      </c>
      <c r="D141" s="33" t="str">
        <f>VLOOKUP($C141,Base!$A$12:$H$136,2,0)</f>
        <v>E.S.E. de Guapí</v>
      </c>
      <c r="E141" s="32" t="str">
        <f>VLOOKUP($C141,Base!$A$12:$H$136,4,0)</f>
        <v>Cauca</v>
      </c>
    </row>
    <row r="142" spans="2:5" x14ac:dyDescent="0.2">
      <c r="B142" s="32">
        <f t="shared" si="4"/>
        <v>11</v>
      </c>
      <c r="C142" s="32">
        <v>264020060</v>
      </c>
      <c r="D142" s="33" t="str">
        <f>VLOOKUP($C142,Base!$A$12:$H$136,2,0)</f>
        <v>E.S.E. Hospital San Juan Bosco</v>
      </c>
      <c r="E142" s="32" t="str">
        <f>VLOOKUP($C142,Base!$A$12:$H$136,4,0)</f>
        <v>Cesar</v>
      </c>
    </row>
    <row r="143" spans="2:5" x14ac:dyDescent="0.2">
      <c r="B143" s="32">
        <f t="shared" si="4"/>
        <v>12</v>
      </c>
      <c r="C143" s="32">
        <v>260127787</v>
      </c>
      <c r="D143" s="33" t="str">
        <f>VLOOKUP($C143,Base!$A$12:$H$136,2,0)</f>
        <v>E.S.E. Hospital San José de Tadó</v>
      </c>
      <c r="E143" s="32" t="str">
        <f>VLOOKUP($C143,Base!$A$12:$H$136,4,0)</f>
        <v>Chocó</v>
      </c>
    </row>
    <row r="144" spans="2:5" x14ac:dyDescent="0.2">
      <c r="B144" s="32">
        <f t="shared" si="4"/>
        <v>13</v>
      </c>
      <c r="C144" s="32">
        <v>261423168</v>
      </c>
      <c r="D144" s="33" t="str">
        <f>VLOOKUP($C144,Base!$A$12:$H$136,2,0)</f>
        <v>E.S.E. Camu - Chima</v>
      </c>
      <c r="E144" s="32" t="str">
        <f>VLOOKUP($C144,Base!$A$12:$H$136,4,0)</f>
        <v>Córdoba</v>
      </c>
    </row>
    <row r="145" spans="2:5" x14ac:dyDescent="0.2">
      <c r="B145" s="32">
        <f t="shared" si="4"/>
        <v>14</v>
      </c>
      <c r="C145" s="32">
        <v>220144098</v>
      </c>
      <c r="D145" s="33" t="str">
        <f>VLOOKUP($C145,Base!$A$12:$H$136,2,0)</f>
        <v>E.S.E. Hospital Local Santa Rita de Cassia</v>
      </c>
      <c r="E145" s="32" t="str">
        <f>VLOOKUP($C145,Base!$A$12:$H$136,4,0)</f>
        <v>Guajira</v>
      </c>
    </row>
    <row r="146" spans="2:5" x14ac:dyDescent="0.2">
      <c r="B146" s="32">
        <f t="shared" si="4"/>
        <v>15</v>
      </c>
      <c r="C146" s="32">
        <v>923271236</v>
      </c>
      <c r="D146" s="33" t="str">
        <f>VLOOKUP($C146,Base!$A$12:$H$136,2,0)</f>
        <v>E.S.E. Hospital Integrado San Juan de Cimitarra</v>
      </c>
      <c r="E146" s="32" t="str">
        <f>VLOOKUP($C146,Base!$A$12:$H$136,4,0)</f>
        <v>Santander</v>
      </c>
    </row>
    <row r="147" spans="2:5" x14ac:dyDescent="0.2">
      <c r="B147" s="32">
        <f t="shared" si="4"/>
        <v>16</v>
      </c>
      <c r="C147" s="32">
        <v>220170418</v>
      </c>
      <c r="D147" s="33" t="str">
        <f>VLOOKUP($C147,Base!$A$12:$H$136,2,0)</f>
        <v>E.S.E. Centro de Salud los Palmitos - Sucre</v>
      </c>
      <c r="E147" s="32" t="str">
        <f>VLOOKUP($C147,Base!$A$12:$H$136,4,0)</f>
        <v>Sucre</v>
      </c>
    </row>
    <row r="148" spans="2:5" ht="18.75" customHeight="1" x14ac:dyDescent="0.2">
      <c r="B148" s="32">
        <f t="shared" si="4"/>
        <v>17</v>
      </c>
      <c r="C148" s="32">
        <v>923271218</v>
      </c>
      <c r="D148" s="33" t="str">
        <f>VLOOKUP($C148,Base!$A$12:$H$136,2,0)</f>
        <v>E.S.E. San Juan de Betulia</v>
      </c>
      <c r="E148" s="32" t="str">
        <f>VLOOKUP($C148,Base!$A$12:$H$136,4,0)</f>
        <v>Sucre</v>
      </c>
    </row>
    <row r="149" spans="2:5" ht="15" x14ac:dyDescent="0.2">
      <c r="B149" s="54" t="str">
        <f>(INDEX(Base!$A$12:$H$136,MATCH($C151,Base!$A$12:$A$136,0),MATCH("convergencia",Base!$A$12:$H$12,0)))</f>
        <v>Otras empresas</v>
      </c>
      <c r="C149" s="54"/>
      <c r="D149" s="54"/>
      <c r="E149" s="54"/>
    </row>
    <row r="150" spans="2:5" x14ac:dyDescent="0.2">
      <c r="B150" s="28" t="s">
        <v>15</v>
      </c>
      <c r="C150" s="29" t="s">
        <v>13</v>
      </c>
      <c r="D150" s="30" t="s">
        <v>1</v>
      </c>
      <c r="E150" s="31" t="s">
        <v>12</v>
      </c>
    </row>
    <row r="151" spans="2:5" x14ac:dyDescent="0.2">
      <c r="B151" s="32">
        <v>1</v>
      </c>
      <c r="C151" s="32">
        <v>923272953</v>
      </c>
      <c r="D151" s="33" t="str">
        <f>VLOOKUP($C151,Base!$A$12:$H$136,2,0)</f>
        <v>I.P.S. Indígena Cottushi Sushi Anain Wakua IPA IPS-I</v>
      </c>
      <c r="E151" s="32" t="str">
        <f>VLOOKUP($C151,Base!$A$12:$H$136,4,0)</f>
        <v>Guajira</v>
      </c>
    </row>
    <row r="152" spans="2:5" x14ac:dyDescent="0.2">
      <c r="B152" s="32">
        <f t="shared" ref="B152:B153" si="5">+B151+1</f>
        <v>2</v>
      </c>
      <c r="C152" s="32">
        <v>923272775</v>
      </c>
      <c r="D152" s="33" t="str">
        <f>VLOOKUP($C152,Base!$A$12:$H$136,2,0)</f>
        <v>I.P.S.I Palaima</v>
      </c>
      <c r="E152" s="32" t="str">
        <f>VLOOKUP($C152,Base!$A$12:$H$136,4,0)</f>
        <v>Guajira</v>
      </c>
    </row>
    <row r="153" spans="2:5" x14ac:dyDescent="0.2">
      <c r="B153" s="32">
        <f t="shared" si="5"/>
        <v>3</v>
      </c>
      <c r="C153" s="32">
        <v>923273516</v>
      </c>
      <c r="D153" s="33" t="str">
        <f>VLOOKUP($C153,Base!$A$12:$H$136,2,0)</f>
        <v>I.P.S. Indígena Mavesalud</v>
      </c>
      <c r="E153" s="32" t="str">
        <f>VLOOKUP($C153,Base!$A$12:$H$136,4,0)</f>
        <v>Vichada</v>
      </c>
    </row>
    <row r="154" spans="2:5" ht="15" x14ac:dyDescent="0.2">
      <c r="B154" s="54" t="str">
        <f>(INDEX(Base!$A$12:$H$136,MATCH($C156,Base!$A$12:$A$136,0),MATCH("convergencia",Base!$A$12:$H$12,0)))</f>
        <v>Sociedades de economía mixta</v>
      </c>
      <c r="C154" s="54"/>
      <c r="D154" s="54"/>
      <c r="E154" s="54"/>
    </row>
    <row r="155" spans="2:5" x14ac:dyDescent="0.2">
      <c r="B155" s="28" t="s">
        <v>15</v>
      </c>
      <c r="C155" s="29" t="s">
        <v>13</v>
      </c>
      <c r="D155" s="30" t="s">
        <v>1</v>
      </c>
      <c r="E155" s="31" t="s">
        <v>12</v>
      </c>
    </row>
    <row r="156" spans="2:5" x14ac:dyDescent="0.2">
      <c r="B156" s="36">
        <v>1</v>
      </c>
      <c r="C156" s="36">
        <v>923271473</v>
      </c>
      <c r="D156" s="37" t="str">
        <f>VLOOKUP($C156,Base!$A$12:$H$136,2,0)</f>
        <v>Empresa Forestal del Huila S.A.</v>
      </c>
      <c r="E156" s="36" t="str">
        <f>VLOOKUP($C156,Base!$A$12:$H$136,4,0)</f>
        <v>Huila</v>
      </c>
    </row>
    <row r="157" spans="2:5" x14ac:dyDescent="0.2">
      <c r="B157" s="32"/>
      <c r="C157" s="32"/>
      <c r="D157" s="33"/>
      <c r="E157" s="32"/>
    </row>
    <row r="158" spans="2:5" ht="15" x14ac:dyDescent="0.2">
      <c r="B158" s="56" t="str">
        <f>UPPER(INDEX(Base!$A$12:$H$136,MATCH($C161,Base!$A$12:$A$136,0),MATCH("Marco normativo",Base!$A$12:$H$12,0)))</f>
        <v>ENTIDADES EN PROCESOS ESPECIALES</v>
      </c>
      <c r="C158" s="56"/>
      <c r="D158" s="56"/>
      <c r="E158" s="56"/>
    </row>
    <row r="159" spans="2:5" ht="15" x14ac:dyDescent="0.2">
      <c r="B159" s="54" t="str">
        <f>(INDEX(Base!$A$12:$H$136,MATCH($C161,Base!$A$12:$A$136,0),MATCH("convergencia",Base!$A$12:$H$12,0)))</f>
        <v>Procesos especiales empresas</v>
      </c>
      <c r="C159" s="54"/>
      <c r="D159" s="54"/>
      <c r="E159" s="54"/>
    </row>
    <row r="160" spans="2:5" x14ac:dyDescent="0.2">
      <c r="B160" s="28" t="s">
        <v>15</v>
      </c>
      <c r="C160" s="29" t="s">
        <v>13</v>
      </c>
      <c r="D160" s="30" t="s">
        <v>1</v>
      </c>
      <c r="E160" s="31" t="s">
        <v>12</v>
      </c>
    </row>
    <row r="161" spans="2:5" ht="28.5" x14ac:dyDescent="0.2">
      <c r="B161" s="32">
        <v>1</v>
      </c>
      <c r="C161" s="32">
        <v>923272135</v>
      </c>
      <c r="D161" s="33" t="str">
        <f>VLOOKUP($C161,Base!$A$12:$H$136,2,0)</f>
        <v>E.S.P. Empresa de Servicios Públicos Domiciliarios Aguas y Aseo de Fredonia S.A. - En Liquidación</v>
      </c>
      <c r="E161" s="32" t="str">
        <f>VLOOKUP($C161,Base!$A$12:$H$136,4,0)</f>
        <v>Antioquia</v>
      </c>
    </row>
    <row r="162" spans="2:5" x14ac:dyDescent="0.2">
      <c r="B162" s="32">
        <f>+B161+1</f>
        <v>2</v>
      </c>
      <c r="C162" s="32">
        <v>230141349</v>
      </c>
      <c r="D162" s="33" t="str">
        <f>VLOOKUP($C162,Base!$A$12:$H$136,2,0)</f>
        <v>E.S.P. Emuserp Hobo - En Liquidación</v>
      </c>
      <c r="E162" s="32" t="str">
        <f>VLOOKUP($C162,Base!$A$12:$H$136,4,0)</f>
        <v>Huila</v>
      </c>
    </row>
    <row r="163" spans="2:5" x14ac:dyDescent="0.2">
      <c r="B163" s="32">
        <f t="shared" ref="B163:B165" si="6">+B162+1</f>
        <v>3</v>
      </c>
      <c r="C163" s="32">
        <v>923272526</v>
      </c>
      <c r="D163" s="33" t="str">
        <f>VLOOKUP($C163,Base!$A$12:$H$136,2,0)</f>
        <v>Empresa de Petróleos del Llano - En liquidación</v>
      </c>
      <c r="E163" s="32" t="str">
        <f>VLOOKUP($C163,Base!$A$12:$H$136,4,0)</f>
        <v>Meta</v>
      </c>
    </row>
    <row r="164" spans="2:5" ht="42.75" x14ac:dyDescent="0.2">
      <c r="B164" s="32">
        <f t="shared" si="6"/>
        <v>4</v>
      </c>
      <c r="C164" s="32">
        <v>923272534</v>
      </c>
      <c r="D164" s="33" t="str">
        <f>VLOOKUP($C164,Base!$A$12:$H$136,2,0)</f>
        <v>Instituto Municipal para el Deporte, la Recreación, el Aprovechamiento del Tiempo Libre y la Educación Extraescolar - Morroa- En Liquidación</v>
      </c>
      <c r="E164" s="32" t="str">
        <f>VLOOKUP($C164,Base!$A$12:$H$136,4,0)</f>
        <v>Sucre</v>
      </c>
    </row>
    <row r="165" spans="2:5" ht="28.5" x14ac:dyDescent="0.2">
      <c r="B165" s="32">
        <f t="shared" si="6"/>
        <v>5</v>
      </c>
      <c r="C165" s="32">
        <v>230973349</v>
      </c>
      <c r="D165" s="33" t="str">
        <f>VLOOKUP($C165,Base!$A$12:$H$136,2,0)</f>
        <v>E.S.P. Empresa de Servicios Domiciliarios de Honda - En Liquidación</v>
      </c>
      <c r="E165" s="32" t="str">
        <f>VLOOKUP($C165,Base!$A$12:$H$136,4,0)</f>
        <v>Tolima</v>
      </c>
    </row>
    <row r="166" spans="2:5" x14ac:dyDescent="0.2">
      <c r="B166" s="38"/>
      <c r="C166" s="39"/>
      <c r="D166" s="40"/>
      <c r="E166" s="41"/>
    </row>
  </sheetData>
  <autoFilter ref="C22:E165" xr:uid="{00000000-0009-0000-0000-000002000000}"/>
  <sortState xmlns:xlrd2="http://schemas.microsoft.com/office/spreadsheetml/2017/richdata2" ref="C161:E165">
    <sortCondition ref="E161:E165"/>
    <sortCondition ref="D161:D165"/>
  </sortState>
  <mergeCells count="21">
    <mergeCell ref="B158:E158"/>
    <mergeCell ref="B159:E159"/>
    <mergeCell ref="B1:E1"/>
    <mergeCell ref="B32:E32"/>
    <mergeCell ref="B37:E37"/>
    <mergeCell ref="B88:E88"/>
    <mergeCell ref="B21:E21"/>
    <mergeCell ref="B20:E20"/>
    <mergeCell ref="B123:E123"/>
    <mergeCell ref="B130:E130"/>
    <mergeCell ref="B93:E93"/>
    <mergeCell ref="B149:E149"/>
    <mergeCell ref="B94:E94"/>
    <mergeCell ref="B154:E154"/>
    <mergeCell ref="B3:E3"/>
    <mergeCell ref="B5:E5"/>
    <mergeCell ref="B6:E6"/>
    <mergeCell ref="B9:E9"/>
    <mergeCell ref="B18:E18"/>
    <mergeCell ref="B14:E14"/>
    <mergeCell ref="B13:E13"/>
  </mergeCells>
  <pageMargins left="0.7" right="0.7" top="0.75" bottom="0.75" header="0.3" footer="0.3"/>
  <pageSetup scale="78" orientation="portrait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643A-EA67-4EB4-9718-8494E4DF0AC3}">
  <dimension ref="B3:C86"/>
  <sheetViews>
    <sheetView showGridLines="0" workbookViewId="0">
      <selection activeCell="B7" sqref="B7"/>
    </sheetView>
  </sheetViews>
  <sheetFormatPr baseColWidth="10" defaultRowHeight="15" x14ac:dyDescent="0.25"/>
  <cols>
    <col min="2" max="2" width="48.7109375" bestFit="1" customWidth="1"/>
    <col min="3" max="3" width="17.28515625" bestFit="1" customWidth="1"/>
  </cols>
  <sheetData>
    <row r="3" spans="2:3" x14ac:dyDescent="0.25">
      <c r="B3" s="1" t="s">
        <v>117</v>
      </c>
      <c r="C3" t="s">
        <v>119</v>
      </c>
    </row>
    <row r="4" spans="2:3" x14ac:dyDescent="0.25">
      <c r="B4" s="2" t="s">
        <v>53</v>
      </c>
      <c r="C4">
        <v>3</v>
      </c>
    </row>
    <row r="5" spans="2:3" x14ac:dyDescent="0.25">
      <c r="B5" s="3" t="s">
        <v>48</v>
      </c>
      <c r="C5">
        <v>2</v>
      </c>
    </row>
    <row r="6" spans="2:3" x14ac:dyDescent="0.25">
      <c r="B6" s="4" t="s">
        <v>130</v>
      </c>
      <c r="C6">
        <v>1</v>
      </c>
    </row>
    <row r="7" spans="2:3" x14ac:dyDescent="0.25">
      <c r="B7" s="52">
        <v>923273402</v>
      </c>
      <c r="C7">
        <v>1</v>
      </c>
    </row>
    <row r="8" spans="2:3" x14ac:dyDescent="0.25">
      <c r="B8" s="4" t="s">
        <v>125</v>
      </c>
      <c r="C8">
        <v>1</v>
      </c>
    </row>
    <row r="9" spans="2:3" x14ac:dyDescent="0.25">
      <c r="B9" s="52">
        <v>923273536</v>
      </c>
      <c r="C9">
        <v>1</v>
      </c>
    </row>
    <row r="10" spans="2:3" x14ac:dyDescent="0.25">
      <c r="B10" s="3" t="s">
        <v>160</v>
      </c>
      <c r="C10">
        <v>1</v>
      </c>
    </row>
    <row r="11" spans="2:3" x14ac:dyDescent="0.25">
      <c r="B11" s="4" t="s">
        <v>93</v>
      </c>
      <c r="C11">
        <v>1</v>
      </c>
    </row>
    <row r="12" spans="2:3" x14ac:dyDescent="0.25">
      <c r="B12" s="52">
        <v>923272329</v>
      </c>
      <c r="C12">
        <v>1</v>
      </c>
    </row>
    <row r="13" spans="2:3" x14ac:dyDescent="0.25">
      <c r="B13" s="2" t="s">
        <v>24</v>
      </c>
      <c r="C13">
        <v>121</v>
      </c>
    </row>
    <row r="14" spans="2:3" x14ac:dyDescent="0.25">
      <c r="B14" s="3" t="s">
        <v>48</v>
      </c>
      <c r="C14">
        <v>63</v>
      </c>
    </row>
    <row r="15" spans="2:3" x14ac:dyDescent="0.25">
      <c r="B15" s="4" t="s">
        <v>49</v>
      </c>
      <c r="C15">
        <v>9</v>
      </c>
    </row>
    <row r="16" spans="2:3" x14ac:dyDescent="0.25">
      <c r="B16" s="52">
        <v>211819318</v>
      </c>
      <c r="C16">
        <v>1</v>
      </c>
    </row>
    <row r="17" spans="2:3" x14ac:dyDescent="0.25">
      <c r="B17" s="52">
        <v>213708137</v>
      </c>
      <c r="C17">
        <v>1</v>
      </c>
    </row>
    <row r="18" spans="2:3" x14ac:dyDescent="0.25">
      <c r="B18" s="52">
        <v>210023500</v>
      </c>
      <c r="C18">
        <v>1</v>
      </c>
    </row>
    <row r="19" spans="2:3" x14ac:dyDescent="0.25">
      <c r="B19" s="52">
        <v>211770717</v>
      </c>
      <c r="C19">
        <v>1</v>
      </c>
    </row>
    <row r="20" spans="2:3" x14ac:dyDescent="0.25">
      <c r="B20" s="52">
        <v>212219022</v>
      </c>
      <c r="C20">
        <v>1</v>
      </c>
    </row>
    <row r="21" spans="2:3" x14ac:dyDescent="0.25">
      <c r="B21" s="52">
        <v>213070230</v>
      </c>
      <c r="C21">
        <v>1</v>
      </c>
    </row>
    <row r="22" spans="2:3" x14ac:dyDescent="0.25">
      <c r="B22" s="52">
        <v>213552435</v>
      </c>
      <c r="C22">
        <v>1</v>
      </c>
    </row>
    <row r="23" spans="2:3" x14ac:dyDescent="0.25">
      <c r="B23" s="52">
        <v>214305543</v>
      </c>
      <c r="C23">
        <v>1</v>
      </c>
    </row>
    <row r="24" spans="2:3" x14ac:dyDescent="0.25">
      <c r="B24" s="52">
        <v>216044560</v>
      </c>
      <c r="C24">
        <v>1</v>
      </c>
    </row>
    <row r="25" spans="2:3" x14ac:dyDescent="0.25">
      <c r="B25" s="4" t="s">
        <v>83</v>
      </c>
      <c r="C25">
        <v>3</v>
      </c>
    </row>
    <row r="26" spans="2:3" x14ac:dyDescent="0.25">
      <c r="B26" s="4" t="s">
        <v>130</v>
      </c>
      <c r="C26">
        <v>49</v>
      </c>
    </row>
    <row r="27" spans="2:3" x14ac:dyDescent="0.25">
      <c r="B27" s="52">
        <v>220241615</v>
      </c>
      <c r="C27">
        <v>1</v>
      </c>
    </row>
    <row r="28" spans="2:3" x14ac:dyDescent="0.25">
      <c r="B28" s="52">
        <v>220276243</v>
      </c>
      <c r="C28">
        <v>1</v>
      </c>
    </row>
    <row r="29" spans="2:3" x14ac:dyDescent="0.25">
      <c r="B29" s="52">
        <v>220768999</v>
      </c>
      <c r="C29">
        <v>1</v>
      </c>
    </row>
    <row r="30" spans="2:3" x14ac:dyDescent="0.25">
      <c r="B30" s="52">
        <v>221010999</v>
      </c>
      <c r="C30">
        <v>1</v>
      </c>
    </row>
    <row r="31" spans="2:3" x14ac:dyDescent="0.25">
      <c r="B31" s="52">
        <v>923270070</v>
      </c>
      <c r="C31">
        <v>1</v>
      </c>
    </row>
    <row r="32" spans="2:3" x14ac:dyDescent="0.25">
      <c r="B32" s="52">
        <v>923271271</v>
      </c>
      <c r="C32">
        <v>1</v>
      </c>
    </row>
    <row r="33" spans="2:3" x14ac:dyDescent="0.25">
      <c r="B33" s="52">
        <v>923271491</v>
      </c>
      <c r="C33">
        <v>1</v>
      </c>
    </row>
    <row r="34" spans="2:3" x14ac:dyDescent="0.25">
      <c r="B34" s="52">
        <v>923271587</v>
      </c>
      <c r="C34">
        <v>1</v>
      </c>
    </row>
    <row r="35" spans="2:3" x14ac:dyDescent="0.25">
      <c r="B35" s="52">
        <v>923271861</v>
      </c>
      <c r="C35">
        <v>1</v>
      </c>
    </row>
    <row r="36" spans="2:3" x14ac:dyDescent="0.25">
      <c r="B36" s="52">
        <v>923272103</v>
      </c>
      <c r="C36">
        <v>1</v>
      </c>
    </row>
    <row r="37" spans="2:3" x14ac:dyDescent="0.25">
      <c r="B37" s="52">
        <v>923272112</v>
      </c>
      <c r="C37">
        <v>1</v>
      </c>
    </row>
    <row r="38" spans="2:3" x14ac:dyDescent="0.25">
      <c r="B38" s="52">
        <v>923272188</v>
      </c>
      <c r="C38">
        <v>1</v>
      </c>
    </row>
    <row r="39" spans="2:3" x14ac:dyDescent="0.25">
      <c r="B39" s="52">
        <v>923272686</v>
      </c>
      <c r="C39">
        <v>1</v>
      </c>
    </row>
    <row r="40" spans="2:3" x14ac:dyDescent="0.25">
      <c r="B40" s="52">
        <v>923272696</v>
      </c>
      <c r="C40">
        <v>1</v>
      </c>
    </row>
    <row r="41" spans="2:3" x14ac:dyDescent="0.25">
      <c r="B41" s="52">
        <v>923272757</v>
      </c>
      <c r="C41">
        <v>1</v>
      </c>
    </row>
    <row r="42" spans="2:3" x14ac:dyDescent="0.25">
      <c r="B42" s="52">
        <v>923272778</v>
      </c>
      <c r="C42">
        <v>1</v>
      </c>
    </row>
    <row r="43" spans="2:3" x14ac:dyDescent="0.25">
      <c r="B43" s="52">
        <v>923272874</v>
      </c>
      <c r="C43">
        <v>1</v>
      </c>
    </row>
    <row r="44" spans="2:3" x14ac:dyDescent="0.25">
      <c r="B44" s="52">
        <v>923272938</v>
      </c>
      <c r="C44">
        <v>1</v>
      </c>
    </row>
    <row r="45" spans="2:3" x14ac:dyDescent="0.25">
      <c r="B45" s="52">
        <v>923272941</v>
      </c>
      <c r="C45">
        <v>1</v>
      </c>
    </row>
    <row r="46" spans="2:3" x14ac:dyDescent="0.25">
      <c r="B46" s="52">
        <v>923272948</v>
      </c>
      <c r="C46">
        <v>1</v>
      </c>
    </row>
    <row r="47" spans="2:3" x14ac:dyDescent="0.25">
      <c r="B47" s="52">
        <v>923272990</v>
      </c>
      <c r="C47">
        <v>1</v>
      </c>
    </row>
    <row r="48" spans="2:3" x14ac:dyDescent="0.25">
      <c r="B48" s="52">
        <v>923272991</v>
      </c>
      <c r="C48">
        <v>1</v>
      </c>
    </row>
    <row r="49" spans="2:3" x14ac:dyDescent="0.25">
      <c r="B49" s="52">
        <v>923273057</v>
      </c>
      <c r="C49">
        <v>1</v>
      </c>
    </row>
    <row r="50" spans="2:3" x14ac:dyDescent="0.25">
      <c r="B50" s="52">
        <v>923273130</v>
      </c>
      <c r="C50">
        <v>1</v>
      </c>
    </row>
    <row r="51" spans="2:3" x14ac:dyDescent="0.25">
      <c r="B51" s="52">
        <v>923273248</v>
      </c>
      <c r="C51">
        <v>1</v>
      </c>
    </row>
    <row r="52" spans="2:3" x14ac:dyDescent="0.25">
      <c r="B52" s="52">
        <v>923273269</v>
      </c>
      <c r="C52">
        <v>1</v>
      </c>
    </row>
    <row r="53" spans="2:3" x14ac:dyDescent="0.25">
      <c r="B53" s="52">
        <v>923273334</v>
      </c>
      <c r="C53">
        <v>1</v>
      </c>
    </row>
    <row r="54" spans="2:3" x14ac:dyDescent="0.25">
      <c r="B54" s="52">
        <v>923273377</v>
      </c>
      <c r="C54">
        <v>1</v>
      </c>
    </row>
    <row r="55" spans="2:3" x14ac:dyDescent="0.25">
      <c r="B55" s="52">
        <v>923273378</v>
      </c>
      <c r="C55">
        <v>1</v>
      </c>
    </row>
    <row r="56" spans="2:3" x14ac:dyDescent="0.25">
      <c r="B56" s="52">
        <v>923273412</v>
      </c>
      <c r="C56">
        <v>1</v>
      </c>
    </row>
    <row r="57" spans="2:3" x14ac:dyDescent="0.25">
      <c r="B57" s="52">
        <v>923273437</v>
      </c>
      <c r="C57">
        <v>1</v>
      </c>
    </row>
    <row r="58" spans="2:3" x14ac:dyDescent="0.25">
      <c r="B58" s="52">
        <v>923273465</v>
      </c>
      <c r="C58">
        <v>1</v>
      </c>
    </row>
    <row r="59" spans="2:3" x14ac:dyDescent="0.25">
      <c r="B59" s="52">
        <v>923273466</v>
      </c>
      <c r="C59">
        <v>1</v>
      </c>
    </row>
    <row r="60" spans="2:3" x14ac:dyDescent="0.25">
      <c r="B60" s="52">
        <v>923273470</v>
      </c>
      <c r="C60">
        <v>1</v>
      </c>
    </row>
    <row r="61" spans="2:3" x14ac:dyDescent="0.25">
      <c r="B61" s="52">
        <v>220125658</v>
      </c>
      <c r="C61">
        <v>1</v>
      </c>
    </row>
    <row r="62" spans="2:3" x14ac:dyDescent="0.25">
      <c r="B62" s="52">
        <v>220176111</v>
      </c>
      <c r="C62">
        <v>1</v>
      </c>
    </row>
    <row r="63" spans="2:3" x14ac:dyDescent="0.25">
      <c r="B63" s="52">
        <v>220415999</v>
      </c>
      <c r="C63">
        <v>1</v>
      </c>
    </row>
    <row r="64" spans="2:3" x14ac:dyDescent="0.25">
      <c r="B64" s="52">
        <v>220641999</v>
      </c>
      <c r="C64">
        <v>1</v>
      </c>
    </row>
    <row r="65" spans="2:3" x14ac:dyDescent="0.25">
      <c r="B65" s="52">
        <v>923272417</v>
      </c>
      <c r="C65">
        <v>1</v>
      </c>
    </row>
    <row r="66" spans="2:3" x14ac:dyDescent="0.25">
      <c r="B66" s="52">
        <v>923272742</v>
      </c>
      <c r="C66">
        <v>1</v>
      </c>
    </row>
    <row r="67" spans="2:3" x14ac:dyDescent="0.25">
      <c r="B67" s="52">
        <v>923272811</v>
      </c>
      <c r="C67">
        <v>1</v>
      </c>
    </row>
    <row r="68" spans="2:3" x14ac:dyDescent="0.25">
      <c r="B68" s="52">
        <v>923272904</v>
      </c>
      <c r="C68">
        <v>1</v>
      </c>
    </row>
    <row r="69" spans="2:3" x14ac:dyDescent="0.25">
      <c r="B69" s="52">
        <v>923272931</v>
      </c>
      <c r="C69">
        <v>1</v>
      </c>
    </row>
    <row r="70" spans="2:3" x14ac:dyDescent="0.25">
      <c r="B70" s="52">
        <v>923273085</v>
      </c>
      <c r="C70">
        <v>1</v>
      </c>
    </row>
    <row r="71" spans="2:3" x14ac:dyDescent="0.25">
      <c r="B71" s="52">
        <v>923273138</v>
      </c>
      <c r="C71">
        <v>1</v>
      </c>
    </row>
    <row r="72" spans="2:3" x14ac:dyDescent="0.25">
      <c r="B72" s="52">
        <v>923273471</v>
      </c>
      <c r="C72">
        <v>1</v>
      </c>
    </row>
    <row r="73" spans="2:3" x14ac:dyDescent="0.25">
      <c r="B73" s="52">
        <v>923273490</v>
      </c>
      <c r="C73">
        <v>1</v>
      </c>
    </row>
    <row r="74" spans="2:3" x14ac:dyDescent="0.25">
      <c r="B74" s="52">
        <v>923273494</v>
      </c>
      <c r="C74">
        <v>1</v>
      </c>
    </row>
    <row r="75" spans="2:3" x14ac:dyDescent="0.25">
      <c r="B75" s="52">
        <v>923273515</v>
      </c>
      <c r="C75">
        <v>1</v>
      </c>
    </row>
    <row r="76" spans="2:3" x14ac:dyDescent="0.25">
      <c r="B76" s="4" t="s">
        <v>23</v>
      </c>
      <c r="C76">
        <v>2</v>
      </c>
    </row>
    <row r="77" spans="2:3" x14ac:dyDescent="0.25">
      <c r="B77" s="3" t="s">
        <v>121</v>
      </c>
      <c r="C77">
        <v>53</v>
      </c>
    </row>
    <row r="78" spans="2:3" x14ac:dyDescent="0.25">
      <c r="B78" s="4" t="s">
        <v>87</v>
      </c>
      <c r="C78">
        <v>27</v>
      </c>
    </row>
    <row r="79" spans="2:3" x14ac:dyDescent="0.25">
      <c r="B79" s="4" t="s">
        <v>78</v>
      </c>
      <c r="C79">
        <v>5</v>
      </c>
    </row>
    <row r="80" spans="2:3" x14ac:dyDescent="0.25">
      <c r="B80" s="4" t="s">
        <v>74</v>
      </c>
      <c r="C80">
        <v>17</v>
      </c>
    </row>
    <row r="81" spans="2:3" x14ac:dyDescent="0.25">
      <c r="B81" s="4" t="s">
        <v>100</v>
      </c>
      <c r="C81">
        <v>3</v>
      </c>
    </row>
    <row r="82" spans="2:3" x14ac:dyDescent="0.25">
      <c r="B82" s="4" t="s">
        <v>93</v>
      </c>
      <c r="C82">
        <v>1</v>
      </c>
    </row>
    <row r="83" spans="2:3" x14ac:dyDescent="0.25">
      <c r="B83" s="52">
        <v>923271473</v>
      </c>
      <c r="C83">
        <v>1</v>
      </c>
    </row>
    <row r="84" spans="2:3" x14ac:dyDescent="0.25">
      <c r="B84" s="3" t="s">
        <v>153</v>
      </c>
      <c r="C84">
        <v>5</v>
      </c>
    </row>
    <row r="85" spans="2:3" x14ac:dyDescent="0.25">
      <c r="B85" s="4" t="s">
        <v>75</v>
      </c>
      <c r="C85">
        <v>5</v>
      </c>
    </row>
    <row r="86" spans="2:3" x14ac:dyDescent="0.25">
      <c r="B86" s="2" t="s">
        <v>118</v>
      </c>
      <c r="C86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Listado_Omisas2023</vt:lpstr>
      <vt:lpstr>Omisas por Marco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Jackson stewar Ackine leguizamo</cp:lastModifiedBy>
  <cp:lastPrinted>2020-03-20T19:17:29Z</cp:lastPrinted>
  <dcterms:created xsi:type="dcterms:W3CDTF">2019-03-22T19:41:12Z</dcterms:created>
  <dcterms:modified xsi:type="dcterms:W3CDTF">2024-03-15T13:48:46Z</dcterms:modified>
</cp:coreProperties>
</file>