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TRABAJO\ESOLER\Informes\2025\Control interno\"/>
    </mc:Choice>
  </mc:AlternateContent>
  <xr:revisionPtr revIDLastSave="0" documentId="13_ncr:1_{A9442E8B-AE60-4D9B-AEFF-BCAF6E10ECB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Base" sheetId="7" state="hidden" r:id="rId1"/>
    <sheet name="Omisas por Marco" sheetId="2" r:id="rId2"/>
    <sheet name="Listado_Omisas2024" sheetId="4" r:id="rId3"/>
    <sheet name="Hoja1" sheetId="6" state="hidden" r:id="rId4"/>
  </sheets>
  <definedNames>
    <definedName name="_xlnm._FilterDatabase" localSheetId="0" hidden="1">Base!$A$12:$I$134</definedName>
    <definedName name="_xlnm._FilterDatabase" localSheetId="1" hidden="1">'Omisas por Marco'!$C$20:$E$287</definedName>
  </definedNames>
  <calcPr calcId="191029"/>
  <pivotCaches>
    <pivotCache cacheId="1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4" l="1"/>
  <c r="B181" i="2" l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5" i="2"/>
  <c r="B3" i="2"/>
  <c r="G110" i="4"/>
  <c r="F110" i="4"/>
  <c r="E110" i="4"/>
  <c r="D110" i="4"/>
  <c r="G239" i="4"/>
  <c r="F239" i="4"/>
  <c r="E239" i="4"/>
  <c r="D239" i="4"/>
  <c r="G180" i="4"/>
  <c r="F180" i="4"/>
  <c r="E180" i="4"/>
  <c r="D180" i="4"/>
  <c r="G156" i="4"/>
  <c r="F156" i="4"/>
  <c r="E156" i="4"/>
  <c r="D156" i="4"/>
  <c r="G123" i="4"/>
  <c r="F123" i="4"/>
  <c r="E123" i="4"/>
  <c r="D123" i="4"/>
  <c r="G93" i="4"/>
  <c r="F93" i="4"/>
  <c r="E93" i="4"/>
  <c r="D93" i="4"/>
  <c r="G228" i="4"/>
  <c r="F228" i="4"/>
  <c r="E228" i="4"/>
  <c r="D228" i="4"/>
  <c r="G45" i="4"/>
  <c r="F45" i="4"/>
  <c r="E45" i="4"/>
  <c r="D45" i="4"/>
  <c r="G238" i="4"/>
  <c r="F238" i="4"/>
  <c r="E238" i="4"/>
  <c r="D238" i="4"/>
  <c r="G217" i="4"/>
  <c r="F217" i="4"/>
  <c r="E217" i="4"/>
  <c r="D217" i="4"/>
  <c r="G58" i="4"/>
  <c r="F58" i="4"/>
  <c r="E58" i="4"/>
  <c r="D58" i="4"/>
  <c r="G82" i="4"/>
  <c r="F82" i="4"/>
  <c r="E82" i="4"/>
  <c r="D82" i="4"/>
  <c r="G81" i="4"/>
  <c r="F81" i="4"/>
  <c r="E81" i="4"/>
  <c r="D81" i="4"/>
  <c r="G150" i="4"/>
  <c r="F150" i="4"/>
  <c r="E150" i="4"/>
  <c r="D150" i="4"/>
  <c r="G59" i="4"/>
  <c r="F59" i="4"/>
  <c r="E59" i="4"/>
  <c r="D59" i="4"/>
  <c r="G13" i="4"/>
  <c r="F13" i="4"/>
  <c r="E13" i="4"/>
  <c r="D13" i="4"/>
  <c r="G166" i="4"/>
  <c r="F166" i="4"/>
  <c r="E166" i="4"/>
  <c r="D166" i="4"/>
  <c r="G111" i="4"/>
  <c r="F111" i="4"/>
  <c r="E111" i="4"/>
  <c r="D111" i="4"/>
  <c r="G141" i="4"/>
  <c r="F141" i="4"/>
  <c r="E141" i="4"/>
  <c r="D141" i="4"/>
  <c r="G15" i="4"/>
  <c r="F15" i="4"/>
  <c r="E15" i="4"/>
  <c r="D15" i="4"/>
  <c r="G14" i="4"/>
  <c r="F14" i="4"/>
  <c r="E14" i="4"/>
  <c r="D14" i="4"/>
  <c r="G12" i="4"/>
  <c r="F12" i="4"/>
  <c r="E12" i="4"/>
  <c r="D12" i="4"/>
  <c r="G11" i="4"/>
  <c r="F11" i="4"/>
  <c r="E11" i="4"/>
  <c r="D11" i="4"/>
  <c r="G197" i="4"/>
  <c r="F197" i="4"/>
  <c r="E197" i="4"/>
  <c r="D197" i="4"/>
  <c r="G167" i="4"/>
  <c r="F167" i="4"/>
  <c r="E167" i="4"/>
  <c r="D167" i="4"/>
  <c r="G207" i="4"/>
  <c r="F207" i="4"/>
  <c r="E207" i="4"/>
  <c r="D207" i="4"/>
  <c r="G140" i="4"/>
  <c r="F140" i="4"/>
  <c r="E140" i="4"/>
  <c r="D140" i="4"/>
  <c r="G201" i="4"/>
  <c r="F201" i="4"/>
  <c r="E201" i="4"/>
  <c r="D201" i="4"/>
  <c r="G115" i="4"/>
  <c r="F115" i="4"/>
  <c r="E115" i="4"/>
  <c r="D115" i="4"/>
  <c r="G65" i="4"/>
  <c r="F65" i="4"/>
  <c r="E65" i="4"/>
  <c r="D65" i="4"/>
  <c r="G117" i="4"/>
  <c r="F117" i="4"/>
  <c r="E117" i="4"/>
  <c r="D117" i="4"/>
  <c r="G148" i="4"/>
  <c r="F148" i="4"/>
  <c r="E148" i="4"/>
  <c r="D148" i="4"/>
  <c r="G170" i="4"/>
  <c r="F170" i="4"/>
  <c r="E170" i="4"/>
  <c r="D170" i="4"/>
  <c r="G189" i="4"/>
  <c r="F189" i="4"/>
  <c r="E189" i="4"/>
  <c r="D189" i="4"/>
  <c r="G94" i="4"/>
  <c r="F94" i="4"/>
  <c r="E94" i="4"/>
  <c r="D94" i="4"/>
  <c r="G114" i="4"/>
  <c r="F114" i="4"/>
  <c r="E114" i="4"/>
  <c r="D114" i="4"/>
  <c r="G214" i="4"/>
  <c r="F214" i="4"/>
  <c r="E214" i="4"/>
  <c r="D214" i="4"/>
  <c r="G203" i="4"/>
  <c r="F203" i="4"/>
  <c r="E203" i="4"/>
  <c r="D203" i="4"/>
  <c r="G126" i="4"/>
  <c r="F126" i="4"/>
  <c r="E126" i="4"/>
  <c r="D126" i="4"/>
  <c r="G132" i="4"/>
  <c r="F132" i="4"/>
  <c r="E132" i="4"/>
  <c r="D132" i="4"/>
  <c r="G181" i="4"/>
  <c r="F181" i="4"/>
  <c r="E181" i="4"/>
  <c r="D181" i="4"/>
  <c r="G78" i="4"/>
  <c r="F78" i="4"/>
  <c r="E78" i="4"/>
  <c r="D78" i="4"/>
  <c r="G23" i="4"/>
  <c r="F23" i="4"/>
  <c r="E23" i="4"/>
  <c r="D23" i="4"/>
  <c r="G31" i="4"/>
  <c r="F31" i="4"/>
  <c r="E31" i="4"/>
  <c r="D31" i="4"/>
  <c r="G99" i="4"/>
  <c r="F99" i="4"/>
  <c r="E99" i="4"/>
  <c r="D99" i="4"/>
  <c r="G142" i="4"/>
  <c r="F142" i="4"/>
  <c r="E142" i="4"/>
  <c r="D142" i="4"/>
  <c r="G158" i="4"/>
  <c r="F158" i="4"/>
  <c r="E158" i="4"/>
  <c r="D158" i="4"/>
  <c r="G24" i="4"/>
  <c r="F24" i="4"/>
  <c r="E24" i="4"/>
  <c r="D24" i="4"/>
  <c r="G190" i="4"/>
  <c r="F190" i="4"/>
  <c r="E190" i="4"/>
  <c r="D190" i="4"/>
  <c r="G149" i="4"/>
  <c r="F149" i="4"/>
  <c r="E149" i="4"/>
  <c r="D149" i="4"/>
  <c r="G233" i="4"/>
  <c r="F233" i="4"/>
  <c r="E233" i="4"/>
  <c r="D233" i="4"/>
  <c r="G211" i="4"/>
  <c r="F211" i="4"/>
  <c r="E211" i="4"/>
  <c r="D211" i="4"/>
  <c r="G241" i="4"/>
  <c r="F241" i="4"/>
  <c r="E241" i="4"/>
  <c r="D241" i="4"/>
  <c r="G21" i="4"/>
  <c r="F21" i="4"/>
  <c r="E21" i="4"/>
  <c r="D21" i="4"/>
  <c r="G30" i="4"/>
  <c r="F30" i="4"/>
  <c r="E30" i="4"/>
  <c r="D30" i="4"/>
  <c r="G29" i="4"/>
  <c r="F29" i="4"/>
  <c r="E29" i="4"/>
  <c r="D29" i="4"/>
  <c r="G230" i="4"/>
  <c r="F230" i="4"/>
  <c r="E230" i="4"/>
  <c r="D230" i="4"/>
  <c r="G22" i="4"/>
  <c r="F22" i="4"/>
  <c r="E22" i="4"/>
  <c r="D22" i="4"/>
  <c r="G100" i="4"/>
  <c r="F100" i="4"/>
  <c r="E100" i="4"/>
  <c r="D100" i="4"/>
  <c r="G79" i="4"/>
  <c r="F79" i="4"/>
  <c r="E79" i="4"/>
  <c r="D79" i="4"/>
  <c r="G66" i="4"/>
  <c r="F66" i="4"/>
  <c r="E66" i="4"/>
  <c r="D66" i="4"/>
  <c r="G231" i="4"/>
  <c r="F231" i="4"/>
  <c r="E231" i="4"/>
  <c r="D231" i="4"/>
  <c r="G208" i="4"/>
  <c r="F208" i="4"/>
  <c r="E208" i="4"/>
  <c r="D208" i="4"/>
  <c r="G171" i="4"/>
  <c r="F171" i="4"/>
  <c r="E171" i="4"/>
  <c r="D171" i="4"/>
  <c r="G143" i="4"/>
  <c r="F143" i="4"/>
  <c r="E143" i="4"/>
  <c r="D143" i="4"/>
  <c r="G134" i="4"/>
  <c r="F134" i="4"/>
  <c r="E134" i="4"/>
  <c r="D134" i="4"/>
  <c r="G118" i="4"/>
  <c r="F118" i="4"/>
  <c r="E118" i="4"/>
  <c r="D118" i="4"/>
  <c r="G116" i="4"/>
  <c r="F116" i="4"/>
  <c r="E116" i="4"/>
  <c r="D116" i="4"/>
  <c r="G27" i="4"/>
  <c r="F27" i="4"/>
  <c r="E27" i="4"/>
  <c r="D27" i="4"/>
  <c r="G28" i="4"/>
  <c r="F28" i="4"/>
  <c r="E28" i="4"/>
  <c r="D28" i="4"/>
  <c r="G213" i="4"/>
  <c r="F213" i="4"/>
  <c r="E213" i="4"/>
  <c r="D213" i="4"/>
  <c r="G191" i="4"/>
  <c r="F191" i="4"/>
  <c r="E191" i="4"/>
  <c r="D191" i="4"/>
  <c r="G25" i="4"/>
  <c r="F25" i="4"/>
  <c r="E25" i="4"/>
  <c r="D25" i="4"/>
  <c r="G212" i="4"/>
  <c r="F212" i="4"/>
  <c r="E212" i="4"/>
  <c r="D212" i="4"/>
  <c r="G232" i="4"/>
  <c r="F232" i="4"/>
  <c r="E232" i="4"/>
  <c r="D232" i="4"/>
  <c r="G222" i="4"/>
  <c r="F222" i="4"/>
  <c r="E222" i="4"/>
  <c r="D222" i="4"/>
  <c r="G64" i="4"/>
  <c r="F64" i="4"/>
  <c r="E64" i="4"/>
  <c r="D64" i="4"/>
  <c r="G133" i="4"/>
  <c r="F133" i="4"/>
  <c r="E133" i="4"/>
  <c r="D133" i="4"/>
  <c r="G220" i="4"/>
  <c r="F220" i="4"/>
  <c r="E220" i="4"/>
  <c r="D220" i="4"/>
  <c r="G250" i="4"/>
  <c r="F250" i="4"/>
  <c r="E250" i="4"/>
  <c r="D250" i="4"/>
  <c r="G131" i="4"/>
  <c r="F131" i="4"/>
  <c r="E131" i="4"/>
  <c r="D131" i="4"/>
  <c r="G198" i="4"/>
  <c r="F198" i="4"/>
  <c r="E198" i="4"/>
  <c r="D198" i="4"/>
  <c r="G63" i="4"/>
  <c r="F63" i="4"/>
  <c r="E63" i="4"/>
  <c r="D63" i="4"/>
  <c r="G219" i="4"/>
  <c r="F219" i="4"/>
  <c r="E219" i="4"/>
  <c r="D219" i="4"/>
  <c r="G26" i="4"/>
  <c r="F26" i="4"/>
  <c r="E26" i="4"/>
  <c r="D26" i="4"/>
  <c r="G221" i="4"/>
  <c r="F221" i="4"/>
  <c r="E221" i="4"/>
  <c r="D221" i="4"/>
  <c r="G125" i="4"/>
  <c r="F125" i="4"/>
  <c r="E125" i="4"/>
  <c r="D125" i="4"/>
  <c r="G88" i="4"/>
  <c r="F88" i="4"/>
  <c r="E88" i="4"/>
  <c r="D88" i="4"/>
  <c r="G187" i="4"/>
  <c r="F187" i="4"/>
  <c r="E187" i="4"/>
  <c r="D187" i="4"/>
  <c r="G210" i="4"/>
  <c r="F210" i="4"/>
  <c r="E210" i="4"/>
  <c r="D210" i="4"/>
  <c r="G60" i="4"/>
  <c r="F60" i="4"/>
  <c r="E60" i="4"/>
  <c r="D60" i="4"/>
  <c r="G202" i="4"/>
  <c r="F202" i="4"/>
  <c r="E202" i="4"/>
  <c r="D202" i="4"/>
  <c r="G76" i="4"/>
  <c r="F76" i="4"/>
  <c r="E76" i="4"/>
  <c r="D76" i="4"/>
  <c r="G77" i="4"/>
  <c r="F77" i="4"/>
  <c r="E77" i="4"/>
  <c r="D77" i="4"/>
  <c r="G240" i="4"/>
  <c r="F240" i="4"/>
  <c r="E240" i="4"/>
  <c r="D240" i="4"/>
  <c r="G229" i="4"/>
  <c r="F229" i="4"/>
  <c r="E229" i="4"/>
  <c r="D229" i="4"/>
  <c r="G185" i="4"/>
  <c r="F185" i="4"/>
  <c r="E185" i="4"/>
  <c r="D185" i="4"/>
  <c r="G130" i="4"/>
  <c r="F130" i="4"/>
  <c r="E130" i="4"/>
  <c r="D130" i="4"/>
  <c r="G112" i="4"/>
  <c r="F112" i="4"/>
  <c r="E112" i="4"/>
  <c r="D112" i="4"/>
  <c r="G61" i="4"/>
  <c r="F61" i="4"/>
  <c r="E61" i="4"/>
  <c r="D61" i="4"/>
  <c r="G50" i="4"/>
  <c r="F50" i="4"/>
  <c r="E50" i="4"/>
  <c r="D50" i="4"/>
  <c r="G51" i="4"/>
  <c r="F51" i="4"/>
  <c r="E51" i="4"/>
  <c r="D51" i="4"/>
  <c r="G18" i="4"/>
  <c r="F18" i="4"/>
  <c r="E18" i="4"/>
  <c r="D18" i="4"/>
  <c r="G20" i="4"/>
  <c r="F20" i="4"/>
  <c r="E20" i="4"/>
  <c r="D20" i="4"/>
  <c r="G16" i="4"/>
  <c r="F16" i="4"/>
  <c r="E16" i="4"/>
  <c r="D16" i="4"/>
  <c r="G19" i="4"/>
  <c r="F19" i="4"/>
  <c r="E19" i="4"/>
  <c r="D19" i="4"/>
  <c r="G186" i="4"/>
  <c r="F186" i="4"/>
  <c r="E186" i="4"/>
  <c r="D186" i="4"/>
  <c r="G17" i="4"/>
  <c r="F17" i="4"/>
  <c r="E17" i="4"/>
  <c r="D17" i="4"/>
  <c r="G188" i="4"/>
  <c r="F188" i="4"/>
  <c r="E188" i="4"/>
  <c r="D188" i="4"/>
  <c r="G169" i="4"/>
  <c r="F169" i="4"/>
  <c r="E169" i="4"/>
  <c r="D169" i="4"/>
  <c r="G218" i="4"/>
  <c r="F218" i="4"/>
  <c r="E218" i="4"/>
  <c r="D218" i="4"/>
  <c r="G168" i="4"/>
  <c r="F168" i="4"/>
  <c r="E168" i="4"/>
  <c r="D168" i="4"/>
  <c r="G113" i="4"/>
  <c r="F113" i="4"/>
  <c r="E113" i="4"/>
  <c r="D113" i="4"/>
  <c r="G124" i="4"/>
  <c r="F124" i="4"/>
  <c r="E124" i="4"/>
  <c r="D124" i="4"/>
  <c r="G157" i="4"/>
  <c r="F157" i="4"/>
  <c r="E157" i="4"/>
  <c r="D157" i="4"/>
  <c r="G75" i="4"/>
  <c r="F75" i="4"/>
  <c r="E75" i="4"/>
  <c r="D75" i="4"/>
  <c r="G89" i="4"/>
  <c r="F89" i="4"/>
  <c r="E89" i="4"/>
  <c r="D89" i="4"/>
  <c r="G62" i="4"/>
  <c r="F62" i="4"/>
  <c r="E62" i="4"/>
  <c r="D62" i="4"/>
  <c r="G101" i="4"/>
  <c r="F101" i="4"/>
  <c r="E101" i="4"/>
  <c r="D101" i="4"/>
  <c r="G162" i="4"/>
  <c r="F162" i="4"/>
  <c r="E162" i="4"/>
  <c r="D162" i="4"/>
  <c r="G6" i="4"/>
  <c r="F6" i="4"/>
  <c r="E6" i="4"/>
  <c r="D6" i="4"/>
  <c r="B9" i="4"/>
  <c r="E291" i="2"/>
  <c r="D291" i="2"/>
  <c r="E285" i="2"/>
  <c r="D285" i="2"/>
  <c r="E288" i="2"/>
  <c r="D288" i="2"/>
  <c r="E287" i="2"/>
  <c r="D287" i="2"/>
  <c r="E290" i="2"/>
  <c r="D290" i="2"/>
  <c r="B281" i="2"/>
  <c r="E266" i="2"/>
  <c r="D266" i="2"/>
  <c r="E216" i="2"/>
  <c r="D216" i="2"/>
  <c r="E208" i="2"/>
  <c r="D208" i="2"/>
  <c r="E218" i="2"/>
  <c r="D218" i="2"/>
  <c r="E227" i="2"/>
  <c r="D227" i="2"/>
  <c r="E230" i="2"/>
  <c r="D230" i="2"/>
  <c r="E233" i="2"/>
  <c r="D233" i="2"/>
  <c r="E212" i="2"/>
  <c r="D212" i="2"/>
  <c r="E215" i="2"/>
  <c r="D215" i="2"/>
  <c r="E242" i="2"/>
  <c r="D242" i="2"/>
  <c r="E237" i="2"/>
  <c r="D237" i="2"/>
  <c r="E220" i="2"/>
  <c r="D220" i="2"/>
  <c r="E222" i="2"/>
  <c r="D222" i="2"/>
  <c r="E232" i="2"/>
  <c r="D232" i="2"/>
  <c r="E210" i="2"/>
  <c r="D210" i="2"/>
  <c r="E197" i="2"/>
  <c r="D197" i="2"/>
  <c r="E205" i="2"/>
  <c r="D205" i="2"/>
  <c r="E213" i="2"/>
  <c r="D213" i="2"/>
  <c r="E225" i="2"/>
  <c r="D225" i="2"/>
  <c r="E229" i="2"/>
  <c r="D229" i="2"/>
  <c r="E198" i="2"/>
  <c r="D198" i="2"/>
  <c r="E234" i="2"/>
  <c r="D234" i="2"/>
  <c r="E228" i="2"/>
  <c r="D228" i="2"/>
  <c r="E250" i="2"/>
  <c r="D250" i="2"/>
  <c r="E239" i="2"/>
  <c r="D239" i="2"/>
  <c r="E251" i="2"/>
  <c r="D251" i="2"/>
  <c r="E195" i="2"/>
  <c r="D195" i="2"/>
  <c r="E204" i="2"/>
  <c r="D204" i="2"/>
  <c r="E203" i="2"/>
  <c r="D203" i="2"/>
  <c r="E247" i="2"/>
  <c r="D247" i="2"/>
  <c r="E196" i="2"/>
  <c r="D196" i="2"/>
  <c r="E214" i="2"/>
  <c r="D214" i="2"/>
  <c r="E211" i="2"/>
  <c r="D211" i="2"/>
  <c r="E209" i="2"/>
  <c r="D209" i="2"/>
  <c r="E248" i="2"/>
  <c r="D248" i="2"/>
  <c r="E238" i="2"/>
  <c r="D238" i="2"/>
  <c r="E231" i="2"/>
  <c r="D231" i="2"/>
  <c r="E226" i="2"/>
  <c r="D226" i="2"/>
  <c r="E224" i="2"/>
  <c r="D224" i="2"/>
  <c r="E219" i="2"/>
  <c r="D219" i="2"/>
  <c r="E217" i="2"/>
  <c r="D217" i="2"/>
  <c r="E201" i="2"/>
  <c r="D201" i="2"/>
  <c r="E202" i="2"/>
  <c r="D202" i="2"/>
  <c r="E241" i="2"/>
  <c r="D241" i="2"/>
  <c r="E235" i="2"/>
  <c r="D235" i="2"/>
  <c r="E199" i="2"/>
  <c r="D199" i="2"/>
  <c r="E240" i="2"/>
  <c r="D240" i="2"/>
  <c r="E249" i="2"/>
  <c r="D249" i="2"/>
  <c r="E246" i="2"/>
  <c r="D246" i="2"/>
  <c r="E207" i="2"/>
  <c r="D207" i="2"/>
  <c r="E223" i="2"/>
  <c r="D223" i="2"/>
  <c r="E244" i="2"/>
  <c r="D244" i="2"/>
  <c r="E252" i="2"/>
  <c r="D252" i="2"/>
  <c r="E221" i="2"/>
  <c r="D221" i="2"/>
  <c r="E236" i="2"/>
  <c r="D236" i="2"/>
  <c r="E174" i="2"/>
  <c r="D174" i="2"/>
  <c r="E179" i="2"/>
  <c r="D179" i="2"/>
  <c r="E186" i="2"/>
  <c r="D186" i="2"/>
  <c r="E189" i="2"/>
  <c r="D189" i="2"/>
  <c r="E168" i="2"/>
  <c r="D168" i="2"/>
  <c r="E188" i="2"/>
  <c r="D188" i="2"/>
  <c r="E172" i="2"/>
  <c r="D172" i="2"/>
  <c r="E173" i="2"/>
  <c r="D173" i="2"/>
  <c r="E192" i="2"/>
  <c r="D192" i="2"/>
  <c r="E191" i="2"/>
  <c r="D191" i="2"/>
  <c r="E184" i="2"/>
  <c r="D184" i="2"/>
  <c r="E180" i="2"/>
  <c r="D180" i="2"/>
  <c r="E176" i="2"/>
  <c r="D176" i="2"/>
  <c r="E169" i="2"/>
  <c r="D169" i="2"/>
  <c r="E166" i="2"/>
  <c r="D166" i="2"/>
  <c r="B159" i="2"/>
  <c r="E145" i="2"/>
  <c r="D145" i="2"/>
  <c r="B143" i="2"/>
  <c r="B142" i="2"/>
  <c r="E138" i="2"/>
  <c r="D138" i="2"/>
  <c r="E137" i="2"/>
  <c r="D137" i="2"/>
  <c r="E116" i="2"/>
  <c r="D116" i="2"/>
  <c r="E101" i="2"/>
  <c r="D101" i="2"/>
  <c r="E117" i="2"/>
  <c r="D117" i="2"/>
  <c r="E121" i="2"/>
  <c r="D121" i="2"/>
  <c r="E79" i="2"/>
  <c r="D79" i="2"/>
  <c r="E105" i="2"/>
  <c r="D105" i="2"/>
  <c r="E91" i="2"/>
  <c r="D91" i="2"/>
  <c r="E114" i="2"/>
  <c r="D114" i="2"/>
  <c r="E78" i="2"/>
  <c r="D78" i="2"/>
  <c r="E109" i="2"/>
  <c r="D109" i="2"/>
  <c r="E111" i="2"/>
  <c r="D111" i="2"/>
  <c r="E112" i="2"/>
  <c r="D112" i="2"/>
  <c r="E76" i="2"/>
  <c r="D76" i="2"/>
  <c r="E110" i="2"/>
  <c r="D110" i="2"/>
  <c r="E119" i="2"/>
  <c r="D119" i="2"/>
  <c r="E56" i="2"/>
  <c r="D56" i="2"/>
  <c r="E63" i="2"/>
  <c r="D63" i="2"/>
  <c r="E59" i="2"/>
  <c r="D59" i="2"/>
  <c r="E60" i="2"/>
  <c r="D60" i="2"/>
  <c r="E58" i="2"/>
  <c r="D58" i="2"/>
  <c r="E57" i="2"/>
  <c r="D57" i="2"/>
  <c r="E61" i="2"/>
  <c r="D61" i="2"/>
  <c r="E62" i="2"/>
  <c r="D62" i="2"/>
  <c r="E66" i="2"/>
  <c r="D66" i="2"/>
  <c r="E64" i="2"/>
  <c r="D64" i="2"/>
  <c r="E55" i="2"/>
  <c r="D55" i="2"/>
  <c r="A58" i="2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23" i="2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B22" i="2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E22" i="2"/>
  <c r="D22" i="2"/>
  <c r="E41" i="2"/>
  <c r="D41" i="2"/>
  <c r="E39" i="2"/>
  <c r="D39" i="2"/>
  <c r="E49" i="2"/>
  <c r="D49" i="2"/>
  <c r="E50" i="2"/>
  <c r="D50" i="2"/>
  <c r="E32" i="2"/>
  <c r="D32" i="2"/>
  <c r="E23" i="2"/>
  <c r="D23" i="2"/>
  <c r="E30" i="2"/>
  <c r="D30" i="2"/>
  <c r="E28" i="2"/>
  <c r="D28" i="2"/>
  <c r="E43" i="2"/>
  <c r="D43" i="2"/>
  <c r="E48" i="2"/>
  <c r="D48" i="2"/>
  <c r="E26" i="2"/>
  <c r="D26" i="2"/>
  <c r="E34" i="2"/>
  <c r="D34" i="2"/>
  <c r="E46" i="2"/>
  <c r="D46" i="2"/>
  <c r="E37" i="2"/>
  <c r="D37" i="2"/>
  <c r="E31" i="2"/>
  <c r="D31" i="2"/>
  <c r="E36" i="2"/>
  <c r="D36" i="2"/>
  <c r="E45" i="2"/>
  <c r="D45" i="2"/>
  <c r="E44" i="2"/>
  <c r="D44" i="2"/>
  <c r="E25" i="2"/>
  <c r="D25" i="2"/>
  <c r="E21" i="2"/>
  <c r="D21" i="2"/>
  <c r="E24" i="2"/>
  <c r="D24" i="2"/>
  <c r="E42" i="2"/>
  <c r="D42" i="2"/>
  <c r="B278" i="2"/>
  <c r="B277" i="2"/>
  <c r="B273" i="2"/>
  <c r="B269" i="2"/>
  <c r="B253" i="2"/>
  <c r="B193" i="2"/>
  <c r="B148" i="2"/>
  <c r="B147" i="2"/>
  <c r="B135" i="2"/>
  <c r="B69" i="2"/>
  <c r="B53" i="2"/>
  <c r="B19" i="2"/>
  <c r="B18" i="2"/>
  <c r="B16" i="2"/>
  <c r="B12" i="2"/>
  <c r="B11" i="2"/>
  <c r="B6" i="2"/>
  <c r="B9" i="2"/>
  <c r="E9" i="2"/>
  <c r="D9" i="2"/>
  <c r="G160" i="4" l="1"/>
  <c r="F160" i="4"/>
  <c r="E160" i="4"/>
  <c r="D160" i="4"/>
  <c r="G96" i="4"/>
  <c r="F96" i="4"/>
  <c r="E96" i="4"/>
  <c r="D96" i="4"/>
  <c r="G161" i="4"/>
  <c r="F161" i="4"/>
  <c r="E161" i="4"/>
  <c r="D161" i="4"/>
  <c r="G80" i="4"/>
  <c r="F80" i="4"/>
  <c r="E80" i="4"/>
  <c r="D80" i="4"/>
  <c r="G46" i="4"/>
  <c r="F46" i="4"/>
  <c r="E46" i="4"/>
  <c r="D46" i="4"/>
  <c r="G251" i="4"/>
  <c r="F251" i="4"/>
  <c r="E251" i="4"/>
  <c r="D251" i="4"/>
  <c r="G159" i="4"/>
  <c r="F159" i="4"/>
  <c r="E159" i="4"/>
  <c r="D159" i="4"/>
  <c r="G109" i="4"/>
  <c r="F109" i="4"/>
  <c r="E109" i="4"/>
  <c r="D109" i="4"/>
  <c r="G44" i="4"/>
  <c r="F44" i="4"/>
  <c r="E44" i="4"/>
  <c r="D44" i="4"/>
  <c r="G237" i="4"/>
  <c r="F237" i="4"/>
  <c r="E237" i="4"/>
  <c r="D237" i="4"/>
  <c r="G139" i="4"/>
  <c r="F139" i="4"/>
  <c r="E139" i="4"/>
  <c r="D139" i="4"/>
  <c r="G194" i="4"/>
  <c r="F194" i="4"/>
  <c r="E194" i="4"/>
  <c r="D194" i="4"/>
  <c r="G137" i="4"/>
  <c r="F137" i="4"/>
  <c r="E137" i="4"/>
  <c r="D137" i="4"/>
  <c r="G195" i="4"/>
  <c r="F195" i="4"/>
  <c r="E195" i="4"/>
  <c r="D195" i="4"/>
  <c r="G205" i="4"/>
  <c r="F205" i="4"/>
  <c r="E205" i="4"/>
  <c r="D205" i="4"/>
  <c r="G52" i="4"/>
  <c r="F52" i="4"/>
  <c r="E52" i="4"/>
  <c r="D52" i="4"/>
  <c r="G147" i="4"/>
  <c r="F147" i="4"/>
  <c r="E147" i="4"/>
  <c r="D147" i="4"/>
  <c r="G85" i="4"/>
  <c r="F85" i="4"/>
  <c r="E85" i="4"/>
  <c r="D85" i="4"/>
  <c r="G183" i="4"/>
  <c r="F183" i="4"/>
  <c r="E183" i="4"/>
  <c r="D183" i="4"/>
  <c r="G49" i="4"/>
  <c r="F49" i="4"/>
  <c r="E49" i="4"/>
  <c r="D49" i="4"/>
  <c r="G165" i="4"/>
  <c r="F165" i="4"/>
  <c r="E165" i="4"/>
  <c r="D165" i="4"/>
  <c r="G178" i="4"/>
  <c r="F178" i="4"/>
  <c r="E178" i="4"/>
  <c r="D178" i="4"/>
  <c r="G179" i="4"/>
  <c r="F179" i="4"/>
  <c r="E179" i="4"/>
  <c r="D179" i="4"/>
  <c r="G43" i="4"/>
  <c r="F43" i="4"/>
  <c r="E43" i="4"/>
  <c r="D43" i="4"/>
  <c r="G177" i="4"/>
  <c r="F177" i="4"/>
  <c r="E177" i="4"/>
  <c r="D177" i="4"/>
  <c r="G199" i="4"/>
  <c r="F199" i="4"/>
  <c r="E199" i="4"/>
  <c r="D199" i="4"/>
  <c r="G243" i="4"/>
  <c r="F243" i="4"/>
  <c r="E243" i="4"/>
  <c r="D243" i="4"/>
  <c r="G226" i="4"/>
  <c r="F226" i="4"/>
  <c r="E226" i="4"/>
  <c r="D226" i="4"/>
  <c r="G53" i="4"/>
  <c r="F53" i="4"/>
  <c r="E53" i="4"/>
  <c r="D53" i="4"/>
  <c r="G145" i="4"/>
  <c r="F145" i="4"/>
  <c r="E145" i="4"/>
  <c r="D145" i="4"/>
  <c r="G247" i="4"/>
  <c r="F247" i="4"/>
  <c r="E247" i="4"/>
  <c r="D247" i="4"/>
  <c r="G196" i="4"/>
  <c r="F196" i="4"/>
  <c r="E196" i="4"/>
  <c r="D196" i="4"/>
  <c r="G73" i="4"/>
  <c r="F73" i="4"/>
  <c r="E73" i="4"/>
  <c r="D73" i="4"/>
  <c r="G235" i="4"/>
  <c r="F235" i="4"/>
  <c r="E235" i="4"/>
  <c r="D235" i="4"/>
  <c r="G40" i="4"/>
  <c r="F40" i="4"/>
  <c r="E40" i="4"/>
  <c r="D40" i="4"/>
  <c r="G87" i="4"/>
  <c r="F87" i="4"/>
  <c r="E87" i="4"/>
  <c r="D87" i="4"/>
  <c r="G92" i="4"/>
  <c r="F92" i="4"/>
  <c r="E92" i="4"/>
  <c r="D92" i="4"/>
  <c r="G184" i="4"/>
  <c r="F184" i="4"/>
  <c r="E184" i="4"/>
  <c r="D184" i="4"/>
  <c r="G41" i="4"/>
  <c r="F41" i="4"/>
  <c r="E41" i="4"/>
  <c r="D41" i="4"/>
  <c r="G200" i="4"/>
  <c r="F200" i="4"/>
  <c r="E200" i="4"/>
  <c r="D200" i="4"/>
  <c r="G70" i="4"/>
  <c r="F70" i="4"/>
  <c r="E70" i="4"/>
  <c r="D70" i="4"/>
  <c r="G98" i="4"/>
  <c r="F98" i="4"/>
  <c r="E98" i="4"/>
  <c r="D98" i="4"/>
  <c r="G236" i="4"/>
  <c r="F236" i="4"/>
  <c r="E236" i="4"/>
  <c r="D236" i="4"/>
  <c r="G146" i="4"/>
  <c r="F146" i="4"/>
  <c r="E146" i="4"/>
  <c r="D146" i="4"/>
  <c r="G107" i="4"/>
  <c r="F107" i="4"/>
  <c r="E107" i="4"/>
  <c r="D107" i="4"/>
  <c r="G86" i="4"/>
  <c r="F86" i="4"/>
  <c r="E86" i="4"/>
  <c r="D86" i="4"/>
  <c r="G244" i="4"/>
  <c r="F244" i="4"/>
  <c r="E244" i="4"/>
  <c r="D244" i="4"/>
  <c r="G246" i="4"/>
  <c r="F246" i="4"/>
  <c r="E246" i="4"/>
  <c r="D246" i="4"/>
  <c r="G206" i="4"/>
  <c r="F206" i="4"/>
  <c r="E206" i="4"/>
  <c r="D206" i="4"/>
  <c r="G72" i="4"/>
  <c r="F72" i="4"/>
  <c r="E72" i="4"/>
  <c r="D72" i="4"/>
  <c r="G42" i="4"/>
  <c r="F42" i="4"/>
  <c r="E42" i="4"/>
  <c r="D42" i="4"/>
  <c r="G209" i="4"/>
  <c r="F209" i="4"/>
  <c r="E209" i="4"/>
  <c r="D209" i="4"/>
  <c r="G136" i="4"/>
  <c r="F136" i="4"/>
  <c r="E136" i="4"/>
  <c r="D136" i="4"/>
  <c r="G48" i="4"/>
  <c r="F48" i="4"/>
  <c r="E48" i="4"/>
  <c r="D48" i="4"/>
  <c r="G154" i="4"/>
  <c r="F154" i="4"/>
  <c r="E154" i="4"/>
  <c r="D154" i="4"/>
  <c r="G108" i="4"/>
  <c r="F108" i="4"/>
  <c r="E108" i="4"/>
  <c r="D108" i="4"/>
  <c r="G248" i="4"/>
  <c r="F248" i="4"/>
  <c r="E248" i="4"/>
  <c r="D248" i="4"/>
  <c r="G122" i="4"/>
  <c r="F122" i="4"/>
  <c r="E122" i="4"/>
  <c r="D122" i="4"/>
  <c r="G164" i="4"/>
  <c r="F164" i="4"/>
  <c r="E164" i="4"/>
  <c r="D164" i="4"/>
  <c r="G71" i="4"/>
  <c r="F71" i="4"/>
  <c r="E71" i="4"/>
  <c r="D71" i="4"/>
  <c r="G249" i="4"/>
  <c r="F249" i="4"/>
  <c r="E249" i="4"/>
  <c r="D249" i="4"/>
  <c r="G182" i="4"/>
  <c r="F182" i="4"/>
  <c r="E182" i="4"/>
  <c r="D182" i="4"/>
  <c r="G74" i="4"/>
  <c r="F74" i="4"/>
  <c r="E74" i="4"/>
  <c r="D74" i="4"/>
  <c r="G227" i="4"/>
  <c r="F227" i="4"/>
  <c r="E227" i="4"/>
  <c r="D227" i="4"/>
  <c r="G54" i="4"/>
  <c r="F54" i="4"/>
  <c r="E54" i="4"/>
  <c r="D54" i="4"/>
  <c r="G69" i="4"/>
  <c r="F69" i="4"/>
  <c r="E69" i="4"/>
  <c r="D69" i="4"/>
  <c r="G57" i="4"/>
  <c r="F57" i="4"/>
  <c r="E57" i="4"/>
  <c r="D57" i="4"/>
  <c r="G39" i="4"/>
  <c r="F39" i="4"/>
  <c r="E39" i="4"/>
  <c r="D39" i="4"/>
  <c r="G138" i="4"/>
  <c r="F138" i="4"/>
  <c r="E138" i="4"/>
  <c r="D138" i="4"/>
  <c r="G55" i="4"/>
  <c r="F55" i="4"/>
  <c r="E55" i="4"/>
  <c r="D55" i="4"/>
  <c r="G56" i="4"/>
  <c r="F56" i="4"/>
  <c r="E56" i="4"/>
  <c r="D56" i="4"/>
  <c r="G97" i="4"/>
  <c r="F97" i="4"/>
  <c r="E97" i="4"/>
  <c r="D97" i="4"/>
  <c r="G38" i="4"/>
  <c r="F38" i="4"/>
  <c r="E38" i="4"/>
  <c r="D38" i="4"/>
  <c r="G245" i="4"/>
  <c r="F245" i="4"/>
  <c r="E245" i="4"/>
  <c r="D245" i="4"/>
  <c r="G155" i="4"/>
  <c r="F155" i="4"/>
  <c r="E155" i="4"/>
  <c r="D155" i="4"/>
  <c r="G68" i="4"/>
  <c r="F68" i="4"/>
  <c r="E68" i="4"/>
  <c r="D68" i="4"/>
  <c r="G193" i="4"/>
  <c r="F193" i="4"/>
  <c r="E193" i="4"/>
  <c r="D193" i="4"/>
  <c r="G153" i="4"/>
  <c r="F153" i="4"/>
  <c r="E153" i="4"/>
  <c r="D153" i="4"/>
  <c r="G163" i="4"/>
  <c r="F163" i="4"/>
  <c r="E163" i="4"/>
  <c r="D163" i="4"/>
  <c r="G129" i="4"/>
  <c r="F129" i="4"/>
  <c r="E129" i="4"/>
  <c r="D129" i="4"/>
  <c r="G84" i="4"/>
  <c r="F84" i="4"/>
  <c r="E84" i="4"/>
  <c r="D84" i="4"/>
  <c r="G175" i="4"/>
  <c r="F175" i="4"/>
  <c r="E175" i="4"/>
  <c r="D175" i="4"/>
  <c r="G176" i="4"/>
  <c r="F176" i="4"/>
  <c r="E176" i="4"/>
  <c r="D176" i="4"/>
  <c r="G224" i="4"/>
  <c r="F224" i="4"/>
  <c r="E224" i="4"/>
  <c r="D224" i="4"/>
  <c r="G204" i="4"/>
  <c r="F204" i="4"/>
  <c r="E204" i="4"/>
  <c r="D204" i="4"/>
  <c r="G47" i="4"/>
  <c r="F47" i="4"/>
  <c r="E47" i="4"/>
  <c r="D47" i="4"/>
  <c r="G216" i="4"/>
  <c r="F216" i="4"/>
  <c r="E216" i="4"/>
  <c r="D216" i="4"/>
  <c r="G234" i="4"/>
  <c r="F234" i="4"/>
  <c r="E234" i="4"/>
  <c r="D234" i="4"/>
  <c r="G225" i="4"/>
  <c r="F225" i="4"/>
  <c r="E225" i="4"/>
  <c r="D225" i="4"/>
  <c r="G173" i="4"/>
  <c r="F173" i="4"/>
  <c r="E173" i="4"/>
  <c r="D173" i="4"/>
  <c r="G120" i="4"/>
  <c r="F120" i="4"/>
  <c r="E120" i="4"/>
  <c r="D120" i="4"/>
  <c r="G33" i="4"/>
  <c r="F33" i="4"/>
  <c r="E33" i="4"/>
  <c r="D33" i="4"/>
  <c r="G128" i="4"/>
  <c r="F128" i="4"/>
  <c r="E128" i="4"/>
  <c r="D128" i="4"/>
  <c r="G121" i="4"/>
  <c r="F121" i="4"/>
  <c r="E121" i="4"/>
  <c r="D121" i="4"/>
  <c r="G192" i="4"/>
  <c r="F192" i="4"/>
  <c r="E192" i="4"/>
  <c r="D192" i="4"/>
  <c r="G215" i="4"/>
  <c r="F215" i="4"/>
  <c r="E215" i="4"/>
  <c r="D215" i="4"/>
  <c r="G102" i="4"/>
  <c r="F102" i="4"/>
  <c r="E102" i="4"/>
  <c r="D102" i="4"/>
  <c r="G34" i="4"/>
  <c r="F34" i="4"/>
  <c r="E34" i="4"/>
  <c r="D34" i="4"/>
  <c r="G91" i="4"/>
  <c r="F91" i="4"/>
  <c r="E91" i="4"/>
  <c r="D91" i="4"/>
  <c r="G83" i="4"/>
  <c r="F83" i="4"/>
  <c r="E83" i="4"/>
  <c r="D83" i="4"/>
  <c r="G144" i="4"/>
  <c r="F144" i="4"/>
  <c r="E144" i="4"/>
  <c r="D144" i="4"/>
  <c r="G174" i="4"/>
  <c r="F174" i="4"/>
  <c r="E174" i="4"/>
  <c r="D174" i="4"/>
  <c r="G37" i="4"/>
  <c r="F37" i="4"/>
  <c r="E37" i="4"/>
  <c r="D37" i="4"/>
  <c r="G104" i="4"/>
  <c r="F104" i="4"/>
  <c r="E104" i="4"/>
  <c r="D104" i="4"/>
  <c r="G172" i="4"/>
  <c r="F172" i="4"/>
  <c r="E172" i="4"/>
  <c r="D172" i="4"/>
  <c r="G119" i="4"/>
  <c r="F119" i="4"/>
  <c r="E119" i="4"/>
  <c r="D119" i="4"/>
  <c r="G223" i="4"/>
  <c r="F223" i="4"/>
  <c r="E223" i="4"/>
  <c r="D223" i="4"/>
  <c r="G90" i="4"/>
  <c r="F90" i="4"/>
  <c r="E90" i="4"/>
  <c r="D90" i="4"/>
  <c r="G103" i="4"/>
  <c r="F103" i="4"/>
  <c r="E103" i="4"/>
  <c r="D103" i="4"/>
  <c r="G67" i="4"/>
  <c r="F67" i="4"/>
  <c r="E67" i="4"/>
  <c r="D67" i="4"/>
  <c r="G242" i="4"/>
  <c r="F242" i="4"/>
  <c r="E242" i="4"/>
  <c r="D242" i="4"/>
  <c r="G127" i="4"/>
  <c r="F127" i="4"/>
  <c r="E127" i="4"/>
  <c r="D127" i="4"/>
  <c r="G95" i="4"/>
  <c r="F95" i="4"/>
  <c r="E95" i="4"/>
  <c r="D95" i="4"/>
  <c r="G106" i="4"/>
  <c r="F106" i="4"/>
  <c r="E106" i="4"/>
  <c r="D106" i="4"/>
  <c r="G152" i="4"/>
  <c r="F152" i="4"/>
  <c r="E152" i="4"/>
  <c r="D152" i="4"/>
  <c r="G151" i="4"/>
  <c r="F151" i="4"/>
  <c r="E151" i="4"/>
  <c r="D151" i="4"/>
  <c r="G36" i="4"/>
  <c r="F36" i="4"/>
  <c r="E36" i="4"/>
  <c r="D36" i="4"/>
  <c r="G32" i="4"/>
  <c r="F32" i="4"/>
  <c r="E32" i="4"/>
  <c r="D32" i="4"/>
  <c r="G35" i="4"/>
  <c r="F35" i="4"/>
  <c r="E35" i="4"/>
  <c r="D35" i="4"/>
  <c r="G135" i="4"/>
  <c r="F135" i="4"/>
  <c r="E135" i="4"/>
  <c r="D135" i="4"/>
  <c r="G105" i="4"/>
  <c r="F105" i="4"/>
  <c r="E105" i="4"/>
  <c r="D105" i="4"/>
  <c r="G7" i="4"/>
  <c r="F7" i="4"/>
  <c r="E7" i="4"/>
  <c r="D7" i="4"/>
  <c r="G5" i="4"/>
  <c r="F5" i="4"/>
  <c r="E5" i="4"/>
  <c r="D5" i="4"/>
  <c r="E286" i="2"/>
  <c r="D286" i="2"/>
  <c r="E284" i="2"/>
  <c r="D284" i="2"/>
  <c r="E289" i="2"/>
  <c r="D289" i="2"/>
  <c r="E283" i="2"/>
  <c r="D283" i="2"/>
  <c r="E280" i="2"/>
  <c r="D280" i="2"/>
  <c r="E275" i="2"/>
  <c r="D275" i="2"/>
  <c r="E271" i="2"/>
  <c r="D271" i="2"/>
  <c r="E272" i="2"/>
  <c r="D272" i="2"/>
  <c r="E260" i="2"/>
  <c r="D260" i="2"/>
  <c r="E257" i="2"/>
  <c r="D257" i="2"/>
  <c r="E264" i="2"/>
  <c r="D264" i="2"/>
  <c r="E261" i="2"/>
  <c r="D261" i="2"/>
  <c r="E263" i="2"/>
  <c r="D263" i="2"/>
  <c r="E259" i="2"/>
  <c r="D259" i="2"/>
  <c r="E258" i="2"/>
  <c r="D258" i="2"/>
  <c r="E256" i="2"/>
  <c r="D256" i="2"/>
  <c r="E255" i="2"/>
  <c r="D255" i="2"/>
  <c r="E265" i="2"/>
  <c r="D265" i="2"/>
  <c r="E268" i="2"/>
  <c r="D268" i="2"/>
  <c r="E262" i="2"/>
  <c r="D262" i="2"/>
  <c r="E267" i="2"/>
  <c r="D267" i="2"/>
  <c r="E206" i="2"/>
  <c r="D206" i="2"/>
  <c r="E243" i="2"/>
  <c r="D243" i="2"/>
  <c r="E200" i="2"/>
  <c r="D200" i="2"/>
  <c r="E245" i="2"/>
  <c r="D245" i="2"/>
  <c r="E167" i="2"/>
  <c r="D167" i="2"/>
  <c r="E163" i="2"/>
  <c r="D163" i="2"/>
  <c r="E165" i="2"/>
  <c r="D165" i="2"/>
  <c r="E161" i="2"/>
  <c r="D161" i="2"/>
  <c r="E164" i="2"/>
  <c r="D164" i="2"/>
  <c r="E185" i="2"/>
  <c r="D185" i="2"/>
  <c r="E162" i="2"/>
  <c r="D162" i="2"/>
  <c r="E187" i="2"/>
  <c r="D187" i="2"/>
  <c r="E183" i="2"/>
  <c r="D183" i="2"/>
  <c r="E190" i="2"/>
  <c r="D190" i="2"/>
  <c r="E182" i="2"/>
  <c r="D182" i="2"/>
  <c r="E177" i="2"/>
  <c r="D177" i="2"/>
  <c r="E178" i="2"/>
  <c r="D178" i="2"/>
  <c r="E181" i="2"/>
  <c r="D181" i="2"/>
  <c r="E171" i="2"/>
  <c r="D171" i="2"/>
  <c r="E175" i="2"/>
  <c r="D175" i="2"/>
  <c r="E170" i="2"/>
  <c r="D170" i="2"/>
  <c r="E153" i="2"/>
  <c r="D153" i="2"/>
  <c r="E157" i="2"/>
  <c r="D157" i="2"/>
  <c r="E155" i="2"/>
  <c r="D155" i="2"/>
  <c r="E152" i="2"/>
  <c r="D152" i="2"/>
  <c r="E156" i="2"/>
  <c r="D156" i="2"/>
  <c r="E151" i="2"/>
  <c r="D151" i="2"/>
  <c r="E150" i="2"/>
  <c r="D150" i="2"/>
  <c r="E158" i="2"/>
  <c r="D158" i="2"/>
  <c r="E154" i="2"/>
  <c r="D154" i="2"/>
  <c r="E140" i="2"/>
  <c r="D140" i="2"/>
  <c r="E139" i="2"/>
  <c r="D139" i="2"/>
  <c r="E128" i="2"/>
  <c r="D128" i="2"/>
  <c r="E124" i="2"/>
  <c r="D124" i="2"/>
  <c r="E80" i="2"/>
  <c r="D80" i="2"/>
  <c r="E103" i="2"/>
  <c r="D103" i="2"/>
  <c r="E132" i="2"/>
  <c r="D132" i="2"/>
  <c r="E118" i="2"/>
  <c r="D118" i="2"/>
  <c r="E89" i="2"/>
  <c r="D89" i="2"/>
  <c r="E126" i="2"/>
  <c r="D126" i="2"/>
  <c r="E73" i="2"/>
  <c r="D73" i="2"/>
  <c r="E93" i="2"/>
  <c r="D93" i="2"/>
  <c r="E94" i="2"/>
  <c r="D94" i="2"/>
  <c r="E115" i="2"/>
  <c r="D115" i="2"/>
  <c r="E74" i="2"/>
  <c r="D74" i="2"/>
  <c r="E120" i="2"/>
  <c r="D120" i="2"/>
  <c r="E86" i="2"/>
  <c r="D86" i="2"/>
  <c r="E96" i="2"/>
  <c r="D96" i="2"/>
  <c r="E127" i="2"/>
  <c r="D127" i="2"/>
  <c r="E104" i="2"/>
  <c r="D104" i="2"/>
  <c r="E97" i="2"/>
  <c r="D97" i="2"/>
  <c r="E92" i="2"/>
  <c r="D92" i="2"/>
  <c r="E129" i="2"/>
  <c r="D129" i="2"/>
  <c r="E131" i="2"/>
  <c r="D131" i="2"/>
  <c r="E122" i="2"/>
  <c r="D122" i="2"/>
  <c r="E88" i="2"/>
  <c r="D88" i="2"/>
  <c r="E75" i="2"/>
  <c r="D75" i="2"/>
  <c r="E123" i="2"/>
  <c r="D123" i="2"/>
  <c r="E100" i="2"/>
  <c r="D100" i="2"/>
  <c r="E77" i="2"/>
  <c r="D77" i="2"/>
  <c r="E106" i="2"/>
  <c r="D106" i="2"/>
  <c r="E98" i="2"/>
  <c r="D98" i="2"/>
  <c r="E133" i="2"/>
  <c r="D133" i="2"/>
  <c r="E99" i="2"/>
  <c r="D99" i="2"/>
  <c r="E108" i="2"/>
  <c r="D108" i="2"/>
  <c r="E87" i="2"/>
  <c r="D87" i="2"/>
  <c r="E134" i="2"/>
  <c r="D134" i="2"/>
  <c r="E113" i="2"/>
  <c r="D113" i="2"/>
  <c r="E90" i="2"/>
  <c r="D90" i="2"/>
  <c r="E125" i="2"/>
  <c r="D125" i="2"/>
  <c r="E81" i="2"/>
  <c r="D81" i="2"/>
  <c r="E85" i="2"/>
  <c r="D85" i="2"/>
  <c r="E84" i="2"/>
  <c r="D84" i="2"/>
  <c r="E72" i="2"/>
  <c r="D72" i="2"/>
  <c r="E102" i="2"/>
  <c r="D102" i="2"/>
  <c r="E82" i="2"/>
  <c r="D82" i="2"/>
  <c r="E83" i="2"/>
  <c r="D83" i="2"/>
  <c r="E95" i="2"/>
  <c r="D95" i="2"/>
  <c r="E71" i="2"/>
  <c r="D71" i="2"/>
  <c r="E130" i="2"/>
  <c r="D130" i="2"/>
  <c r="E107" i="2"/>
  <c r="D107" i="2"/>
  <c r="E65" i="2"/>
  <c r="D65" i="2"/>
  <c r="E68" i="2"/>
  <c r="D68" i="2"/>
  <c r="E67" i="2"/>
  <c r="D67" i="2"/>
  <c r="E47" i="2"/>
  <c r="D47" i="2"/>
  <c r="E38" i="2"/>
  <c r="D38" i="2"/>
  <c r="E51" i="2"/>
  <c r="D51" i="2"/>
  <c r="E29" i="2"/>
  <c r="D29" i="2"/>
  <c r="E33" i="2"/>
  <c r="D33" i="2"/>
  <c r="E27" i="2"/>
  <c r="D27" i="2"/>
  <c r="E52" i="2"/>
  <c r="D52" i="2"/>
  <c r="E40" i="2"/>
  <c r="D40" i="2"/>
  <c r="E35" i="2"/>
  <c r="D35" i="2"/>
  <c r="E14" i="2"/>
  <c r="D14" i="2"/>
  <c r="E8" i="2"/>
  <c r="D8" i="2"/>
  <c r="B138" i="2" l="1"/>
  <c r="B139" i="2" s="1"/>
  <c r="B140" i="2" s="1"/>
  <c r="B56" i="2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12" i="4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284" i="2"/>
  <c r="B272" i="2"/>
  <c r="B256" i="2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72" i="2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48" i="4" l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/>
  <c r="B250" i="4" s="1"/>
  <c r="B251" i="4" s="1"/>
  <c r="B285" i="2"/>
  <c r="B286" i="2" s="1"/>
  <c r="B287" i="2" s="1"/>
  <c r="B288" i="2" s="1"/>
  <c r="B289" i="2" s="1"/>
  <c r="B290" i="2" s="1"/>
  <c r="B291" i="2" s="1"/>
  <c r="B6" i="4"/>
  <c r="B7" i="4" s="1"/>
  <c r="B196" i="2" l="1"/>
  <c r="B197" i="2" s="1"/>
  <c r="B198" i="2" s="1"/>
  <c r="B199" i="2" l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151" i="2"/>
  <c r="B152" i="2" s="1"/>
  <c r="B153" i="2" s="1"/>
  <c r="B154" i="2" s="1"/>
  <c r="B155" i="2" s="1"/>
  <c r="B156" i="2" s="1"/>
  <c r="B157" i="2" s="1"/>
  <c r="B158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</calcChain>
</file>

<file path=xl/sharedStrings.xml><?xml version="1.0" encoding="utf-8"?>
<sst xmlns="http://schemas.openxmlformats.org/spreadsheetml/2006/main" count="1569" uniqueCount="319">
  <si>
    <t>Id Entidad</t>
  </si>
  <si>
    <t>Entidad</t>
  </si>
  <si>
    <t>Marco Normativo</t>
  </si>
  <si>
    <t>Convergencia</t>
  </si>
  <si>
    <t>Instituto Municipal para la Recreación y el Deporte Palmar de Varela</t>
  </si>
  <si>
    <t>E.S.P. Aguas Canal del Dique S.A.</t>
  </si>
  <si>
    <t>Resguardo Indígena Zenú de San Andrés de Sotavento</t>
  </si>
  <si>
    <t>Instituto Municipal de Recreación y Deporte de Campo de la Cruz - Atlántico</t>
  </si>
  <si>
    <t>I.P.S.I Palaima</t>
  </si>
  <si>
    <t>Empresa Metropolitana de Servicios Públicos Domiciliarios S.A E.S.P</t>
  </si>
  <si>
    <t>Departamento</t>
  </si>
  <si>
    <t>Código</t>
  </si>
  <si>
    <t>Santander</t>
  </si>
  <si>
    <t xml:space="preserve">No. </t>
  </si>
  <si>
    <t>CONTADURÍA GENERAL DE LA NACIÓN</t>
  </si>
  <si>
    <t xml:space="preserve"> </t>
  </si>
  <si>
    <t>CA10 - ESTADISTICA DE ENVIOS POR CATEGORIA</t>
  </si>
  <si>
    <t>Sector</t>
  </si>
  <si>
    <t>Centro de consolidación</t>
  </si>
  <si>
    <t>Marco normativo</t>
  </si>
  <si>
    <t>Resguardos</t>
  </si>
  <si>
    <t>Territorial</t>
  </si>
  <si>
    <t>Boyacá</t>
  </si>
  <si>
    <t>Omisas</t>
  </si>
  <si>
    <t>Norte de Santander</t>
  </si>
  <si>
    <t>Bolívar</t>
  </si>
  <si>
    <t>Antioquia</t>
  </si>
  <si>
    <t>Córdoba</t>
  </si>
  <si>
    <t>Tolima</t>
  </si>
  <si>
    <t>Chocó</t>
  </si>
  <si>
    <t>Cauca</t>
  </si>
  <si>
    <t>Atlántico</t>
  </si>
  <si>
    <t>Cundinamarca</t>
  </si>
  <si>
    <t>Huila</t>
  </si>
  <si>
    <t>Meta</t>
  </si>
  <si>
    <t>Cesar</t>
  </si>
  <si>
    <t>Sucre</t>
  </si>
  <si>
    <t>Magdalena</t>
  </si>
  <si>
    <t>Arauca</t>
  </si>
  <si>
    <t>Valle del Cauca</t>
  </si>
  <si>
    <t>Región Administrativa y de Planificación Caribe - RAP Región Caribe</t>
  </si>
  <si>
    <t>Instituto Municipal de Deportes, Recreación y Cultura de Santa Lucía</t>
  </si>
  <si>
    <t>observaciones</t>
  </si>
  <si>
    <t xml:space="preserve">Entidades de gobierno </t>
  </si>
  <si>
    <t>Alcaldías</t>
  </si>
  <si>
    <t>Caldas</t>
  </si>
  <si>
    <t>Putumayo</t>
  </si>
  <si>
    <t>Corporación para la Recreación Popular de el Águila</t>
  </si>
  <si>
    <t>Nacional</t>
  </si>
  <si>
    <t>E.S.E. Hospital San Nicolás de Tolentino</t>
  </si>
  <si>
    <t>E.S.P. Domiciliarios de Caracolí S.A.</t>
  </si>
  <si>
    <t>Empresa Forestal del Huila S.A.</t>
  </si>
  <si>
    <t>E.S.P. Empresa de Acueducto, Alcantarillado y Aseo de San Antonio de Palmito</t>
  </si>
  <si>
    <t>E.S.P. Empresa de Servicios Públicos Domiciliarios Aguas y Aseo de Fredonia S.A. - En Liquidación</t>
  </si>
  <si>
    <t>Instituto Municipal de Deportes, Recreación y Aprovechamiento del Tiempo Libre de Coveñas Sucre</t>
  </si>
  <si>
    <t>Instituto Municipal de Recreaciòn y Deportes de los Palmitos Sucre.</t>
  </si>
  <si>
    <t>Asociación Supradepartamental de Municipios para el Progreso.</t>
  </si>
  <si>
    <t>Región de Planeación y Gestión del Centro del Valle</t>
  </si>
  <si>
    <t>Escuela Taller Cartagena de Indias.</t>
  </si>
  <si>
    <t>E.S.P. Aguas de Valencia S.A.S.</t>
  </si>
  <si>
    <t>Asociación de Municipios del Sur-Sur de la Guajira, la Guajira Zona Sur</t>
  </si>
  <si>
    <t>Nota: Este reporte incluye la entidad: 923272496 - FONDO NACIONAL DE PENSIONES DE LAS ENTIDADES TERRITORIALES (FONPET), la cual no se tendra en cuenta para las estadísticas de la CGN</t>
  </si>
  <si>
    <t>No obligadas</t>
  </si>
  <si>
    <t>Universo</t>
  </si>
  <si>
    <t>Aceptadas</t>
  </si>
  <si>
    <t>Otras entidades gobierno general</t>
  </si>
  <si>
    <t>Nariño</t>
  </si>
  <si>
    <t>Guapí</t>
  </si>
  <si>
    <t>Vichada</t>
  </si>
  <si>
    <t>Establecimientos públicos</t>
  </si>
  <si>
    <t>Junta Municipal de Deportes y Recreación de Rivera - Huila</t>
  </si>
  <si>
    <t>Asociación de Áreas Metropolitanas de Colombia</t>
  </si>
  <si>
    <t>E.S.P. Empresa de Servicios de San Marcos</t>
  </si>
  <si>
    <t>Plaza de Mercado de Mocoa</t>
  </si>
  <si>
    <t>E.S.P. Empresa de Servicios Domiciliarios de Honda - En Liquidación</t>
  </si>
  <si>
    <t>Instituto Municipal para el Desarrollo de Hato Corozal</t>
  </si>
  <si>
    <t>Casanare</t>
  </si>
  <si>
    <t>Bogotá D.C.</t>
  </si>
  <si>
    <t>Otras empresas</t>
  </si>
  <si>
    <t>U.A.E Centro de Vida Dejando Huellas del Municipio de Ayapel</t>
  </si>
  <si>
    <t>Asociación de Municipios del Urabá Antioqueño</t>
  </si>
  <si>
    <t>Hospital Departamental  de la Divina Misericordia de Palestina - Caldas E.S.E</t>
  </si>
  <si>
    <t>Asociación de Municipios de la Depresión Momposina</t>
  </si>
  <si>
    <t>Instituto Municipal de Recreación y Deportes de Clemencia</t>
  </si>
  <si>
    <t>Patrimonio Autónomo Fondo Empresarial</t>
  </si>
  <si>
    <t>Fondo Mixto para la Promoción de la Infraestructura, el Desarrollo Integral y la Gestión Social Sierra Nevada</t>
  </si>
  <si>
    <t>Región de Planeación y Gestión</t>
  </si>
  <si>
    <t>Municipios Asociados del Cauca</t>
  </si>
  <si>
    <t>Etiquetas de fila</t>
  </si>
  <si>
    <t>Total general</t>
  </si>
  <si>
    <t>Cuenta de Entidad</t>
  </si>
  <si>
    <t xml:space="preserve">Empresas no cotizantes </t>
  </si>
  <si>
    <t>Omisa</t>
  </si>
  <si>
    <t>E.I.C.E. Empresa de Desarrollo Territorial Sostenible Invest in Sabana</t>
  </si>
  <si>
    <t>I.P.S. Indígena Mavesalud</t>
  </si>
  <si>
    <t>Instituto Municipal de Cultura Deporte y Recreación de Tiquisio</t>
  </si>
  <si>
    <t>E.S.P. del Sector Rural Urbano y Centros Poblados de Güepsa Sociedad Anónima por Acciones Simplificadas de Alcantarillado - Aseo Rural y Urbano del Mu</t>
  </si>
  <si>
    <t>E.S.P. Empresa de Servicios Públicos Domiciliarios de Acueducto Alcantarillado y Aseo de Rioblanco - ACUAARIO S.A.S.</t>
  </si>
  <si>
    <t>Región Administrativa y de Planificación RAP Del Agua y La Montaña</t>
  </si>
  <si>
    <t>E.S.P. Empresa de Servicios Públicos Domiciliarios SERVISUC S.A.S.</t>
  </si>
  <si>
    <t>E.S.P. Aguas Públicas de Cantagallo S.A.</t>
  </si>
  <si>
    <t>Risaralda</t>
  </si>
  <si>
    <t>Asociación de Municipios del Parque Nacional Natural Tatama</t>
  </si>
  <si>
    <t>Instituto Cajamarcuno para el Deporte y la Recreación</t>
  </si>
  <si>
    <t>Instituto de Recreación, Cultura y Deporte del Municipio de Montelibano</t>
  </si>
  <si>
    <t>Centro Provincial de Gestión Agroempresarial del Departamento de Arauca</t>
  </si>
  <si>
    <t>E.S.P. Empresas Públicas Municipales de Tierralta</t>
  </si>
  <si>
    <t>Instituto Municipal para el Deporte, la Recreación, el Aprovechamiento del Tiempo Libre y la Educación Extraescolar - Morroa- En Liquidación</t>
  </si>
  <si>
    <t>E.S.P. Empresa de Alumbrado Público de Toluviejo</t>
  </si>
  <si>
    <t xml:space="preserve">Empresas cotizantes </t>
  </si>
  <si>
    <t>E.S.P. Empresa de Energía Eléctrica del Departamento del Vichada S.A.</t>
  </si>
  <si>
    <t>E.S.E. Hospital San Juan Bosco</t>
  </si>
  <si>
    <t>E.S.E. Hospital San José de Tadó</t>
  </si>
  <si>
    <t>E.S.P. Emuserp Hobo - En Liquidación</t>
  </si>
  <si>
    <t>C.P.G.A. del Noroccidente del Huila</t>
  </si>
  <si>
    <t>E.S.E. Hospital Local Santa Rita de Cassia</t>
  </si>
  <si>
    <t>E.S.E. Centro de Salud de Viracachá</t>
  </si>
  <si>
    <t>Peque</t>
  </si>
  <si>
    <t>Moñitos</t>
  </si>
  <si>
    <t>Composición patrimonial</t>
  </si>
  <si>
    <r>
      <t xml:space="preserve">Periodo: </t>
    </r>
    <r>
      <rPr>
        <sz val="9"/>
        <color theme="1"/>
        <rFont val="Verdana"/>
        <family val="2"/>
      </rPr>
      <t xml:space="preserve"> </t>
    </r>
    <r>
      <rPr>
        <b/>
        <sz val="9"/>
        <color theme="1"/>
        <rFont val="Verdana"/>
        <family val="2"/>
      </rPr>
      <t xml:space="preserve">Enero - Diciembre      </t>
    </r>
  </si>
  <si>
    <t>ENTIDADES OMISAS EVALUACIÓN DE CONTROL INTERNO CONTABLE 2024</t>
  </si>
  <si>
    <t>Año: 2024</t>
  </si>
  <si>
    <r>
      <rPr>
        <sz val="10"/>
        <color theme="1"/>
        <rFont val="Verdana"/>
        <family val="2"/>
      </rPr>
      <t xml:space="preserve">Página </t>
    </r>
    <r>
      <rPr>
        <sz val="10"/>
        <color theme="1"/>
        <rFont val="Verdana"/>
        <family val="2"/>
      </rPr>
      <t>1</t>
    </r>
    <r>
      <rPr>
        <sz val="10"/>
        <color theme="1"/>
        <rFont val="Verdana"/>
        <family val="2"/>
      </rPr>
      <t xml:space="preserve"> de </t>
    </r>
    <r>
      <rPr>
        <sz val="10"/>
        <color theme="1"/>
        <rFont val="Verdana"/>
        <family val="2"/>
      </rPr>
      <t>3</t>
    </r>
  </si>
  <si>
    <r>
      <rPr>
        <sz val="10"/>
        <color theme="1"/>
        <rFont val="Verdana"/>
        <family val="2"/>
      </rPr>
      <t>Mar 4, 2025</t>
    </r>
    <r>
      <rPr>
        <sz val="10"/>
        <color theme="1"/>
        <rFont val="Verdana"/>
        <family val="2"/>
      </rPr>
      <t xml:space="preserve"> - </t>
    </r>
    <r>
      <rPr>
        <sz val="10"/>
        <color theme="1"/>
        <rFont val="Verdana"/>
        <family val="2"/>
      </rPr>
      <t>8:17:00 AM</t>
    </r>
  </si>
  <si>
    <t>Caquetá</t>
  </si>
  <si>
    <t>La Guajira</t>
  </si>
  <si>
    <t>Quindío</t>
  </si>
  <si>
    <t>E.S.E</t>
  </si>
  <si>
    <t>E.I.C.E</t>
  </si>
  <si>
    <t>E.S.P</t>
  </si>
  <si>
    <t xml:space="preserve">Entidades en liquidación </t>
  </si>
  <si>
    <t>Empresas en liquidación</t>
  </si>
  <si>
    <t>S.E.M</t>
  </si>
  <si>
    <t>Entidades de gobierno en liquidación</t>
  </si>
  <si>
    <t>Sociedades públicas</t>
  </si>
  <si>
    <t>El Retiro</t>
  </si>
  <si>
    <t>E.S.E. Hospital Local - Santa Bárbara de Pinto</t>
  </si>
  <si>
    <t>E.S.E. Hospital Local Nivel I Nuestra Señora del Socorro - Sincé</t>
  </si>
  <si>
    <t>E.S.E. Hospital Local de Tenerife</t>
  </si>
  <si>
    <t>Hospital Sagrado Corazón de Jesús - El Charco</t>
  </si>
  <si>
    <t>E.S.E. Hospital Isabel la Católica - Cáceres</t>
  </si>
  <si>
    <t>Instituto Departamental de Tránsito del Quindío</t>
  </si>
  <si>
    <t>E.S.E. Hospital Lorencita Villegas - Samaniego</t>
  </si>
  <si>
    <t>Instituto Universitario de la Paz</t>
  </si>
  <si>
    <t>Corporación Vallecaucana de las Cuencas Hidrográficas y el Medio Ambiente</t>
  </si>
  <si>
    <t>Instituto de Desarrollo de Arauca</t>
  </si>
  <si>
    <t>Corporación Departamental de Recreación</t>
  </si>
  <si>
    <t>E.S.E. Hospital San Bartolomé - Murindó</t>
  </si>
  <si>
    <t>E.S.E. Hospital Héctor Abad Gómez - San Juan de Urabá</t>
  </si>
  <si>
    <t>E.S.E. Hospital San Camilo de Celis - Vegachi</t>
  </si>
  <si>
    <t>E.S.E. Hospital Octavio Olivares - Puerto Nare</t>
  </si>
  <si>
    <t>Remedios</t>
  </si>
  <si>
    <t>Acevedo</t>
  </si>
  <si>
    <t>Colombia</t>
  </si>
  <si>
    <t>Páez (Belalcázar) - Cauca</t>
  </si>
  <si>
    <t>Albania - Caquetá</t>
  </si>
  <si>
    <t>Medio Baudó</t>
  </si>
  <si>
    <t>Candelaria - Valle del Cauca</t>
  </si>
  <si>
    <t>Turbaco</t>
  </si>
  <si>
    <t>Caldono</t>
  </si>
  <si>
    <t>Pensilvania</t>
  </si>
  <si>
    <t>Sincé</t>
  </si>
  <si>
    <t>El Paso</t>
  </si>
  <si>
    <t>Plato</t>
  </si>
  <si>
    <t>El Tambo - Cauca</t>
  </si>
  <si>
    <t>San Juan de Urabá</t>
  </si>
  <si>
    <t>Zapayán</t>
  </si>
  <si>
    <t>San Juan de Río Seco</t>
  </si>
  <si>
    <t>San José de Pare</t>
  </si>
  <si>
    <t>Villamaría</t>
  </si>
  <si>
    <t>Murindó</t>
  </si>
  <si>
    <t>Balboa - Cauca</t>
  </si>
  <si>
    <t>Suratá</t>
  </si>
  <si>
    <t>Sandoná</t>
  </si>
  <si>
    <t>Tamalameque</t>
  </si>
  <si>
    <t>Tadó</t>
  </si>
  <si>
    <t>La Pintada</t>
  </si>
  <si>
    <t>Gamarra</t>
  </si>
  <si>
    <t>Tenerife</t>
  </si>
  <si>
    <t>E.S.P. de Vigía del Fuerte</t>
  </si>
  <si>
    <t>E.S.E. Hospital de Candelaria</t>
  </si>
  <si>
    <t>E.S.E. Centro de Salud de Usiacurí</t>
  </si>
  <si>
    <t>E.S.E. Hospital Local - San Fernando</t>
  </si>
  <si>
    <t>Instituto Municipal de Deportes y Recreación - Puerto Boyacá</t>
  </si>
  <si>
    <t>Instituto Municipal para el Deporte y la Recreación - Piendamó</t>
  </si>
  <si>
    <t>E.S.E. Hospital de El Paso - Hernando Quintero Blanco</t>
  </si>
  <si>
    <t>E.S.E. Camu - Purísima</t>
  </si>
  <si>
    <t>Junta Municipal de Deportes y Recreación - Guataquí</t>
  </si>
  <si>
    <t>E.S.P. de Sandoná</t>
  </si>
  <si>
    <t>E.S.E. Centro de Salud de Sapuyes</t>
  </si>
  <si>
    <t>Hospital Nuestra Señora de Fatima Empresa Social del Estado.</t>
  </si>
  <si>
    <t>Instituto Purificense para la Recreación y el Deporte</t>
  </si>
  <si>
    <t>Instituto para el Deporte y la Recreación - Tauramena</t>
  </si>
  <si>
    <t>Casa de la Cultura de San Juan Nepomuceno</t>
  </si>
  <si>
    <t>E.S.E. Hospital Raúl Orejuela Bueno</t>
  </si>
  <si>
    <t>Asociación de Municipios del Catatumbo Provincia de Ocaña y Sur del Cesar</t>
  </si>
  <si>
    <t>CPGA de la Provincia de García Rovira - En liquidación</t>
  </si>
  <si>
    <t>E.S.E. Hospital Santa Ana de Muzo</t>
  </si>
  <si>
    <t>Municipios Asociados de la Subregión de Embalses de los ríos Negro y Nare</t>
  </si>
  <si>
    <t>E.S.P. Empresa de Servicios Varios</t>
  </si>
  <si>
    <t>E.S.P. Empresa Prestadora de Servicio Público de Aseo - Chigorodó</t>
  </si>
  <si>
    <t>E.S.P. Empresa de Servicios Públicos - Frontino</t>
  </si>
  <si>
    <t>E.S.P. Empresa de Servicios Públicos de Becerril.</t>
  </si>
  <si>
    <t>Empresa de Servicios Públicos La Gloria</t>
  </si>
  <si>
    <t>E.S.P. Empresa de Servicios Públicos de La Paz - En liquidación</t>
  </si>
  <si>
    <t>Empresa Regional  Aguas del Sinú S.A.</t>
  </si>
  <si>
    <t>E.S.P. Empresa de Servicios Públicos Domiciliarios Paratebueno</t>
  </si>
  <si>
    <t>Empresa de Servicios Públicos de El Banco</t>
  </si>
  <si>
    <t>Empresa de Servicios Públicos de Pivijay - En liquidación</t>
  </si>
  <si>
    <t>E.S.P. Emilio Gartner Empresa de Servicios Públicos de Balboa</t>
  </si>
  <si>
    <t>E.S.P. Empresa de Servicios Públicos de San Antonio</t>
  </si>
  <si>
    <t>Empresa Intermunicipal de Servicios Públicos Domiciliarios de Acueducto y Alcantarillado S.A. E.S.P.</t>
  </si>
  <si>
    <t>Empresa Municipal Galería El Bordo - En Liquidación</t>
  </si>
  <si>
    <t>Empresa Vial y Transporte del Municipio de Quinchía</t>
  </si>
  <si>
    <t>Empresas de Obras Sanitarias de Ibagué S.A. - En Liquidación</t>
  </si>
  <si>
    <t>Empresa de Desarrollo Económico Social y de Vivienda</t>
  </si>
  <si>
    <t>E.S.P. Empresas Municipales de Tibasosa</t>
  </si>
  <si>
    <t>E.S.P. Empresa Municipal de Servicios Públicos de Timbío</t>
  </si>
  <si>
    <t>Empresa Municipal de Servicios Públicos de Villa de Leyva</t>
  </si>
  <si>
    <t>E.S.E. Centro de Salud la Uvita</t>
  </si>
  <si>
    <t>Canal Regional de Televisión Teveandina S.A.S.</t>
  </si>
  <si>
    <t>E.S.E. Hospital María Angelines - Puerto Leguízamo</t>
  </si>
  <si>
    <t>E.S.E. Centro de Salud con Camas de la Cabecera Municipal de El Peñón</t>
  </si>
  <si>
    <t>E.S.P. Aguas del Puerto S.A. - Puerto Berrío</t>
  </si>
  <si>
    <t>E.S.E. Hospital Regional de García Rovira</t>
  </si>
  <si>
    <t>E.S.E. Hospital Ricaurte</t>
  </si>
  <si>
    <t>Sociedad Hotel de Tenza Ltda</t>
  </si>
  <si>
    <t>E.S.P. Empresa de Servicios Públicos de Cunday</t>
  </si>
  <si>
    <t>E.S.P. Empresa Puebloriqueña de Acueducto, Alcantarillado y Aseo S.A.</t>
  </si>
  <si>
    <t>E.S.P. Empresas Públicas de Amagá S.A.</t>
  </si>
  <si>
    <t>E.S.P. Aguas de Heliconia S.A.</t>
  </si>
  <si>
    <t>Asociación para la Construcción del Aeropuerto del Café en Palestina - Caldas</t>
  </si>
  <si>
    <t>E.S.E. Hospital Departamental San José - Marulanda</t>
  </si>
  <si>
    <t>E.S.P. Aseo Alcalá S.A.</t>
  </si>
  <si>
    <t>E.S.P. de Galán S.A.</t>
  </si>
  <si>
    <t>E.S.P. Servicios Públicos Domiciliarios de Armero Guayabal S.A.</t>
  </si>
  <si>
    <t>I.P.S.I. Ayuuleepala Wayuu</t>
  </si>
  <si>
    <t>E.S.P. Empresa de Acueducto, Alcantarillado y Aseo de Guadalupe S.A.</t>
  </si>
  <si>
    <t>E.S.P. de San Pedro de Cartago S.A.</t>
  </si>
  <si>
    <t>E.S.P. de Puerto Triunfo S.A.</t>
  </si>
  <si>
    <t>Sistema Estratégico de Transporte Público de Santa Marta S.A.S.</t>
  </si>
  <si>
    <t>Instituto Municipal de Recreación, Deporte y Cultura - Tinjacá</t>
  </si>
  <si>
    <t>Centro de Bienestar del Anciano San Antonio - Sonsón</t>
  </si>
  <si>
    <t>E.S.P. Empresa de Acueducto, Alcantarillado y Aseo del Municipio de Dibulla S.A.</t>
  </si>
  <si>
    <t>E.S.P. de Guatavita S.A.</t>
  </si>
  <si>
    <t>Instituto Municipal para el Deporte y la Recreación de Ibagué</t>
  </si>
  <si>
    <t>E.S.P. de Acueducto, Alcantarillado y Aseo - Tambo</t>
  </si>
  <si>
    <t>E.S.P. Empresas Públicas de San Rafael S.A.</t>
  </si>
  <si>
    <t>E.S.P. de Giraldo S.A.</t>
  </si>
  <si>
    <t>E.S.P. Aguas con Futuro S.A.</t>
  </si>
  <si>
    <t>E.S.P. de Lejanías - Meta</t>
  </si>
  <si>
    <t>E.S.P. Empresa de Servicios Públicos de Buenavista - Córdoba</t>
  </si>
  <si>
    <t>Instituto Municipal de Deporte y Cultura de Morales - Bolívar</t>
  </si>
  <si>
    <t>Junta Municipal de Deportes - Chachagüí</t>
  </si>
  <si>
    <t>E.S.P. Empresa Aguas de Nuquí S.A.</t>
  </si>
  <si>
    <t>E.S.P. Aguas Mocoa S.A.</t>
  </si>
  <si>
    <t>E.S.P. Santa Helena del Opón AAA S.A.</t>
  </si>
  <si>
    <t>E.I.C.E. Máquinas y Servicios Viales del Municipio de Tibú</t>
  </si>
  <si>
    <t>Asociación de Resguardos Indígenas Pacandé</t>
  </si>
  <si>
    <t>Establecimiento Público Ambiental Distrito de Buenaventura</t>
  </si>
  <si>
    <t>E.S.P. De Manaure Balcón del Cesar</t>
  </si>
  <si>
    <t>Empresa Vial del Municipio de Arauquita E.I.C.E.</t>
  </si>
  <si>
    <t>Resguardo Indígena Cristiania</t>
  </si>
  <si>
    <t>Agencia de Cundinamarca para la Paz y la Convivencia</t>
  </si>
  <si>
    <t>Resguardo Indígena Totoró</t>
  </si>
  <si>
    <t>Empresas Públicas de el Doncello S.A E.S.P</t>
  </si>
  <si>
    <t>Nueva E.S.E. Hospital Departamental San Francisco de Asís</t>
  </si>
  <si>
    <t>E.S.P. Aguas de Tumaco S.A</t>
  </si>
  <si>
    <t>Instituto Municipal de Deportes Recreación y Cultura de Ponedera</t>
  </si>
  <si>
    <t>Instituto Municipal de Deporte y Recreación de Colosó - Sucre</t>
  </si>
  <si>
    <t>Asociación de Municipios de la Subregión Centro Sur de Caldas-En liquidación</t>
  </si>
  <si>
    <t>Empresa de Acueducto, Alcantarillado y Aseo del Municipio de Pijiño del Carmen - Magdalena S.A E.S.P</t>
  </si>
  <si>
    <t>E.S.P Empresas Publicas de Villavieja S.A.S</t>
  </si>
  <si>
    <t>Contraloría General del Municipio de Santiago de Cali</t>
  </si>
  <si>
    <t>Asociación de Municipios de la Provincia de Pamplona</t>
  </si>
  <si>
    <t>Sociedad Pública Terminal Regional de Transporte Terrestre de Tunja S.A.S.</t>
  </si>
  <si>
    <t>Asociación de Municipios del Complejo Cenagoso de la Zapatosa, la Ruta de la Cumbia, la Tambora, Mitos y Leyendas</t>
  </si>
  <si>
    <t>Agencia de Analítica de Datos S.A.S.</t>
  </si>
  <si>
    <t>E.I.C.E. del Orden Municipal, Denominada Empresa Municipal de Maquinaria, Transporte y Servicios</t>
  </si>
  <si>
    <t>Región de Planeación y Gestión del Bajo Cauca</t>
  </si>
  <si>
    <t>Asociación Regional de Municipios del Caribe - ARCA</t>
  </si>
  <si>
    <t>Asociación Regional de Municipios de los Departamentos de la Región Atlántica de Colombia</t>
  </si>
  <si>
    <t>Corporacion de Ciencia y Tecnología Ambiental Macarenia</t>
  </si>
  <si>
    <t>E.I.C.E. Empresa de Desarrollo Urbano del Occidente- EDUOCCIDENTE</t>
  </si>
  <si>
    <t>Instituto de Tránsito y Transporte de Fonseca la Guajira</t>
  </si>
  <si>
    <t>Región Administrativa y de Planificación- RAP Llanos</t>
  </si>
  <si>
    <t>Desarrollo Sostenible y Equidad Territorial</t>
  </si>
  <si>
    <t>I.P.S.I Caño Mochuelo del Cabildo Indígena del Resguardo Caño Mochuelo</t>
  </si>
  <si>
    <t>Establecimiento Público Municipal Centro de Protección Social para el Adulto Mayor San Martín de Porres</t>
  </si>
  <si>
    <t>I.P.S.I Sol Wayuu</t>
  </si>
  <si>
    <t>I.P.S.I. Indigena Centro Epidemiologico y de Salud Integral JEKEET AKUAITA</t>
  </si>
  <si>
    <t>Instituto Municipal De Transporte y Movilidad Puerto Asís</t>
  </si>
  <si>
    <t>Instituto de Transito Transporte y Desarrollo Urbano del Municipio de Sincé - Sucre</t>
  </si>
  <si>
    <t>Instituto Municipal para el Deporte la Educación Física y la Recreación de San Zenón</t>
  </si>
  <si>
    <t>Instituto Municipal de Deporte y Recreación Belisario Roncallo Valera</t>
  </si>
  <si>
    <t>Casa de Bienestar del Adulto Mayor y Centro Vida La Esperanza de Soracá</t>
  </si>
  <si>
    <t>Provincia Administrativa y de Planeación - PAP del Sumapaz</t>
  </si>
  <si>
    <t>E.S.P. Empresa de Servicios Públicos de El Paso</t>
  </si>
  <si>
    <t>Asociación de Municipios ECO - Subregión del Guájaro Canal del Dique y Municipios Ribereños del Río Magdalena</t>
  </si>
  <si>
    <t>Corporación Centro Provincial de Gestión Agroempresarial de los Puertos</t>
  </si>
  <si>
    <t>E.I.C.E. Empresa de Desarrollo y Renovación Municipal de Santa Fe de Antioquia</t>
  </si>
  <si>
    <t>E.I.C.E. Empresa Industrial y Comercial para el Desarrollo Urbano y Territorial - Municipio Mutatá</t>
  </si>
  <si>
    <t>Corporación Mixta para el Desarrollo Social y Ambiental de Colombia - Codecolombia</t>
  </si>
  <si>
    <t>Región de planeación y gestión para el desarrollo territorial municipal - RPG PARAMILLO</t>
  </si>
  <si>
    <t>Asociación Supradepartamental de Municipios de la Región del Alto Patía</t>
  </si>
  <si>
    <t>Instituto de Cultura, Turismo y Juventud - ICT JR</t>
  </si>
  <si>
    <t>Fondo de Desarrollo Empresarial de Barrancas</t>
  </si>
  <si>
    <t>Instituto Departamental de Acción Comunal del Departamento del Huila</t>
  </si>
  <si>
    <t>Instituto para el Fomento de la Cultura El Deporte y el Turismo ICDT del Municipio de San Pablo</t>
  </si>
  <si>
    <t>Geoter E.I.C.E. S.A.S</t>
  </si>
  <si>
    <t>E.S.P. Empresa Oficial de Servicios Públicos del Municipio de San Martin de Loba Bolívar S.A.S</t>
  </si>
  <si>
    <t>Instituto Distrital de Acción Comunal de Cartagena y el Caribe</t>
  </si>
  <si>
    <t>E.I.C.E. Área Metropolitana de Valledupar</t>
  </si>
  <si>
    <t>E.I.C.E. Empresa de Desarrollo Sostenible del Magdalena</t>
  </si>
  <si>
    <t>I.P.S.I Runa Yankuna - Cabildo Mayor del Pueblo Yanacona</t>
  </si>
  <si>
    <t>E.I.C.E. Empresa de Desarrollo Urbano Rural y Habitat del Municipio de Dabeiba</t>
  </si>
  <si>
    <t>E.I.C.E.  Empresa Promotora de Bolívar -</t>
  </si>
  <si>
    <t>E.S.P. Empresa de Acueducto, Alcantarillado y Aseo de Chimichagua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</si>
</sst>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m\ d\,\ yyyy"/>
    <numFmt numFmtId="165" formatCode="0.0"/>
    <numFmt numFmtId="166" formatCode="0.0%"/>
  </numFmts>
  <fonts count="18" x14ac:knownFonts="1">
    <font>
      <sz val="11"/>
      <color theme="1"/>
      <name val="Aptos Narrow"/>
      <family val="2"/>
      <scheme val="minor"/>
    </font>
    <font>
      <b/>
      <sz val="9"/>
      <color theme="1"/>
      <name val="Montserrat Medium"/>
    </font>
    <font>
      <sz val="10"/>
      <color theme="1"/>
      <name val="Tahoma"/>
      <family val="2"/>
    </font>
    <font>
      <sz val="9"/>
      <color theme="1"/>
      <name val="Montserrat Medium"/>
    </font>
    <font>
      <sz val="9"/>
      <color theme="1"/>
      <name val="Tahom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rgb="FF454545"/>
      <name val="Verdana"/>
      <family val="2"/>
    </font>
    <font>
      <b/>
      <sz val="9"/>
      <color rgb="FFFFFFFF"/>
      <name val="Verdana"/>
      <family val="2"/>
    </font>
    <font>
      <sz val="11"/>
      <color theme="0"/>
      <name val="Verdana"/>
      <family val="2"/>
    </font>
    <font>
      <b/>
      <sz val="12"/>
      <color theme="4"/>
      <name val="Verdana"/>
      <family val="2"/>
    </font>
    <font>
      <sz val="11"/>
      <color theme="1"/>
      <name val="Verdana"/>
      <family val="2"/>
    </font>
    <font>
      <b/>
      <sz val="14"/>
      <color theme="4"/>
      <name val="Verdana"/>
      <family val="2"/>
    </font>
    <font>
      <b/>
      <sz val="12"/>
      <color theme="0"/>
      <name val="Verdana"/>
      <family val="2"/>
    </font>
    <font>
      <b/>
      <sz val="11"/>
      <color theme="4"/>
      <name val="Verdana"/>
      <family val="2"/>
    </font>
    <font>
      <b/>
      <sz val="11"/>
      <color rgb="FF3366CC"/>
      <name val="Verdana"/>
      <family val="2"/>
    </font>
    <font>
      <b/>
      <sz val="11"/>
      <color theme="0"/>
      <name val="Verdana"/>
      <family val="2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1" applyFont="1"/>
    <xf numFmtId="0" fontId="3" fillId="0" borderId="0" xfId="1" applyFont="1" applyAlignment="1">
      <alignment wrapText="1"/>
    </xf>
    <xf numFmtId="0" fontId="4" fillId="0" borderId="0" xfId="1" applyFont="1"/>
    <xf numFmtId="0" fontId="4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5" xfId="1" applyFont="1" applyBorder="1"/>
    <xf numFmtId="0" fontId="4" fillId="0" borderId="5" xfId="1" applyFont="1" applyBorder="1" applyAlignment="1">
      <alignment wrapText="1"/>
    </xf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3" fillId="0" borderId="4" xfId="1" applyFont="1" applyBorder="1"/>
    <xf numFmtId="0" fontId="3" fillId="0" borderId="4" xfId="1" applyFont="1" applyBorder="1" applyAlignment="1">
      <alignment wrapText="1"/>
    </xf>
    <xf numFmtId="166" fontId="3" fillId="0" borderId="0" xfId="2" applyNumberFormat="1" applyFont="1" applyAlignme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6" xfId="0" applyFont="1" applyBorder="1"/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2" borderId="2" xfId="0" applyFont="1" applyFill="1" applyBorder="1" applyAlignment="1">
      <alignment horizontal="center" vertical="top"/>
    </xf>
    <xf numFmtId="0" fontId="16" fillId="2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/>
    </xf>
    <xf numFmtId="0" fontId="9" fillId="0" borderId="0" xfId="0" applyFont="1" applyAlignment="1">
      <alignment vertical="center"/>
    </xf>
    <xf numFmtId="0" fontId="14" fillId="3" borderId="2" xfId="0" applyFont="1" applyFill="1" applyBorder="1" applyAlignment="1">
      <alignment horizontal="center" vertical="top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/>
    </xf>
    <xf numFmtId="0" fontId="8" fillId="2" borderId="2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 wrapText="1"/>
    </xf>
    <xf numFmtId="0" fontId="7" fillId="0" borderId="8" xfId="1" applyFont="1" applyBorder="1" applyAlignment="1">
      <alignment vertical="top"/>
    </xf>
    <xf numFmtId="0" fontId="7" fillId="0" borderId="8" xfId="1" applyFont="1" applyBorder="1" applyAlignment="1">
      <alignment vertical="top" wrapText="1"/>
    </xf>
    <xf numFmtId="165" fontId="7" fillId="0" borderId="8" xfId="1" applyNumberFormat="1" applyFont="1" applyBorder="1" applyAlignment="1">
      <alignment vertical="top"/>
    </xf>
    <xf numFmtId="0" fontId="7" fillId="0" borderId="9" xfId="1" applyFont="1" applyBorder="1" applyAlignment="1">
      <alignment vertical="top"/>
    </xf>
    <xf numFmtId="0" fontId="7" fillId="0" borderId="9" xfId="1" applyFont="1" applyBorder="1" applyAlignment="1">
      <alignment vertical="top" wrapText="1"/>
    </xf>
    <xf numFmtId="165" fontId="7" fillId="0" borderId="9" xfId="1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vertical="center"/>
    </xf>
    <xf numFmtId="0" fontId="11" fillId="0" borderId="0" xfId="0" pivotButton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0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</cellXfs>
  <cellStyles count="4">
    <cellStyle name="Millares 2" xfId="3" xr:uid="{4235A07E-ED06-42DD-9135-57ACDC7875AA}"/>
    <cellStyle name="Normal" xfId="0" builtinId="0"/>
    <cellStyle name="Normal 2" xfId="1" xr:uid="{17A93C7E-90F8-4F59-AB85-6F2B60CC24A8}"/>
    <cellStyle name="Porcentaje 2" xfId="2" xr:uid="{8B6F4B6C-3D8A-417C-A449-54AAF5C46C4D}"/>
  </cellStyles>
  <dxfs count="22"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</dxfs>
  <tableStyles count="0" defaultTableStyle="TableStyleMedium2" defaultPivotStyle="PivotStyleLight16"/>
  <colors>
    <mruColors>
      <color rgb="FF23CBC7"/>
      <color rgb="FF3366CC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OPEZ" refreshedDate="45724.927639814814" createdVersion="8" refreshedVersion="8" minRefreshableVersion="3" recordCount="246" xr:uid="{0FCD7751-851A-41D2-AFF1-8463EFFA879A}">
  <cacheSource type="worksheet">
    <worksheetSource ref="A12:H256" sheet="Base"/>
  </cacheSource>
  <cacheFields count="8">
    <cacheField name="Id Entidad" numFmtId="0">
      <sharedItems containsSemiMixedTypes="0" containsString="0" containsNumber="1" containsInteger="1" minValue="27123000" maxValue="923273693" count="246">
        <n v="210705607"/>
        <n v="270141872"/>
        <n v="27123000"/>
        <n v="121447000"/>
        <n v="121570000"/>
        <n v="122547000"/>
        <n v="125952000"/>
        <n v="126205000"/>
        <n v="126263000"/>
        <n v="126352000"/>
        <n v="129168000"/>
        <n v="133176000"/>
        <n v="143781000"/>
        <n v="161876000"/>
        <n v="180705000"/>
        <n v="182005000"/>
        <n v="185105000"/>
        <n v="186005000"/>
        <n v="210023500"/>
        <n v="210405604"/>
        <n v="210641006"/>
        <n v="210641206"/>
        <n v="211719517"/>
        <n v="211819318"/>
        <n v="212918029"/>
        <n v="213027430"/>
        <n v="213076130"/>
        <n v="213613836"/>
        <n v="213719137"/>
        <n v="214117541"/>
        <n v="214270742"/>
        <n v="214305543"/>
        <n v="215020250"/>
        <n v="215547555"/>
        <n v="215619256"/>
        <n v="215905659"/>
        <n v="216047960"/>
        <n v="216225662"/>
        <n v="216415664"/>
        <n v="217317873"/>
        <n v="217505475"/>
        <n v="217519075"/>
        <n v="218068780"/>
        <n v="218352683"/>
        <n v="218720787"/>
        <n v="218727787"/>
        <n v="219005390"/>
        <n v="219520295"/>
        <n v="219847798"/>
        <n v="220105873"/>
        <n v="220108141"/>
        <n v="220108849"/>
        <n v="220113650"/>
        <n v="220115572"/>
        <n v="220115879"/>
        <n v="220119548"/>
        <n v="220120250"/>
        <n v="220123586"/>
        <n v="220125324"/>
        <n v="220144098"/>
        <n v="220152683"/>
        <n v="220152720"/>
        <n v="220173275"/>
        <n v="220173585"/>
        <n v="220241615"/>
        <n v="220276243"/>
        <n v="220285410"/>
        <n v="220313657"/>
        <n v="220376520"/>
        <n v="220454999"/>
        <n v="220641999"/>
        <n v="220768999"/>
        <n v="220815480"/>
        <n v="220905999"/>
        <n v="221010999"/>
        <n v="221568615"/>
        <n v="230105172"/>
        <n v="230105284"/>
        <n v="230120045"/>
        <n v="230120383"/>
        <n v="230120621"/>
        <n v="230123162"/>
        <n v="230125530"/>
        <n v="230141349"/>
        <n v="230147245"/>
        <n v="230147551"/>
        <n v="230166075"/>
        <n v="230170708"/>
        <n v="230173675"/>
        <n v="230213873"/>
        <n v="230219532"/>
        <n v="230266594"/>
        <n v="230386001"/>
        <n v="230773001"/>
        <n v="230973349"/>
        <n v="240150318"/>
        <n v="260127787"/>
        <n v="262615806"/>
        <n v="262819807"/>
        <n v="264020060"/>
        <n v="266115407"/>
        <n v="270115403"/>
        <n v="60700000"/>
        <n v="83500000"/>
        <n v="88900000"/>
        <n v="89100000"/>
        <n v="89600000"/>
        <n v="91000000"/>
        <n v="923269133"/>
        <n v="923270893"/>
        <n v="923270955"/>
        <n v="923271102"/>
        <n v="923271213"/>
        <n v="923271260"/>
        <n v="923271372"/>
        <n v="923271464"/>
        <n v="923271473"/>
        <n v="923271567"/>
        <n v="923271587"/>
        <n v="923271599"/>
        <n v="923271655"/>
        <n v="923271673"/>
        <n v="923271674"/>
        <n v="923272036"/>
        <n v="923272104"/>
        <n v="923272107"/>
        <n v="923272126"/>
        <n v="923272135"/>
        <n v="923272177"/>
        <n v="923272188"/>
        <n v="923272319"/>
        <n v="923272320"/>
        <n v="923272328"/>
        <n v="923272330"/>
        <n v="923272332"/>
        <n v="923272373"/>
        <n v="923272385"/>
        <n v="923272397"/>
        <n v="923272401"/>
        <n v="923272427"/>
        <n v="923272443"/>
        <n v="923272469"/>
        <n v="923272482"/>
        <n v="923272489"/>
        <n v="923272495"/>
        <n v="923272498"/>
        <n v="923272499"/>
        <n v="923272518"/>
        <n v="923272534"/>
        <n v="923272552"/>
        <n v="923272645"/>
        <n v="923272676"/>
        <n v="923272696"/>
        <n v="923272697"/>
        <n v="923272729"/>
        <n v="923272735"/>
        <n v="923272742"/>
        <n v="923272748"/>
        <n v="923272757"/>
        <n v="923272762"/>
        <n v="923272764"/>
        <n v="923272775"/>
        <n v="923272778"/>
        <n v="923272790"/>
        <n v="923272796"/>
        <n v="923272813"/>
        <n v="923272820"/>
        <n v="923272832"/>
        <n v="923272846"/>
        <n v="923272852"/>
        <n v="923272872"/>
        <n v="923272874"/>
        <n v="923272886"/>
        <n v="923272904"/>
        <n v="923272914"/>
        <n v="923272917"/>
        <n v="923272923"/>
        <n v="923272931"/>
        <n v="923272938"/>
        <n v="923272941"/>
        <n v="923272948"/>
        <n v="923272991"/>
        <n v="923272993"/>
        <n v="923273002"/>
        <n v="923273120"/>
        <n v="923273122"/>
        <n v="923273130"/>
        <n v="923273148"/>
        <n v="923273151"/>
        <n v="923273158"/>
        <n v="923273203"/>
        <n v="923273248"/>
        <n v="923273252"/>
        <n v="923273269"/>
        <n v="923273309"/>
        <n v="923273325"/>
        <n v="923273334"/>
        <n v="923273343"/>
        <n v="923273367"/>
        <n v="923273373"/>
        <n v="923273378"/>
        <n v="923273399"/>
        <n v="923273402"/>
        <n v="923273412"/>
        <n v="923273424"/>
        <n v="923273428"/>
        <n v="923273448"/>
        <n v="923273465"/>
        <n v="923273466"/>
        <n v="923273471"/>
        <n v="923273493"/>
        <n v="923273498"/>
        <n v="923273499"/>
        <n v="923273515"/>
        <n v="923273516"/>
        <n v="923273523"/>
        <n v="923273539"/>
        <n v="923273595"/>
        <n v="923273596"/>
        <n v="923273598"/>
        <n v="923273599"/>
        <n v="923273600"/>
        <n v="923273601"/>
        <n v="923273604"/>
        <n v="923273607"/>
        <n v="923273614"/>
        <n v="923273621"/>
        <n v="923273624"/>
        <n v="923273637"/>
        <n v="923273638"/>
        <n v="923273643"/>
        <n v="923273644"/>
        <n v="923273646"/>
        <n v="923273647"/>
        <n v="923273648"/>
        <n v="923273652"/>
        <n v="923273658"/>
        <n v="923273660"/>
        <n v="923273662"/>
        <n v="923273669"/>
        <n v="923273674"/>
        <n v="923273687"/>
        <n v="923273688"/>
        <n v="923273689"/>
        <n v="923273693"/>
        <n v="93400000"/>
      </sharedItems>
    </cacheField>
    <cacheField name="Entidad" numFmtId="0">
      <sharedItems/>
    </cacheField>
    <cacheField name="Sector" numFmtId="0">
      <sharedItems count="2">
        <s v="Territorial"/>
        <s v="Nacional"/>
      </sharedItems>
    </cacheField>
    <cacheField name="Departamento" numFmtId="0">
      <sharedItems/>
    </cacheField>
    <cacheField name="Marco Normativo" numFmtId="0">
      <sharedItems count="4">
        <s v="Entidades de gobierno "/>
        <s v="Empresas no cotizantes "/>
        <s v="Entidades en liquidación "/>
        <s v="Empresas cotizantes "/>
      </sharedItems>
    </cacheField>
    <cacheField name="Convergencia" numFmtId="0">
      <sharedItems count="12">
        <s v="Alcaldías"/>
        <s v="E.S.E"/>
        <s v="Establecimientos públicos"/>
        <s v="Otras entidades gobierno general"/>
        <s v="Otras empresas"/>
        <s v="E.S.P"/>
        <s v="Entidades de gobierno en liquidación"/>
        <s v="Empresas en liquidación"/>
        <s v="E.I.C.E"/>
        <s v="S.E.M"/>
        <s v="Resguardos"/>
        <s v="Sociedades públicas"/>
      </sharedItems>
    </cacheField>
    <cacheField name="observaciones" numFmtId="0">
      <sharedItems/>
    </cacheField>
    <cacheField name="Composición patrimonial" numFmtId="165">
      <sharedItems containsString="0" containsBlank="1" containsNumber="1" minValue="90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6">
  <r>
    <x v="0"/>
    <s v="El Retiro"/>
    <x v="0"/>
    <s v="Antioquia"/>
    <x v="0"/>
    <x v="0"/>
    <s v="Omisa"/>
    <m/>
  </r>
  <r>
    <x v="1"/>
    <s v="E.S.E. Hospital del Perpetuo Socorro de Villavieja"/>
    <x v="0"/>
    <s v="Huila"/>
    <x v="1"/>
    <x v="1"/>
    <s v="Omisa"/>
    <m/>
  </r>
  <r>
    <x v="2"/>
    <s v="Universidad de Córdoba"/>
    <x v="1"/>
    <s v="Nacional"/>
    <x v="0"/>
    <x v="2"/>
    <s v="Omisa"/>
    <m/>
  </r>
  <r>
    <x v="3"/>
    <s v="E.S.E. Hospital Local - Santa Bárbara de Pinto"/>
    <x v="0"/>
    <s v="Magdalena"/>
    <x v="1"/>
    <x v="1"/>
    <s v="Omisa"/>
    <m/>
  </r>
  <r>
    <x v="4"/>
    <s v="E.S.E. Hospital Local Nivel I Nuestra Señora del Socorro - Sincé"/>
    <x v="0"/>
    <s v="Sucre"/>
    <x v="1"/>
    <x v="1"/>
    <s v="Omisa"/>
    <m/>
  </r>
  <r>
    <x v="5"/>
    <s v="E.S.E. Hospital Local de Tenerife"/>
    <x v="0"/>
    <s v="Magdalena"/>
    <x v="1"/>
    <x v="1"/>
    <s v="Omisa"/>
    <m/>
  </r>
  <r>
    <x v="6"/>
    <s v="Hospital Sagrado Corazón de Jesús - El Charco"/>
    <x v="0"/>
    <s v="Nariño"/>
    <x v="1"/>
    <x v="1"/>
    <s v="Omisa"/>
    <m/>
  </r>
  <r>
    <x v="7"/>
    <s v="E.S.E. Hospital Isabel la Católica - Cáceres"/>
    <x v="0"/>
    <s v="Antioquia"/>
    <x v="1"/>
    <x v="1"/>
    <s v="Omisa"/>
    <m/>
  </r>
  <r>
    <x v="8"/>
    <s v="Instituto Departamental de Tránsito del Quindío"/>
    <x v="0"/>
    <s v="Quindío"/>
    <x v="0"/>
    <x v="3"/>
    <s v="Omisa"/>
    <m/>
  </r>
  <r>
    <x v="9"/>
    <s v="E.S.E. Hospital Lorencita Villegas - Samaniego"/>
    <x v="0"/>
    <s v="Nariño"/>
    <x v="1"/>
    <x v="1"/>
    <s v="Omisa"/>
    <m/>
  </r>
  <r>
    <x v="10"/>
    <s v="Instituto Universitario de la Paz"/>
    <x v="0"/>
    <s v="Santander"/>
    <x v="0"/>
    <x v="2"/>
    <s v="Omisa"/>
    <m/>
  </r>
  <r>
    <x v="11"/>
    <s v="Corporación Vallecaucana de las Cuencas Hidrográficas y el Medio Ambiente"/>
    <x v="0"/>
    <s v="Valle del Cauca"/>
    <x v="0"/>
    <x v="3"/>
    <s v="Omisa"/>
    <m/>
  </r>
  <r>
    <x v="12"/>
    <s v="Instituto de Desarrollo de Arauca"/>
    <x v="0"/>
    <s v="Arauca"/>
    <x v="1"/>
    <x v="4"/>
    <s v="Omisa"/>
    <m/>
  </r>
  <r>
    <x v="13"/>
    <s v="Corporación Departamental de Recreación"/>
    <x v="0"/>
    <s v="Valle del Cauca"/>
    <x v="0"/>
    <x v="3"/>
    <s v="Omisa"/>
    <m/>
  </r>
  <r>
    <x v="14"/>
    <s v="E.S.E. Hospital San Bartolomé - Murindó"/>
    <x v="0"/>
    <s v="Antioquia"/>
    <x v="1"/>
    <x v="1"/>
    <s v="Omisa"/>
    <m/>
  </r>
  <r>
    <x v="15"/>
    <s v="E.S.E. Hospital Héctor Abad Gómez - San Juan de Urabá"/>
    <x v="0"/>
    <s v="Antioquia"/>
    <x v="1"/>
    <x v="1"/>
    <s v="Omisa"/>
    <m/>
  </r>
  <r>
    <x v="16"/>
    <s v="E.S.E. Hospital San Camilo de Celis - Vegachi"/>
    <x v="0"/>
    <s v="Antioquia"/>
    <x v="1"/>
    <x v="1"/>
    <s v="Omisa"/>
    <m/>
  </r>
  <r>
    <x v="17"/>
    <s v="E.S.E. Hospital Octavio Olivares - Puerto Nare"/>
    <x v="0"/>
    <s v="Antioquia"/>
    <x v="1"/>
    <x v="1"/>
    <s v="Omisa"/>
    <m/>
  </r>
  <r>
    <x v="18"/>
    <s v="Moñitos"/>
    <x v="0"/>
    <s v="Córdoba"/>
    <x v="0"/>
    <x v="0"/>
    <s v="Omisa"/>
    <m/>
  </r>
  <r>
    <x v="19"/>
    <s v="Remedios"/>
    <x v="0"/>
    <s v="Antioquia"/>
    <x v="0"/>
    <x v="0"/>
    <s v="Omisa"/>
    <m/>
  </r>
  <r>
    <x v="20"/>
    <s v="Acevedo"/>
    <x v="0"/>
    <s v="Huila"/>
    <x v="0"/>
    <x v="0"/>
    <s v="Omisa"/>
    <m/>
  </r>
  <r>
    <x v="21"/>
    <s v="Colombia"/>
    <x v="0"/>
    <s v="Huila"/>
    <x v="0"/>
    <x v="0"/>
    <s v="Omisa"/>
    <m/>
  </r>
  <r>
    <x v="22"/>
    <s v="Páez (Belalcázar) - Cauca"/>
    <x v="0"/>
    <s v="Cauca"/>
    <x v="0"/>
    <x v="0"/>
    <s v="Omisa"/>
    <m/>
  </r>
  <r>
    <x v="23"/>
    <s v="Guapí"/>
    <x v="0"/>
    <s v="Cauca"/>
    <x v="0"/>
    <x v="0"/>
    <s v="Omisa"/>
    <m/>
  </r>
  <r>
    <x v="24"/>
    <s v="Albania - Caquetá"/>
    <x v="0"/>
    <s v="Caquetá"/>
    <x v="0"/>
    <x v="0"/>
    <s v="Omisa"/>
    <m/>
  </r>
  <r>
    <x v="25"/>
    <s v="Medio Baudó"/>
    <x v="0"/>
    <s v="Chocó"/>
    <x v="0"/>
    <x v="0"/>
    <s v="Omisa"/>
    <m/>
  </r>
  <r>
    <x v="26"/>
    <s v="Candelaria - Valle del Cauca"/>
    <x v="0"/>
    <s v="Valle del Cauca"/>
    <x v="0"/>
    <x v="0"/>
    <s v="Omisa"/>
    <m/>
  </r>
  <r>
    <x v="27"/>
    <s v="Turbaco"/>
    <x v="0"/>
    <s v="Bolívar"/>
    <x v="0"/>
    <x v="0"/>
    <s v="Omisa"/>
    <m/>
  </r>
  <r>
    <x v="28"/>
    <s v="Caldono"/>
    <x v="0"/>
    <s v="Cauca"/>
    <x v="0"/>
    <x v="0"/>
    <s v="Omisa"/>
    <m/>
  </r>
  <r>
    <x v="29"/>
    <s v="Pensilvania"/>
    <x v="0"/>
    <s v="Caldas"/>
    <x v="0"/>
    <x v="0"/>
    <s v="Omisa"/>
    <m/>
  </r>
  <r>
    <x v="30"/>
    <s v="Sincé"/>
    <x v="0"/>
    <s v="Sucre"/>
    <x v="0"/>
    <x v="0"/>
    <s v="Omisa"/>
    <m/>
  </r>
  <r>
    <x v="31"/>
    <s v="Peque"/>
    <x v="0"/>
    <s v="Antioquia"/>
    <x v="0"/>
    <x v="0"/>
    <s v="Omisa"/>
    <m/>
  </r>
  <r>
    <x v="32"/>
    <s v="El Paso"/>
    <x v="0"/>
    <s v="Cesar"/>
    <x v="0"/>
    <x v="0"/>
    <s v="Omisa"/>
    <m/>
  </r>
  <r>
    <x v="33"/>
    <s v="Plato"/>
    <x v="0"/>
    <s v="Magdalena"/>
    <x v="0"/>
    <x v="0"/>
    <s v="Omisa"/>
    <m/>
  </r>
  <r>
    <x v="34"/>
    <s v="El Tambo - Cauca"/>
    <x v="0"/>
    <s v="Cauca"/>
    <x v="0"/>
    <x v="0"/>
    <s v="Omisa"/>
    <m/>
  </r>
  <r>
    <x v="35"/>
    <s v="San Juan de Urabá"/>
    <x v="0"/>
    <s v="Antioquia"/>
    <x v="0"/>
    <x v="0"/>
    <s v="Omisa"/>
    <m/>
  </r>
  <r>
    <x v="36"/>
    <s v="Zapayán"/>
    <x v="0"/>
    <s v="Magdalena"/>
    <x v="0"/>
    <x v="0"/>
    <s v="Omisa"/>
    <m/>
  </r>
  <r>
    <x v="37"/>
    <s v="San Juan de Río Seco"/>
    <x v="0"/>
    <s v="Cundinamarca"/>
    <x v="0"/>
    <x v="0"/>
    <s v="Omisa"/>
    <m/>
  </r>
  <r>
    <x v="38"/>
    <s v="San José de Pare"/>
    <x v="0"/>
    <s v="Boyacá"/>
    <x v="0"/>
    <x v="0"/>
    <s v="Omisa"/>
    <m/>
  </r>
  <r>
    <x v="39"/>
    <s v="Villamaría"/>
    <x v="0"/>
    <s v="Caldas"/>
    <x v="0"/>
    <x v="0"/>
    <s v="Omisa"/>
    <m/>
  </r>
  <r>
    <x v="40"/>
    <s v="Murindó"/>
    <x v="0"/>
    <s v="Antioquia"/>
    <x v="0"/>
    <x v="0"/>
    <s v="Omisa"/>
    <m/>
  </r>
  <r>
    <x v="41"/>
    <s v="Balboa - Cauca"/>
    <x v="0"/>
    <s v="Cauca"/>
    <x v="0"/>
    <x v="0"/>
    <s v="Omisa"/>
    <m/>
  </r>
  <r>
    <x v="42"/>
    <s v="Suratá"/>
    <x v="0"/>
    <s v="Santander"/>
    <x v="0"/>
    <x v="0"/>
    <s v="Omisa"/>
    <m/>
  </r>
  <r>
    <x v="43"/>
    <s v="Sandoná"/>
    <x v="0"/>
    <s v="Nariño"/>
    <x v="0"/>
    <x v="0"/>
    <s v="Omisa"/>
    <m/>
  </r>
  <r>
    <x v="44"/>
    <s v="Tamalameque"/>
    <x v="0"/>
    <s v="Cesar"/>
    <x v="0"/>
    <x v="0"/>
    <s v="Omisa"/>
    <m/>
  </r>
  <r>
    <x v="45"/>
    <s v="Tadó"/>
    <x v="0"/>
    <s v="Chocó"/>
    <x v="0"/>
    <x v="0"/>
    <s v="Omisa"/>
    <m/>
  </r>
  <r>
    <x v="46"/>
    <s v="La Pintada"/>
    <x v="0"/>
    <s v="Antioquia"/>
    <x v="0"/>
    <x v="0"/>
    <s v="Omisa"/>
    <m/>
  </r>
  <r>
    <x v="47"/>
    <s v="Gamarra"/>
    <x v="0"/>
    <s v="Cesar"/>
    <x v="0"/>
    <x v="0"/>
    <s v="Omisa"/>
    <m/>
  </r>
  <r>
    <x v="48"/>
    <s v="Tenerife"/>
    <x v="0"/>
    <s v="Magdalena"/>
    <x v="0"/>
    <x v="0"/>
    <s v="Omisa"/>
    <m/>
  </r>
  <r>
    <x v="49"/>
    <s v="E.S.P. de Vigía del Fuerte"/>
    <x v="0"/>
    <s v="Antioquia"/>
    <x v="1"/>
    <x v="5"/>
    <s v="Omisa"/>
    <m/>
  </r>
  <r>
    <x v="50"/>
    <s v="E.S.E. Hospital de Candelaria"/>
    <x v="0"/>
    <s v="Atlántico"/>
    <x v="1"/>
    <x v="1"/>
    <s v="Omisa"/>
    <m/>
  </r>
  <r>
    <x v="51"/>
    <s v="E.S.E. Centro de Salud de Usiacurí"/>
    <x v="0"/>
    <s v="Atlántico"/>
    <x v="1"/>
    <x v="1"/>
    <s v="Omisa"/>
    <m/>
  </r>
  <r>
    <x v="52"/>
    <s v="E.S.E. Hospital Local - San Fernando"/>
    <x v="0"/>
    <s v="Bolívar"/>
    <x v="1"/>
    <x v="1"/>
    <s v="Omisa"/>
    <m/>
  </r>
  <r>
    <x v="53"/>
    <s v="Instituto Municipal de Deportes y Recreación - Puerto Boyacá"/>
    <x v="0"/>
    <s v="Boyacá"/>
    <x v="0"/>
    <x v="3"/>
    <s v="Omisa"/>
    <m/>
  </r>
  <r>
    <x v="54"/>
    <s v="E.S.E. Centro de Salud de Viracachá"/>
    <x v="0"/>
    <s v="Boyacá"/>
    <x v="1"/>
    <x v="1"/>
    <s v="Omisa"/>
    <m/>
  </r>
  <r>
    <x v="55"/>
    <s v="Instituto Municipal para el Deporte y la Recreación - Piendamó"/>
    <x v="0"/>
    <s v="Cauca"/>
    <x v="0"/>
    <x v="3"/>
    <s v="Omisa"/>
    <m/>
  </r>
  <r>
    <x v="56"/>
    <s v="E.S.E. Hospital de El Paso - Hernando Quintero Blanco"/>
    <x v="0"/>
    <s v="Cesar"/>
    <x v="1"/>
    <x v="1"/>
    <s v="Omisa"/>
    <m/>
  </r>
  <r>
    <x v="57"/>
    <s v="E.S.E. Camu - Purísima"/>
    <x v="0"/>
    <s v="Córdoba"/>
    <x v="1"/>
    <x v="1"/>
    <s v="Omisa"/>
    <m/>
  </r>
  <r>
    <x v="58"/>
    <s v="Junta Municipal de Deportes y Recreación - Guataquí"/>
    <x v="0"/>
    <s v="Cundinamarca"/>
    <x v="0"/>
    <x v="3"/>
    <s v="Omisa"/>
    <m/>
  </r>
  <r>
    <x v="59"/>
    <s v="E.S.E. Hospital Local Santa Rita de Cassia"/>
    <x v="0"/>
    <s v="La Guajira"/>
    <x v="1"/>
    <x v="1"/>
    <s v="Omisa"/>
    <m/>
  </r>
  <r>
    <x v="60"/>
    <s v="E.S.P. de Sandoná"/>
    <x v="0"/>
    <s v="Nariño"/>
    <x v="1"/>
    <x v="5"/>
    <s v="Omisa"/>
    <m/>
  </r>
  <r>
    <x v="61"/>
    <s v="E.S.E. Centro de Salud de Sapuyes"/>
    <x v="0"/>
    <s v="Nariño"/>
    <x v="1"/>
    <x v="1"/>
    <s v="Omisa"/>
    <m/>
  </r>
  <r>
    <x v="62"/>
    <s v="Hospital Nuestra Señora de Fatima Empresa Social del Estado."/>
    <x v="0"/>
    <s v="Tolima"/>
    <x v="1"/>
    <x v="1"/>
    <s v="Omisa"/>
    <m/>
  </r>
  <r>
    <x v="63"/>
    <s v="Instituto Purificense para la Recreación y el Deporte"/>
    <x v="0"/>
    <s v="Tolima"/>
    <x v="0"/>
    <x v="3"/>
    <s v="Omisa"/>
    <m/>
  </r>
  <r>
    <x v="64"/>
    <s v="Junta Municipal de Deportes y Recreación de Rivera - Huila"/>
    <x v="0"/>
    <s v="Huila"/>
    <x v="0"/>
    <x v="3"/>
    <s v="Omisa"/>
    <m/>
  </r>
  <r>
    <x v="65"/>
    <s v="Corporación para la Recreación Popular de el Águila"/>
    <x v="0"/>
    <s v="Valle del Cauca"/>
    <x v="0"/>
    <x v="3"/>
    <s v="Omisa"/>
    <n v="99.58"/>
  </r>
  <r>
    <x v="66"/>
    <s v="Instituto para el Deporte y la Recreación - Tauramena"/>
    <x v="0"/>
    <s v="Casanare"/>
    <x v="0"/>
    <x v="3"/>
    <s v="Omisa"/>
    <m/>
  </r>
  <r>
    <x v="67"/>
    <s v="Casa de la Cultura de San Juan Nepomuceno"/>
    <x v="0"/>
    <s v="Bolívar"/>
    <x v="0"/>
    <x v="3"/>
    <s v="Omisa"/>
    <m/>
  </r>
  <r>
    <x v="68"/>
    <s v="E.S.E. Hospital Raúl Orejuela Bueno"/>
    <x v="0"/>
    <s v="Valle del Cauca"/>
    <x v="1"/>
    <x v="1"/>
    <s v="Omisa"/>
    <m/>
  </r>
  <r>
    <x v="69"/>
    <s v="Asociación de Municipios del Catatumbo Provincia de Ocaña y Sur del Cesar"/>
    <x v="0"/>
    <s v="Norte de Santander"/>
    <x v="0"/>
    <x v="3"/>
    <s v="Omisa"/>
    <m/>
  </r>
  <r>
    <x v="70"/>
    <s v="C.P.G.A. del Noroccidente del Huila"/>
    <x v="0"/>
    <s v="Huila"/>
    <x v="0"/>
    <x v="3"/>
    <s v="Omisa"/>
    <m/>
  </r>
  <r>
    <x v="71"/>
    <s v="CPGA de la Provincia de García Rovira - En liquidación"/>
    <x v="0"/>
    <s v="Santander"/>
    <x v="2"/>
    <x v="6"/>
    <s v="Omisa"/>
    <m/>
  </r>
  <r>
    <x v="72"/>
    <s v="E.S.E. Hospital Santa Ana de Muzo"/>
    <x v="0"/>
    <s v="Boyacá"/>
    <x v="1"/>
    <x v="1"/>
    <s v="Omisa"/>
    <m/>
  </r>
  <r>
    <x v="73"/>
    <s v="Municipios Asociados de la Subregión de Embalses de los ríos Negro y Nare"/>
    <x v="0"/>
    <s v="Antioquia"/>
    <x v="0"/>
    <x v="3"/>
    <s v="Omisa"/>
    <m/>
  </r>
  <r>
    <x v="74"/>
    <s v="Asociación de Áreas Metropolitanas de Colombia"/>
    <x v="0"/>
    <s v="Antioquia"/>
    <x v="0"/>
    <x v="3"/>
    <s v="Omisa"/>
    <m/>
  </r>
  <r>
    <x v="75"/>
    <s v="E.S.P. Empresa de Servicios Varios"/>
    <x v="0"/>
    <s v="Santander"/>
    <x v="1"/>
    <x v="5"/>
    <s v="Omisa"/>
    <m/>
  </r>
  <r>
    <x v="76"/>
    <s v="E.S.P. Empresa Prestadora de Servicio Público de Aseo - Chigorodó"/>
    <x v="0"/>
    <s v="Antioquia"/>
    <x v="1"/>
    <x v="5"/>
    <s v="Omisa"/>
    <m/>
  </r>
  <r>
    <x v="77"/>
    <s v="E.S.P. Empresa de Servicios Públicos - Frontino"/>
    <x v="0"/>
    <s v="Antioquia"/>
    <x v="1"/>
    <x v="5"/>
    <s v="Omisa"/>
    <m/>
  </r>
  <r>
    <x v="78"/>
    <s v="E.S.P. Empresa de Servicios Públicos de Becerril."/>
    <x v="0"/>
    <s v="Cesar"/>
    <x v="1"/>
    <x v="5"/>
    <s v="Omisa"/>
    <m/>
  </r>
  <r>
    <x v="79"/>
    <s v="Empresa de Servicios Públicos La Gloria"/>
    <x v="0"/>
    <s v="Cesar"/>
    <x v="1"/>
    <x v="5"/>
    <s v="Omisa"/>
    <m/>
  </r>
  <r>
    <x v="80"/>
    <s v="E.S.P. Empresa de Servicios Públicos de La Paz - En liquidación"/>
    <x v="0"/>
    <s v="Cesar"/>
    <x v="2"/>
    <x v="7"/>
    <s v="Omisa"/>
    <m/>
  </r>
  <r>
    <x v="81"/>
    <s v="Empresa Regional  Aguas del Sinú S.A."/>
    <x v="0"/>
    <s v="Córdoba"/>
    <x v="1"/>
    <x v="5"/>
    <s v="Omisa"/>
    <m/>
  </r>
  <r>
    <x v="82"/>
    <s v="E.S.P. Empresa de Servicios Públicos Domiciliarios Paratebueno"/>
    <x v="0"/>
    <s v="Cundinamarca"/>
    <x v="1"/>
    <x v="5"/>
    <s v="Omisa"/>
    <m/>
  </r>
  <r>
    <x v="83"/>
    <s v="E.S.P. Emuserp Hobo - En Liquidación"/>
    <x v="0"/>
    <s v="Huila"/>
    <x v="2"/>
    <x v="7"/>
    <s v="Omisa"/>
    <m/>
  </r>
  <r>
    <x v="84"/>
    <s v="Empresa de Servicios Públicos de El Banco"/>
    <x v="0"/>
    <s v="Magdalena"/>
    <x v="1"/>
    <x v="5"/>
    <s v="Omisa"/>
    <m/>
  </r>
  <r>
    <x v="85"/>
    <s v="Empresa de Servicios Públicos de Pivijay - En liquidación"/>
    <x v="0"/>
    <s v="Magdalena"/>
    <x v="2"/>
    <x v="7"/>
    <s v="Omisa"/>
    <m/>
  </r>
  <r>
    <x v="86"/>
    <s v="E.S.P. Emilio Gartner Empresa de Servicios Públicos de Balboa"/>
    <x v="0"/>
    <s v="Risaralda"/>
    <x v="1"/>
    <x v="5"/>
    <s v="Omisa"/>
    <m/>
  </r>
  <r>
    <x v="87"/>
    <s v="E.S.P. Empresa de Servicios de San Marcos"/>
    <x v="0"/>
    <s v="Sucre"/>
    <x v="1"/>
    <x v="5"/>
    <s v="Omisa"/>
    <m/>
  </r>
  <r>
    <x v="88"/>
    <s v="E.S.P. Empresa de Servicios Públicos de San Antonio"/>
    <x v="0"/>
    <s v="Tolima"/>
    <x v="1"/>
    <x v="5"/>
    <s v="Omisa"/>
    <m/>
  </r>
  <r>
    <x v="89"/>
    <s v="Empresa Intermunicipal de Servicios Públicos Domiciliarios de Acueducto y Alcantarillado S.A. E.S.P."/>
    <x v="0"/>
    <s v="Bolívar"/>
    <x v="1"/>
    <x v="5"/>
    <s v="Omisa"/>
    <n v="100"/>
  </r>
  <r>
    <x v="90"/>
    <s v="Empresa Municipal Galería El Bordo - En Liquidación"/>
    <x v="0"/>
    <s v="Cauca"/>
    <x v="2"/>
    <x v="7"/>
    <s v="Omisa"/>
    <m/>
  </r>
  <r>
    <x v="91"/>
    <s v="Empresa Vial y Transporte del Municipio de Quinchía"/>
    <x v="0"/>
    <s v="Risaralda"/>
    <x v="1"/>
    <x v="8"/>
    <s v="Omisa"/>
    <n v="100"/>
  </r>
  <r>
    <x v="92"/>
    <s v="Plaza de Mercado de Mocoa"/>
    <x v="0"/>
    <s v="Putumayo"/>
    <x v="1"/>
    <x v="8"/>
    <s v="Omisa"/>
    <m/>
  </r>
  <r>
    <x v="93"/>
    <s v="Empresas de Obras Sanitarias de Ibagué S.A. - En Liquidación"/>
    <x v="0"/>
    <s v="Tolima"/>
    <x v="2"/>
    <x v="7"/>
    <s v="Omisa"/>
    <m/>
  </r>
  <r>
    <x v="94"/>
    <s v="E.S.P. Empresa de Servicios Domiciliarios de Honda - En Liquidación"/>
    <x v="0"/>
    <s v="Tolima"/>
    <x v="2"/>
    <x v="7"/>
    <s v="Omisa"/>
    <m/>
  </r>
  <r>
    <x v="95"/>
    <s v="Empresa de Desarrollo Económico Social y de Vivienda"/>
    <x v="0"/>
    <s v="Meta"/>
    <x v="0"/>
    <x v="3"/>
    <s v="Omisa"/>
    <m/>
  </r>
  <r>
    <x v="96"/>
    <s v="E.S.E. Hospital San José de Tadó"/>
    <x v="0"/>
    <s v="Chocó"/>
    <x v="1"/>
    <x v="1"/>
    <s v="Omisa"/>
    <m/>
  </r>
  <r>
    <x v="97"/>
    <s v="E.S.P. Empresas Municipales de Tibasosa"/>
    <x v="0"/>
    <s v="Boyacá"/>
    <x v="1"/>
    <x v="5"/>
    <s v="Omisa"/>
    <m/>
  </r>
  <r>
    <x v="98"/>
    <s v="E.S.P. Empresa Municipal de Servicios Públicos de Timbío"/>
    <x v="0"/>
    <s v="Cauca"/>
    <x v="1"/>
    <x v="5"/>
    <s v="Omisa"/>
    <m/>
  </r>
  <r>
    <x v="99"/>
    <s v="E.S.E. Hospital San Juan Bosco"/>
    <x v="0"/>
    <s v="Cesar"/>
    <x v="1"/>
    <x v="1"/>
    <s v="Omisa"/>
    <m/>
  </r>
  <r>
    <x v="100"/>
    <s v="Empresa Municipal de Servicios Públicos de Villa de Leyva"/>
    <x v="0"/>
    <s v="Boyacá"/>
    <x v="1"/>
    <x v="4"/>
    <s v="Omisa"/>
    <m/>
  </r>
  <r>
    <x v="101"/>
    <s v="E.S.E. Centro de Salud la Uvita"/>
    <x v="0"/>
    <s v="Boyacá"/>
    <x v="1"/>
    <x v="1"/>
    <s v="Omisa"/>
    <m/>
  </r>
  <r>
    <x v="102"/>
    <s v="Canal Regional de Televisión Teveandina S.A.S."/>
    <x v="1"/>
    <s v="Nacional"/>
    <x v="1"/>
    <x v="8"/>
    <s v="Omisa"/>
    <n v="99.999999999999957"/>
  </r>
  <r>
    <x v="103"/>
    <s v="E.S.E. Hospital María Angelines - Puerto Leguízamo"/>
    <x v="0"/>
    <s v="Putumayo"/>
    <x v="1"/>
    <x v="1"/>
    <s v="Omisa"/>
    <m/>
  </r>
  <r>
    <x v="104"/>
    <s v="E.S.E. Centro de Salud con Camas de la Cabecera Municipal de El Peñón"/>
    <x v="0"/>
    <s v="Bolívar"/>
    <x v="1"/>
    <x v="1"/>
    <s v="Omisa"/>
    <m/>
  </r>
  <r>
    <x v="105"/>
    <s v="E.S.P. Aguas del Puerto S.A. - Puerto Berrío"/>
    <x v="0"/>
    <s v="Antioquia"/>
    <x v="1"/>
    <x v="5"/>
    <s v="Omisa"/>
    <n v="99.815132300000002"/>
  </r>
  <r>
    <x v="106"/>
    <s v="E.S.P. Empresa de Energía Eléctrica del Departamento del Vichada S.A."/>
    <x v="0"/>
    <s v="Vichada"/>
    <x v="1"/>
    <x v="5"/>
    <s v="Omisa"/>
    <n v="99.399999999999991"/>
  </r>
  <r>
    <x v="107"/>
    <s v="E.S.E. Hospital San Nicolás de Tolentino"/>
    <x v="0"/>
    <s v="Bolívar"/>
    <x v="1"/>
    <x v="1"/>
    <s v="Omisa"/>
    <m/>
  </r>
  <r>
    <x v="108"/>
    <s v="E.S.E. Hospital Regional de García Rovira"/>
    <x v="0"/>
    <s v="Santander"/>
    <x v="1"/>
    <x v="1"/>
    <s v="Omisa"/>
    <m/>
  </r>
  <r>
    <x v="109"/>
    <s v="E.S.E. Hospital Ricaurte"/>
    <x v="0"/>
    <s v="Nariño"/>
    <x v="1"/>
    <x v="1"/>
    <s v="Omisa"/>
    <m/>
  </r>
  <r>
    <x v="110"/>
    <s v="Sociedad Hotel de Tenza Ltda"/>
    <x v="0"/>
    <s v="Boyacá"/>
    <x v="1"/>
    <x v="9"/>
    <s v="Omisa"/>
    <n v="99.994770753140997"/>
  </r>
  <r>
    <x v="111"/>
    <s v="E.S.P. Domiciliarios de Caracolí S.A."/>
    <x v="0"/>
    <s v="Antioquia"/>
    <x v="1"/>
    <x v="5"/>
    <s v="Omisa"/>
    <n v="99.35"/>
  </r>
  <r>
    <x v="112"/>
    <s v="E.S.P. Empresa de Servicios Públicos de Cunday"/>
    <x v="0"/>
    <s v="Tolima"/>
    <x v="1"/>
    <x v="5"/>
    <s v="Omisa"/>
    <m/>
  </r>
  <r>
    <x v="113"/>
    <s v="E.S.P. Empresa Puebloriqueña de Acueducto, Alcantarillado y Aseo S.A."/>
    <x v="0"/>
    <s v="Antioquia"/>
    <x v="1"/>
    <x v="5"/>
    <s v="Omisa"/>
    <n v="90"/>
  </r>
  <r>
    <x v="114"/>
    <s v="E.S.P. Empresas Públicas de Amagá S.A."/>
    <x v="0"/>
    <s v="Antioquia"/>
    <x v="1"/>
    <x v="5"/>
    <s v="Omisa"/>
    <n v="100"/>
  </r>
  <r>
    <x v="115"/>
    <s v="E.S.P. Aguas de Heliconia S.A."/>
    <x v="0"/>
    <s v="Antioquia"/>
    <x v="1"/>
    <x v="5"/>
    <s v="Omisa"/>
    <n v="97.5"/>
  </r>
  <r>
    <x v="116"/>
    <s v="Empresa Forestal del Huila S.A."/>
    <x v="0"/>
    <s v="Huila"/>
    <x v="1"/>
    <x v="9"/>
    <s v="Omisa"/>
    <n v="100"/>
  </r>
  <r>
    <x v="117"/>
    <s v="Asociación para la Construcción del Aeropuerto del Café en Palestina - Caldas"/>
    <x v="0"/>
    <s v="Caldas"/>
    <x v="0"/>
    <x v="3"/>
    <s v="Omisa"/>
    <m/>
  </r>
  <r>
    <x v="118"/>
    <s v="Instituto Municipal para el Desarrollo de Hato Corozal"/>
    <x v="0"/>
    <s v="Casanare"/>
    <x v="0"/>
    <x v="3"/>
    <s v="Omisa"/>
    <m/>
  </r>
  <r>
    <x v="119"/>
    <s v="E.S.E. Hospital Departamental San José - Marulanda"/>
    <x v="0"/>
    <s v="Caldas"/>
    <x v="1"/>
    <x v="1"/>
    <s v="Omisa"/>
    <m/>
  </r>
  <r>
    <x v="120"/>
    <s v="E.S.P. Aseo Alcalá S.A."/>
    <x v="0"/>
    <s v="Valle del Cauca"/>
    <x v="1"/>
    <x v="5"/>
    <s v="Omisa"/>
    <n v="100"/>
  </r>
  <r>
    <x v="121"/>
    <s v="E.S.P. Empresa de Acueducto, Alcantarillado y Aseo de San Antonio de Palmito"/>
    <x v="0"/>
    <s v="Sucre"/>
    <x v="1"/>
    <x v="5"/>
    <s v="Omisa"/>
    <n v="100"/>
  </r>
  <r>
    <x v="122"/>
    <s v="E.S.P. de Galán S.A."/>
    <x v="0"/>
    <s v="Santander"/>
    <x v="1"/>
    <x v="5"/>
    <s v="Omisa"/>
    <n v="100"/>
  </r>
  <r>
    <x v="123"/>
    <s v="E.S.P. Servicios Públicos Domiciliarios de Armero Guayabal S.A."/>
    <x v="0"/>
    <s v="Tolima"/>
    <x v="1"/>
    <x v="5"/>
    <s v="Omisa"/>
    <n v="100"/>
  </r>
  <r>
    <x v="124"/>
    <s v="I.P.S.I. Ayuuleepala Wayuu"/>
    <x v="0"/>
    <s v="La Guajira"/>
    <x v="1"/>
    <x v="4"/>
    <s v="Omisa"/>
    <m/>
  </r>
  <r>
    <x v="125"/>
    <s v="E.S.P. Empresa de Acueducto, Alcantarillado y Aseo de Guadalupe S.A."/>
    <x v="0"/>
    <s v="Huila"/>
    <x v="1"/>
    <x v="5"/>
    <s v="Omisa"/>
    <n v="99.98"/>
  </r>
  <r>
    <x v="126"/>
    <s v="E.S.P. de San Pedro de Cartago S.A."/>
    <x v="0"/>
    <s v="Nariño"/>
    <x v="1"/>
    <x v="5"/>
    <s v="Omisa"/>
    <n v="100"/>
  </r>
  <r>
    <x v="127"/>
    <s v="E.S.P. Empresa de Servicios Públicos Domiciliarios Aguas y Aseo de Fredonia S.A. - En Liquidación"/>
    <x v="0"/>
    <s v="Antioquia"/>
    <x v="2"/>
    <x v="7"/>
    <s v="Omisa"/>
    <n v="100"/>
  </r>
  <r>
    <x v="128"/>
    <s v="E.S.P. de Puerto Triunfo S.A."/>
    <x v="0"/>
    <s v="Antioquia"/>
    <x v="1"/>
    <x v="5"/>
    <s v="Omisa"/>
    <n v="100"/>
  </r>
  <r>
    <x v="129"/>
    <s v="Instituto Municipal para la Recreación y el Deporte Palmar de Varela"/>
    <x v="0"/>
    <s v="Atlántico"/>
    <x v="0"/>
    <x v="3"/>
    <s v="Omisa"/>
    <m/>
  </r>
  <r>
    <x v="130"/>
    <s v="Sistema Estratégico de Transporte Público de Santa Marta S.A.S."/>
    <x v="0"/>
    <s v="Magdalena"/>
    <x v="1"/>
    <x v="8"/>
    <s v="Omisa"/>
    <m/>
  </r>
  <r>
    <x v="131"/>
    <s v="Instituto Municipal de Recreación, Deporte y Cultura - Tinjacá"/>
    <x v="0"/>
    <s v="Boyacá"/>
    <x v="0"/>
    <x v="3"/>
    <s v="Omisa"/>
    <m/>
  </r>
  <r>
    <x v="132"/>
    <s v="Centro de Bienestar del Anciano San Antonio - Sonsón"/>
    <x v="0"/>
    <s v="Antioquia"/>
    <x v="0"/>
    <x v="3"/>
    <s v="Omisa"/>
    <m/>
  </r>
  <r>
    <x v="133"/>
    <s v="E.S.P. Empresa de Acueducto, Alcantarillado y Aseo del Municipio de Dibulla S.A."/>
    <x v="0"/>
    <s v="La Guajira"/>
    <x v="1"/>
    <x v="5"/>
    <s v="Omisa"/>
    <m/>
  </r>
  <r>
    <x v="134"/>
    <s v="E.S.P. de Guatavita S.A."/>
    <x v="0"/>
    <s v="Cundinamarca"/>
    <x v="1"/>
    <x v="5"/>
    <s v="Omisa"/>
    <n v="99"/>
  </r>
  <r>
    <x v="135"/>
    <s v="Instituto Municipal para el Deporte y la Recreación de Ibagué"/>
    <x v="0"/>
    <s v="Tolima"/>
    <x v="0"/>
    <x v="3"/>
    <s v="Omisa"/>
    <m/>
  </r>
  <r>
    <x v="136"/>
    <s v="E.S.P. de Acueducto, Alcantarillado y Aseo - Tambo"/>
    <x v="0"/>
    <s v="Cauca"/>
    <x v="1"/>
    <x v="5"/>
    <s v="Omisa"/>
    <m/>
  </r>
  <r>
    <x v="137"/>
    <s v="E.S.P. Empresas Públicas de San Rafael S.A."/>
    <x v="0"/>
    <s v="Antioquia"/>
    <x v="1"/>
    <x v="5"/>
    <s v="Omisa"/>
    <n v="100"/>
  </r>
  <r>
    <x v="138"/>
    <s v="E.S.P. de Giraldo S.A."/>
    <x v="0"/>
    <s v="Antioquia"/>
    <x v="1"/>
    <x v="5"/>
    <s v="Omisa"/>
    <n v="100"/>
  </r>
  <r>
    <x v="139"/>
    <s v="E.S.P. Aguas con Futuro S.A."/>
    <x v="0"/>
    <s v="Boyacá"/>
    <x v="1"/>
    <x v="5"/>
    <s v="Omisa"/>
    <n v="100"/>
  </r>
  <r>
    <x v="140"/>
    <s v="E.S.P. Empresa de Alumbrado Público de Toluviejo"/>
    <x v="0"/>
    <s v="Sucre"/>
    <x v="1"/>
    <x v="5"/>
    <s v="Omisa"/>
    <m/>
  </r>
  <r>
    <x v="141"/>
    <s v="E.S.P. Aguas Canal del Dique S.A."/>
    <x v="0"/>
    <s v="Bolívar"/>
    <x v="1"/>
    <x v="5"/>
    <s v="Omisa"/>
    <n v="100"/>
  </r>
  <r>
    <x v="142"/>
    <s v="E.S.P. de Lejanías - Meta"/>
    <x v="0"/>
    <s v="Meta"/>
    <x v="1"/>
    <x v="5"/>
    <s v="Omisa"/>
    <m/>
  </r>
  <r>
    <x v="143"/>
    <s v="E.S.P. Empresa de Servicios Públicos de Buenavista - Córdoba"/>
    <x v="0"/>
    <s v="Córdoba"/>
    <x v="1"/>
    <x v="5"/>
    <s v="Omisa"/>
    <m/>
  </r>
  <r>
    <x v="144"/>
    <s v="Instituto Municipal de Deporte y Cultura de Morales - Bolívar"/>
    <x v="0"/>
    <s v="Bolívar"/>
    <x v="0"/>
    <x v="3"/>
    <s v="Omisa"/>
    <m/>
  </r>
  <r>
    <x v="145"/>
    <s v="Junta Municipal de Deportes - Chachagüí"/>
    <x v="0"/>
    <s v="Nariño"/>
    <x v="0"/>
    <x v="3"/>
    <s v="Omisa"/>
    <m/>
  </r>
  <r>
    <x v="146"/>
    <s v="E.S.P. Empresa Aguas de Nuquí S.A."/>
    <x v="0"/>
    <s v="Chocó"/>
    <x v="1"/>
    <x v="5"/>
    <s v="Omisa"/>
    <n v="100"/>
  </r>
  <r>
    <x v="147"/>
    <s v="E.S.P. Aguas Mocoa S.A."/>
    <x v="0"/>
    <s v="Putumayo"/>
    <x v="1"/>
    <x v="5"/>
    <s v="Omisa"/>
    <m/>
  </r>
  <r>
    <x v="148"/>
    <s v="Instituto Municipal para el Deporte, la Recreación, el Aprovechamiento del Tiempo Libre y la Educación Extraescolar - Morroa- En Liquidación"/>
    <x v="0"/>
    <s v="Sucre"/>
    <x v="2"/>
    <x v="7"/>
    <s v="Omisa"/>
    <m/>
  </r>
  <r>
    <x v="149"/>
    <s v="E.S.P. Santa Helena del Opón AAA S.A."/>
    <x v="0"/>
    <s v="Santander"/>
    <x v="1"/>
    <x v="5"/>
    <s v="Omisa"/>
    <n v="91"/>
  </r>
  <r>
    <x v="150"/>
    <s v="E.I.C.E. Máquinas y Servicios Viales del Municipio de Tibú"/>
    <x v="0"/>
    <s v="Norte de Santander"/>
    <x v="1"/>
    <x v="8"/>
    <s v="Omisa"/>
    <m/>
  </r>
  <r>
    <x v="151"/>
    <s v="Resguardo Indígena Zenú de San Andrés de Sotavento"/>
    <x v="0"/>
    <s v="Córdoba"/>
    <x v="0"/>
    <x v="10"/>
    <s v="Omisa"/>
    <m/>
  </r>
  <r>
    <x v="152"/>
    <s v="Instituto Municipal de Recreación y Deporte de Campo de la Cruz - Atlántico"/>
    <x v="0"/>
    <s v="Atlántico"/>
    <x v="0"/>
    <x v="3"/>
    <s v="Omisa"/>
    <m/>
  </r>
  <r>
    <x v="153"/>
    <s v="Asociación de Resguardos Indígenas Pacandé"/>
    <x v="0"/>
    <s v="Tolima"/>
    <x v="0"/>
    <x v="10"/>
    <s v="Omisa"/>
    <m/>
  </r>
  <r>
    <x v="154"/>
    <s v="Establecimiento Público Ambiental Distrito de Buenaventura"/>
    <x v="0"/>
    <s v="Valle del Cauca"/>
    <x v="0"/>
    <x v="3"/>
    <s v="Omisa"/>
    <m/>
  </r>
  <r>
    <x v="155"/>
    <s v="E.S.P. Empresas Públicas Municipales de Tierralta"/>
    <x v="0"/>
    <s v="Córdoba"/>
    <x v="1"/>
    <x v="5"/>
    <s v="Omisa"/>
    <m/>
  </r>
  <r>
    <x v="156"/>
    <s v="Centro Provincial de Gestión Agroempresarial del Departamento de Arauca"/>
    <x v="0"/>
    <s v="Arauca"/>
    <x v="0"/>
    <x v="3"/>
    <s v="Omisa"/>
    <m/>
  </r>
  <r>
    <x v="157"/>
    <s v="E.S.P. De Manaure Balcón del Cesar"/>
    <x v="0"/>
    <s v="Cesar"/>
    <x v="1"/>
    <x v="5"/>
    <s v="Omisa"/>
    <m/>
  </r>
  <r>
    <x v="158"/>
    <s v="U.A.E Centro de Vida Dejando Huellas del Municipio de Ayapel"/>
    <x v="0"/>
    <s v="Córdoba"/>
    <x v="0"/>
    <x v="3"/>
    <s v="Omisa"/>
    <m/>
  </r>
  <r>
    <x v="159"/>
    <s v="Empresa Vial del Municipio de Arauquita E.I.C.E."/>
    <x v="0"/>
    <s v="Arauca"/>
    <x v="0"/>
    <x v="2"/>
    <s v="Omisa"/>
    <m/>
  </r>
  <r>
    <x v="160"/>
    <s v="Resguardo Indígena Cristiania"/>
    <x v="0"/>
    <s v="Antioquia"/>
    <x v="0"/>
    <x v="10"/>
    <s v="Omisa"/>
    <m/>
  </r>
  <r>
    <x v="161"/>
    <s v="I.P.S.I Palaima"/>
    <x v="0"/>
    <s v="La Guajira"/>
    <x v="1"/>
    <x v="4"/>
    <s v="Omisa"/>
    <m/>
  </r>
  <r>
    <x v="162"/>
    <s v="Asociación de Municipios del Urabá Antioqueño"/>
    <x v="0"/>
    <s v="Antioquia"/>
    <x v="0"/>
    <x v="3"/>
    <s v="Omisa"/>
    <m/>
  </r>
  <r>
    <x v="163"/>
    <s v="Agencia de Cundinamarca para la Paz y la Convivencia"/>
    <x v="0"/>
    <s v="Cundinamarca"/>
    <x v="0"/>
    <x v="3"/>
    <s v="Omisa"/>
    <m/>
  </r>
  <r>
    <x v="164"/>
    <s v="Resguardo Indígena Totoró"/>
    <x v="0"/>
    <s v="Cauca"/>
    <x v="0"/>
    <x v="10"/>
    <s v="Omisa"/>
    <m/>
  </r>
  <r>
    <x v="165"/>
    <s v="Empresa Metropolitana de Servicios Públicos Domiciliarios S.A E.S.P"/>
    <x v="0"/>
    <s v="Norte de Santander"/>
    <x v="1"/>
    <x v="5"/>
    <s v="Omisa"/>
    <m/>
  </r>
  <r>
    <x v="166"/>
    <s v="Empresas Públicas de el Doncello S.A E.S.P"/>
    <x v="0"/>
    <s v="Caquetá"/>
    <x v="1"/>
    <x v="5"/>
    <s v="Omisa"/>
    <n v="95"/>
  </r>
  <r>
    <x v="167"/>
    <s v="Nueva E.S.E. Hospital Departamental San Francisco de Asís"/>
    <x v="0"/>
    <s v="Chocó"/>
    <x v="1"/>
    <x v="1"/>
    <s v="Omisa"/>
    <m/>
  </r>
  <r>
    <x v="168"/>
    <s v="E.S.P. Aguas de Tumaco S.A"/>
    <x v="0"/>
    <s v="Nariño"/>
    <x v="1"/>
    <x v="5"/>
    <s v="Omisa"/>
    <n v="96"/>
  </r>
  <r>
    <x v="169"/>
    <s v="Instituto Municipal de Deportes Recreación y Cultura de Ponedera"/>
    <x v="0"/>
    <s v="Atlántico"/>
    <x v="0"/>
    <x v="3"/>
    <s v="Omisa"/>
    <m/>
  </r>
  <r>
    <x v="170"/>
    <s v="Instituto Municipal de Deporte y Recreación de Colosó - Sucre"/>
    <x v="0"/>
    <s v="Sucre"/>
    <x v="0"/>
    <x v="3"/>
    <s v="Omisa"/>
    <m/>
  </r>
  <r>
    <x v="171"/>
    <s v="Asociación de Municipios de la Subregión Centro Sur de Caldas-En liquidación"/>
    <x v="0"/>
    <s v="Caldas"/>
    <x v="2"/>
    <x v="7"/>
    <s v="Omisa"/>
    <m/>
  </r>
  <r>
    <x v="172"/>
    <s v="Instituto Municipal de Deportes, Recreación y Aprovechamiento del Tiempo Libre de Coveñas Sucre"/>
    <x v="0"/>
    <s v="Sucre"/>
    <x v="0"/>
    <x v="2"/>
    <s v="Omisa"/>
    <m/>
  </r>
  <r>
    <x v="173"/>
    <s v="Instituto de Recreación, Cultura y Deporte del Municipio de Montelibano"/>
    <x v="0"/>
    <s v="Córdoba"/>
    <x v="0"/>
    <x v="3"/>
    <s v="Omisa"/>
    <m/>
  </r>
  <r>
    <x v="174"/>
    <s v="Empresa de Acueducto, Alcantarillado y Aseo del Municipio de Pijiño del Carmen - Magdalena S.A E.S.P"/>
    <x v="0"/>
    <s v="Magdalena"/>
    <x v="1"/>
    <x v="5"/>
    <s v="Omisa"/>
    <n v="95"/>
  </r>
  <r>
    <x v="175"/>
    <s v="Instituto Cajamarcuno para el Deporte y la Recreación"/>
    <x v="0"/>
    <s v="Tolima"/>
    <x v="0"/>
    <x v="2"/>
    <s v="Omisa"/>
    <m/>
  </r>
  <r>
    <x v="176"/>
    <s v="Hospital Departamental  de la Divina Misericordia de Palestina - Caldas E.S.E"/>
    <x v="0"/>
    <s v="Caldas"/>
    <x v="1"/>
    <x v="1"/>
    <s v="Omisa"/>
    <m/>
  </r>
  <r>
    <x v="177"/>
    <s v="Asociación de Municipios del Parque Nacional Natural Tatama"/>
    <x v="0"/>
    <s v="Risaralda"/>
    <x v="0"/>
    <x v="3"/>
    <s v="Omisa"/>
    <m/>
  </r>
  <r>
    <x v="178"/>
    <s v="Región Administrativa y de Planificación Caribe - RAP Región Caribe"/>
    <x v="0"/>
    <s v="Atlántico"/>
    <x v="0"/>
    <x v="3"/>
    <s v="Omisa"/>
    <m/>
  </r>
  <r>
    <x v="179"/>
    <s v="Asociación de Municipios de la Depresión Momposina"/>
    <x v="0"/>
    <s v="Bolívar"/>
    <x v="0"/>
    <x v="3"/>
    <s v="Omisa"/>
    <m/>
  </r>
  <r>
    <x v="180"/>
    <s v="Instituto Municipal de Deportes, Recreación y Cultura de Santa Lucía"/>
    <x v="0"/>
    <s v="Atlántico"/>
    <x v="0"/>
    <x v="3"/>
    <s v="Omisa"/>
    <m/>
  </r>
  <r>
    <x v="181"/>
    <s v="Instituto Municipal de Recreaciòn y Deportes de los Palmitos Sucre."/>
    <x v="0"/>
    <s v="Sucre"/>
    <x v="0"/>
    <x v="3"/>
    <s v="Omisa"/>
    <m/>
  </r>
  <r>
    <x v="182"/>
    <s v="E.S.P. Aguas Públicas de Cantagallo S.A."/>
    <x v="0"/>
    <s v="Bolívar"/>
    <x v="1"/>
    <x v="5"/>
    <s v="Omisa"/>
    <n v="100"/>
  </r>
  <r>
    <x v="183"/>
    <s v="E.S.P Empresas Publicas de Villavieja S.A.S"/>
    <x v="0"/>
    <s v="Huila"/>
    <x v="1"/>
    <x v="5"/>
    <s v="Omisa"/>
    <n v="100"/>
  </r>
  <r>
    <x v="184"/>
    <s v="Contraloría General del Municipio de Santiago de Cali"/>
    <x v="0"/>
    <s v="Valle del Cauca"/>
    <x v="0"/>
    <x v="3"/>
    <s v="Omisa"/>
    <m/>
  </r>
  <r>
    <x v="185"/>
    <s v="Asociación de Municipios de la Provincia de Pamplona"/>
    <x v="0"/>
    <s v="Norte de Santander"/>
    <x v="0"/>
    <x v="3"/>
    <s v="Omisa"/>
    <m/>
  </r>
  <r>
    <x v="186"/>
    <s v="Instituto Municipal de Recreación y Deportes de Clemencia"/>
    <x v="0"/>
    <s v="Bolívar"/>
    <x v="0"/>
    <x v="3"/>
    <s v="Omisa"/>
    <m/>
  </r>
  <r>
    <x v="187"/>
    <s v="Sociedad Pública Terminal Regional de Transporte Terrestre de Tunja S.A.S."/>
    <x v="0"/>
    <s v="Boyacá"/>
    <x v="1"/>
    <x v="11"/>
    <s v="Omisa"/>
    <n v="100"/>
  </r>
  <r>
    <x v="188"/>
    <s v="Asociación de Municipios del Complejo Cenagoso de la Zapatosa, la Ruta de la Cumbia, la Tambora, Mitos y Leyendas"/>
    <x v="0"/>
    <s v="Magdalena"/>
    <x v="0"/>
    <x v="3"/>
    <s v="Omisa"/>
    <m/>
  </r>
  <r>
    <x v="189"/>
    <s v="E.S.P. Empresa de Servicios Públicos Domiciliarios SERVISUC S.A.S."/>
    <x v="0"/>
    <s v="Sucre"/>
    <x v="1"/>
    <x v="5"/>
    <s v="Omisa"/>
    <n v="95.398687190000004"/>
  </r>
  <r>
    <x v="190"/>
    <s v="Agencia de Analítica de Datos S.A.S."/>
    <x v="0"/>
    <s v="Bogotá D.C."/>
    <x v="3"/>
    <x v="11"/>
    <s v="Omisa"/>
    <n v="100"/>
  </r>
  <r>
    <x v="191"/>
    <s v="Asociación Supradepartamental de Municipios para el Progreso."/>
    <x v="0"/>
    <s v="Meta"/>
    <x v="0"/>
    <x v="3"/>
    <s v="Omisa"/>
    <m/>
  </r>
  <r>
    <x v="192"/>
    <s v="E.I.C.E. del Orden Municipal, Denominada Empresa Municipal de Maquinaria, Transporte y Servicios"/>
    <x v="0"/>
    <s v="Antioquia"/>
    <x v="1"/>
    <x v="8"/>
    <s v="Omisa"/>
    <m/>
  </r>
  <r>
    <x v="193"/>
    <s v="Región de Planeación y Gestión del Centro del Valle"/>
    <x v="0"/>
    <s v="Valle del Cauca"/>
    <x v="0"/>
    <x v="3"/>
    <s v="Omisa"/>
    <m/>
  </r>
  <r>
    <x v="194"/>
    <s v="Región de Planeación y Gestión del Bajo Cauca"/>
    <x v="0"/>
    <s v="Antioquia"/>
    <x v="0"/>
    <x v="3"/>
    <s v="Omisa"/>
    <m/>
  </r>
  <r>
    <x v="195"/>
    <s v="Asociación Regional de Municipios del Caribe - ARCA"/>
    <x v="0"/>
    <s v="Magdalena"/>
    <x v="0"/>
    <x v="3"/>
    <s v="Omisa"/>
    <m/>
  </r>
  <r>
    <x v="196"/>
    <s v="Escuela Taller Cartagena de Indias."/>
    <x v="0"/>
    <s v="Bolívar"/>
    <x v="0"/>
    <x v="3"/>
    <s v="Omisa"/>
    <m/>
  </r>
  <r>
    <x v="197"/>
    <s v="Asociación Regional de Municipios de los Departamentos de la Región Atlántica de Colombia"/>
    <x v="0"/>
    <s v="Magdalena"/>
    <x v="0"/>
    <x v="3"/>
    <s v="Omisa"/>
    <m/>
  </r>
  <r>
    <x v="198"/>
    <s v="Corporacion de Ciencia y Tecnología Ambiental Macarenia"/>
    <x v="1"/>
    <s v="Nacional"/>
    <x v="0"/>
    <x v="3"/>
    <s v="Omisa"/>
    <m/>
  </r>
  <r>
    <x v="199"/>
    <s v="E.S.P. Aguas de Valencia S.A.S."/>
    <x v="0"/>
    <s v="Córdoba"/>
    <x v="1"/>
    <x v="5"/>
    <s v="Omisa"/>
    <n v="100"/>
  </r>
  <r>
    <x v="200"/>
    <s v="Asociación de Municipios del Sur-Sur de la Guajira, la Guajira Zona Sur"/>
    <x v="0"/>
    <s v="La Guajira"/>
    <x v="0"/>
    <x v="3"/>
    <s v="Omisa"/>
    <m/>
  </r>
  <r>
    <x v="201"/>
    <s v="E.I.C.E. Empresa de Desarrollo Urbano del Occidente- EDUOCCIDENTE"/>
    <x v="0"/>
    <s v="Antioquia"/>
    <x v="1"/>
    <x v="8"/>
    <s v="Omisa"/>
    <m/>
  </r>
  <r>
    <x v="202"/>
    <s v="Patrimonio Autónomo Fondo Empresarial"/>
    <x v="1"/>
    <s v="Nacional"/>
    <x v="0"/>
    <x v="3"/>
    <s v="Omisa"/>
    <m/>
  </r>
  <r>
    <x v="203"/>
    <s v="Fondo Mixto para la Promoción de la Infraestructura, el Desarrollo Integral y la Gestión Social Sierra Nevada"/>
    <x v="0"/>
    <s v="Cesar"/>
    <x v="0"/>
    <x v="3"/>
    <s v="Omisa"/>
    <n v="90"/>
  </r>
  <r>
    <x v="204"/>
    <s v="Instituto de Tránsito y Transporte de Fonseca la Guajira"/>
    <x v="0"/>
    <s v="La Guajira"/>
    <x v="0"/>
    <x v="3"/>
    <s v="Omisa"/>
    <m/>
  </r>
  <r>
    <x v="205"/>
    <s v="Región Administrativa y de Planificación- RAP Llanos"/>
    <x v="0"/>
    <s v="Arauca"/>
    <x v="0"/>
    <x v="3"/>
    <s v="Omisa"/>
    <m/>
  </r>
  <r>
    <x v="206"/>
    <s v="Desarrollo Sostenible y Equidad Territorial"/>
    <x v="0"/>
    <s v="Meta"/>
    <x v="0"/>
    <x v="3"/>
    <s v="Omisa"/>
    <m/>
  </r>
  <r>
    <x v="207"/>
    <s v="Región de Planeación y Gestión"/>
    <x v="0"/>
    <s v="Valle del Cauca"/>
    <x v="0"/>
    <x v="3"/>
    <s v="Omisa"/>
    <m/>
  </r>
  <r>
    <x v="208"/>
    <s v="Municipios Asociados del Cauca"/>
    <x v="0"/>
    <s v="Cauca"/>
    <x v="0"/>
    <x v="3"/>
    <s v="Omisa"/>
    <m/>
  </r>
  <r>
    <x v="209"/>
    <s v="Región Administrativa y de Planificación RAP Del Agua y La Montaña"/>
    <x v="0"/>
    <s v="Antioquia"/>
    <x v="0"/>
    <x v="3"/>
    <s v="Omisa"/>
    <m/>
  </r>
  <r>
    <x v="210"/>
    <s v="E.S.P. Empresa de Servicios Públicos Domiciliarios de Acueducto Alcantarillado y Aseo de Rioblanco - ACUAARIO S.A.S."/>
    <x v="0"/>
    <s v="Tolima"/>
    <x v="1"/>
    <x v="5"/>
    <s v="Omisa"/>
    <m/>
  </r>
  <r>
    <x v="211"/>
    <s v="E.S.P. del Sector Rural Urbano y Centros Poblados de Güepsa Sociedad Anónima por Acciones Simplificadas de Alcantarillado - Aseo Rural y Urbano del Mu"/>
    <x v="0"/>
    <s v="Santander"/>
    <x v="1"/>
    <x v="5"/>
    <s v="Omisa"/>
    <n v="100"/>
  </r>
  <r>
    <x v="212"/>
    <s v="I.P.S.I Caño Mochuelo del Cabildo Indígena del Resguardo Caño Mochuelo"/>
    <x v="0"/>
    <s v="Casanare"/>
    <x v="1"/>
    <x v="4"/>
    <s v="Omisa"/>
    <m/>
  </r>
  <r>
    <x v="213"/>
    <s v="Instituto Municipal de Cultura Deporte y Recreación de Tiquisio"/>
    <x v="0"/>
    <s v="Bolívar"/>
    <x v="0"/>
    <x v="3"/>
    <s v="Omisa"/>
    <m/>
  </r>
  <r>
    <x v="214"/>
    <s v="I.P.S. Indígena Mavesalud"/>
    <x v="0"/>
    <s v="Vichada"/>
    <x v="1"/>
    <x v="4"/>
    <s v="Omisa"/>
    <m/>
  </r>
  <r>
    <x v="215"/>
    <s v="E.I.C.E. Empresa de Desarrollo Territorial Sostenible Invest in Sabana"/>
    <x v="0"/>
    <s v="Cundinamarca"/>
    <x v="1"/>
    <x v="8"/>
    <s v="Omisa"/>
    <m/>
  </r>
  <r>
    <x v="216"/>
    <s v="Establecimiento Público Municipal Centro de Protección Social para el Adulto Mayor San Martín de Porres"/>
    <x v="0"/>
    <s v="Boyacá"/>
    <x v="0"/>
    <x v="3"/>
    <s v="Omisa"/>
    <m/>
  </r>
  <r>
    <x v="217"/>
    <s v="I.P.S.I Sol Wayuu"/>
    <x v="0"/>
    <s v="La Guajira"/>
    <x v="1"/>
    <x v="4"/>
    <s v="Omisa"/>
    <m/>
  </r>
  <r>
    <x v="218"/>
    <s v="I.P.S.I. Indigena Centro Epidemiologico y de Salud Integral JEKEET AKUAITA"/>
    <x v="0"/>
    <s v="La Guajira"/>
    <x v="1"/>
    <x v="4"/>
    <s v="Omisa"/>
    <m/>
  </r>
  <r>
    <x v="219"/>
    <s v="Instituto Municipal De Transporte y Movilidad Puerto Asís"/>
    <x v="0"/>
    <s v="Putumayo"/>
    <x v="0"/>
    <x v="2"/>
    <s v="Omisa"/>
    <m/>
  </r>
  <r>
    <x v="220"/>
    <s v="Instituto de Transito Transporte y Desarrollo Urbano del Municipio de Sincé - Sucre"/>
    <x v="0"/>
    <s v="Sucre"/>
    <x v="0"/>
    <x v="2"/>
    <s v="Omisa"/>
    <m/>
  </r>
  <r>
    <x v="221"/>
    <s v="Instituto Municipal para el Deporte la Educación Física y la Recreación de San Zenón"/>
    <x v="0"/>
    <s v="Magdalena"/>
    <x v="0"/>
    <x v="2"/>
    <s v="Omisa"/>
    <m/>
  </r>
  <r>
    <x v="222"/>
    <s v="Instituto Municipal de Deporte y Recreación Belisario Roncallo Valera"/>
    <x v="0"/>
    <s v="Magdalena"/>
    <x v="0"/>
    <x v="2"/>
    <s v="Omisa"/>
    <m/>
  </r>
  <r>
    <x v="223"/>
    <s v="Casa de Bienestar del Adulto Mayor y Centro Vida La Esperanza de Soracá"/>
    <x v="0"/>
    <s v="Boyacá"/>
    <x v="0"/>
    <x v="2"/>
    <s v="Omisa"/>
    <m/>
  </r>
  <r>
    <x v="224"/>
    <s v="Provincia Administrativa y de Planeación - PAP del Sumapaz"/>
    <x v="0"/>
    <s v="Cundinamarca"/>
    <x v="0"/>
    <x v="3"/>
    <s v="Omisa"/>
    <m/>
  </r>
  <r>
    <x v="225"/>
    <s v="E.S.P. Empresa de Servicios Públicos de El Paso"/>
    <x v="0"/>
    <s v="Cesar"/>
    <x v="1"/>
    <x v="5"/>
    <s v="Omisa"/>
    <m/>
  </r>
  <r>
    <x v="226"/>
    <s v="Asociación de Municipios ECO - Subregión del Guájaro Canal del Dique y Municipios Ribereños del Río Magdalena"/>
    <x v="0"/>
    <s v="Atlántico"/>
    <x v="0"/>
    <x v="3"/>
    <s v="Omisa"/>
    <m/>
  </r>
  <r>
    <x v="227"/>
    <s v="Corporación Centro Provincial de Gestión Agroempresarial de los Puertos"/>
    <x v="0"/>
    <s v="Putumayo"/>
    <x v="0"/>
    <x v="3"/>
    <s v="Omisa"/>
    <m/>
  </r>
  <r>
    <x v="228"/>
    <s v="E.I.C.E. Empresa de Desarrollo y Renovación Municipal de Santa Fe de Antioquia"/>
    <x v="0"/>
    <s v="Antioquia"/>
    <x v="1"/>
    <x v="8"/>
    <s v="Omisa"/>
    <m/>
  </r>
  <r>
    <x v="229"/>
    <s v="E.I.C.E. Empresa Industrial y Comercial para el Desarrollo Urbano y Territorial - Municipio Mutatá"/>
    <x v="0"/>
    <s v="Antioquia"/>
    <x v="1"/>
    <x v="8"/>
    <s v="Omisa"/>
    <m/>
  </r>
  <r>
    <x v="230"/>
    <s v="Corporación Mixta para el Desarrollo Social y Ambiental de Colombia - Codecolombia"/>
    <x v="0"/>
    <s v="Nariño"/>
    <x v="0"/>
    <x v="3"/>
    <s v="Omisa"/>
    <m/>
  </r>
  <r>
    <x v="231"/>
    <s v="Región de planeación y gestión para el desarrollo territorial municipal - RPG PARAMILLO"/>
    <x v="0"/>
    <s v="Córdoba"/>
    <x v="0"/>
    <x v="3"/>
    <s v="Omisa"/>
    <m/>
  </r>
  <r>
    <x v="232"/>
    <s v="Asociación Supradepartamental de Municipios de la Región del Alto Patía"/>
    <x v="0"/>
    <s v="Nariño"/>
    <x v="0"/>
    <x v="3"/>
    <s v="Omisa"/>
    <m/>
  </r>
  <r>
    <x v="233"/>
    <s v="Instituto de Cultura, Turismo y Juventud - ICT JR"/>
    <x v="0"/>
    <s v="Chocó"/>
    <x v="0"/>
    <x v="2"/>
    <s v="Omisa"/>
    <m/>
  </r>
  <r>
    <x v="234"/>
    <s v="Fondo de Desarrollo Empresarial de Barrancas"/>
    <x v="0"/>
    <s v="La Guajira"/>
    <x v="0"/>
    <x v="2"/>
    <s v="Omisa"/>
    <m/>
  </r>
  <r>
    <x v="235"/>
    <s v="Instituto Departamental de Acción Comunal del Departamento del Huila"/>
    <x v="0"/>
    <s v="Huila"/>
    <x v="0"/>
    <x v="2"/>
    <s v="Omisa"/>
    <m/>
  </r>
  <r>
    <x v="236"/>
    <s v="Instituto para el Fomento de la Cultura El Deporte y el Turismo ICDT del Municipio de San Pablo"/>
    <x v="0"/>
    <s v="Nariño"/>
    <x v="0"/>
    <x v="2"/>
    <s v="Omisa"/>
    <m/>
  </r>
  <r>
    <x v="237"/>
    <s v="Geoter E.I.C.E. S.A.S"/>
    <x v="0"/>
    <s v="Cundinamarca"/>
    <x v="1"/>
    <x v="8"/>
    <s v="Omisa"/>
    <m/>
  </r>
  <r>
    <x v="238"/>
    <s v="E.S.P. Empresa Oficial de Servicios Públicos del Municipio de San Martin de Loba Bolívar S.A.S"/>
    <x v="0"/>
    <s v="Bolívar"/>
    <x v="1"/>
    <x v="5"/>
    <s v="Omisa"/>
    <n v="100"/>
  </r>
  <r>
    <x v="239"/>
    <s v="Instituto Distrital de Acción Comunal de Cartagena y el Caribe"/>
    <x v="0"/>
    <s v="Bolívar"/>
    <x v="0"/>
    <x v="2"/>
    <s v="Omisa"/>
    <m/>
  </r>
  <r>
    <x v="240"/>
    <s v="E.I.C.E. Área Metropolitana de Valledupar"/>
    <x v="0"/>
    <s v="Cesar"/>
    <x v="1"/>
    <x v="8"/>
    <s v="Omisa"/>
    <m/>
  </r>
  <r>
    <x v="241"/>
    <s v="E.I.C.E. Empresa de Desarrollo Sostenible del Magdalena"/>
    <x v="0"/>
    <s v="Magdalena"/>
    <x v="1"/>
    <x v="8"/>
    <s v="Omisa"/>
    <m/>
  </r>
  <r>
    <x v="242"/>
    <s v="I.P.S.I Runa Yankuna - Cabildo Mayor del Pueblo Yanacona"/>
    <x v="0"/>
    <s v="Cauca"/>
    <x v="1"/>
    <x v="4"/>
    <s v="Omisa"/>
    <m/>
  </r>
  <r>
    <x v="243"/>
    <s v="E.I.C.E. Empresa de Desarrollo Urbano Rural y Habitat del Municipio de Dabeiba"/>
    <x v="0"/>
    <s v="Antioquia"/>
    <x v="1"/>
    <x v="8"/>
    <s v="Omisa"/>
    <n v="100"/>
  </r>
  <r>
    <x v="244"/>
    <s v="E.I.C.E.  Empresa Promotora de Bolívar -"/>
    <x v="0"/>
    <s v="Bogotá D.C."/>
    <x v="1"/>
    <x v="8"/>
    <s v="Omisa"/>
    <m/>
  </r>
  <r>
    <x v="245"/>
    <s v="E.S.P. Empresa de Acueducto, Alcantarillado y Aseo de Chimichagua"/>
    <x v="0"/>
    <s v="Cesar"/>
    <x v="1"/>
    <x v="5"/>
    <s v="Omisa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07CF24-D6E8-4B8F-B6C3-B5E9C44CD6E5}" name="TablaDinámica2" cacheId="1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3:C10" firstHeaderRow="1" firstDataRow="1" firstDataCol="1" rowPageCount="1" colPageCount="1"/>
  <pivotFields count="8">
    <pivotField axis="axisRow" showAll="0">
      <items count="247">
        <item x="107"/>
        <item x="23"/>
        <item x="64"/>
        <item x="65"/>
        <item x="71"/>
        <item x="74"/>
        <item x="87"/>
        <item x="92"/>
        <item x="94"/>
        <item x="111"/>
        <item x="116"/>
        <item x="118"/>
        <item x="121"/>
        <item x="127"/>
        <item x="129"/>
        <item x="141"/>
        <item x="148"/>
        <item x="151"/>
        <item x="152"/>
        <item x="158"/>
        <item x="161"/>
        <item x="162"/>
        <item x="165"/>
        <item x="171"/>
        <item x="172"/>
        <item x="176"/>
        <item x="178"/>
        <item x="179"/>
        <item x="180"/>
        <item x="181"/>
        <item x="186"/>
        <item x="191"/>
        <item x="193"/>
        <item x="196"/>
        <item x="199"/>
        <item x="200"/>
        <item x="202"/>
        <item x="203"/>
        <item x="207"/>
        <item x="208"/>
        <item x="18"/>
        <item x="31"/>
        <item x="54"/>
        <item x="59"/>
        <item x="70"/>
        <item x="80"/>
        <item x="83"/>
        <item x="96"/>
        <item x="99"/>
        <item x="106"/>
        <item x="140"/>
        <item x="155"/>
        <item x="156"/>
        <item x="173"/>
        <item x="175"/>
        <item x="177"/>
        <item x="182"/>
        <item x="189"/>
        <item x="209"/>
        <item x="210"/>
        <item x="211"/>
        <item x="213"/>
        <item x="214"/>
        <item x="21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9"/>
        <item x="20"/>
        <item x="21"/>
        <item x="22"/>
        <item x="24"/>
        <item x="25"/>
        <item x="26"/>
        <item x="27"/>
        <item x="28"/>
        <item x="29"/>
        <item x="30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5"/>
        <item x="56"/>
        <item x="57"/>
        <item x="58"/>
        <item x="60"/>
        <item x="61"/>
        <item x="62"/>
        <item x="63"/>
        <item x="66"/>
        <item x="67"/>
        <item x="68"/>
        <item x="69"/>
        <item x="72"/>
        <item x="73"/>
        <item x="75"/>
        <item x="76"/>
        <item x="77"/>
        <item x="78"/>
        <item x="79"/>
        <item x="81"/>
        <item x="82"/>
        <item x="84"/>
        <item x="85"/>
        <item x="86"/>
        <item x="88"/>
        <item x="89"/>
        <item x="90"/>
        <item x="91"/>
        <item x="93"/>
        <item x="95"/>
        <item x="97"/>
        <item x="98"/>
        <item x="100"/>
        <item x="101"/>
        <item x="102"/>
        <item x="103"/>
        <item x="104"/>
        <item x="105"/>
        <item x="108"/>
        <item x="109"/>
        <item x="110"/>
        <item x="112"/>
        <item x="113"/>
        <item x="114"/>
        <item x="115"/>
        <item x="117"/>
        <item x="119"/>
        <item x="120"/>
        <item x="122"/>
        <item x="123"/>
        <item x="124"/>
        <item x="125"/>
        <item x="126"/>
        <item x="128"/>
        <item x="130"/>
        <item x="131"/>
        <item x="132"/>
        <item x="133"/>
        <item x="134"/>
        <item x="135"/>
        <item x="136"/>
        <item x="137"/>
        <item x="138"/>
        <item x="139"/>
        <item x="142"/>
        <item x="143"/>
        <item x="144"/>
        <item x="145"/>
        <item x="146"/>
        <item x="147"/>
        <item x="149"/>
        <item x="150"/>
        <item x="153"/>
        <item x="154"/>
        <item x="157"/>
        <item x="159"/>
        <item x="160"/>
        <item x="163"/>
        <item x="164"/>
        <item x="166"/>
        <item x="167"/>
        <item x="168"/>
        <item x="169"/>
        <item x="170"/>
        <item x="174"/>
        <item x="183"/>
        <item x="184"/>
        <item x="185"/>
        <item x="187"/>
        <item x="188"/>
        <item x="190"/>
        <item x="192"/>
        <item x="194"/>
        <item x="195"/>
        <item x="197"/>
        <item x="198"/>
        <item x="201"/>
        <item x="204"/>
        <item x="205"/>
        <item x="206"/>
        <item x="212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t="default"/>
      </items>
    </pivotField>
    <pivotField dataField="1" showAll="0"/>
    <pivotField axis="axisPage" showAll="0">
      <items count="3">
        <item x="1"/>
        <item x="0"/>
        <item t="default"/>
      </items>
    </pivotField>
    <pivotField showAll="0"/>
    <pivotField axis="axisRow" showAll="0" sortType="descending">
      <items count="5">
        <item x="0"/>
        <item x="1"/>
        <item x="3"/>
        <item x="2"/>
        <item t="default" sd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3">
        <item sd="0" x="0"/>
        <item x="2"/>
        <item sd="0" x="4"/>
        <item sd="0" x="3"/>
        <item sd="0" x="10"/>
        <item sd="0" x="1"/>
        <item sd="0" x="5"/>
        <item sd="0" x="6"/>
        <item sd="0" x="7"/>
        <item sd="0" x="8"/>
        <item sd="0" x="9"/>
        <item sd="0" x="11"/>
        <item t="default" sd="0"/>
      </items>
    </pivotField>
    <pivotField showAll="0"/>
    <pivotField showAll="0"/>
  </pivotFields>
  <rowFields count="3">
    <field x="4"/>
    <field x="5"/>
    <field x="0"/>
  </rowFields>
  <rowItems count="7">
    <i>
      <x/>
    </i>
    <i r="1">
      <x v="1"/>
    </i>
    <i r="2">
      <x v="66"/>
    </i>
    <i r="1">
      <x v="3"/>
    </i>
    <i>
      <x v="1"/>
    </i>
    <i r="1">
      <x v="9"/>
    </i>
    <i t="grand">
      <x/>
    </i>
  </rowItems>
  <colItems count="1">
    <i/>
  </colItems>
  <pageFields count="1">
    <pageField fld="2" item="0" hier="-1"/>
  </pageFields>
  <dataFields count="1">
    <dataField name="Cuenta de Entidad" fld="1" subtotal="count" baseField="0" baseItem="0"/>
  </dataFields>
  <formats count="22"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4" type="button" dataOnly="0" labelOnly="1" outline="0" axis="axisRow" fieldPosition="0"/>
    </format>
    <format dxfId="18">
      <pivotArea dataOnly="0" labelOnly="1" fieldPosition="0">
        <references count="1">
          <reference field="4" count="0"/>
        </references>
      </pivotArea>
    </format>
    <format dxfId="17">
      <pivotArea dataOnly="0" labelOnly="1" grandRow="1" outline="0" fieldPosition="0"/>
    </format>
    <format dxfId="16">
      <pivotArea dataOnly="0" labelOnly="1" fieldPosition="0">
        <references count="2">
          <reference field="4" count="1" selected="0">
            <x v="1"/>
          </reference>
          <reference field="5" count="6">
            <x v="2"/>
            <x v="5"/>
            <x v="6"/>
            <x v="9"/>
            <x v="10"/>
            <x v="11"/>
          </reference>
        </references>
      </pivotArea>
    </format>
    <format dxfId="15">
      <pivotArea dataOnly="0" labelOnly="1" fieldPosition="0">
        <references count="2">
          <reference field="4" count="1" selected="0">
            <x v="0"/>
          </reference>
          <reference field="5" count="4">
            <x v="0"/>
            <x v="1"/>
            <x v="3"/>
            <x v="4"/>
          </reference>
        </references>
      </pivotArea>
    </format>
    <format dxfId="14">
      <pivotArea dataOnly="0" labelOnly="1" fieldPosition="0">
        <references count="2">
          <reference field="4" count="1" selected="0">
            <x v="3"/>
          </reference>
          <reference field="5" count="2">
            <x v="7"/>
            <x v="8"/>
          </reference>
        </references>
      </pivotArea>
    </format>
    <format dxfId="13">
      <pivotArea dataOnly="0" labelOnly="1" fieldPosition="0">
        <references count="2">
          <reference field="4" count="1" selected="0">
            <x v="2"/>
          </reference>
          <reference field="5" count="1">
            <x v="11"/>
          </reference>
        </references>
      </pivotArea>
    </format>
    <format dxfId="12">
      <pivotArea dataOnly="0" labelOnly="1" fieldPosition="0">
        <references count="3">
          <reference field="0" count="33">
            <x v="0"/>
            <x v="25"/>
            <x v="42"/>
            <x v="43"/>
            <x v="47"/>
            <x v="48"/>
            <x v="65"/>
            <x v="67"/>
            <x v="68"/>
            <x v="69"/>
            <x v="70"/>
            <x v="71"/>
            <x v="73"/>
            <x v="78"/>
            <x v="79"/>
            <x v="80"/>
            <x v="81"/>
            <x v="111"/>
            <x v="112"/>
            <x v="113"/>
            <x v="116"/>
            <x v="117"/>
            <x v="120"/>
            <x v="121"/>
            <x v="125"/>
            <x v="127"/>
            <x v="148"/>
            <x v="150"/>
            <x v="151"/>
            <x v="153"/>
            <x v="154"/>
            <x v="161"/>
            <x v="195"/>
          </reference>
          <reference field="4" count="1" selected="0">
            <x v="1"/>
          </reference>
          <reference field="5" count="1" selected="0">
            <x v="5"/>
          </reference>
        </references>
      </pivotArea>
    </format>
    <format dxfId="11">
      <pivotArea dataOnly="0" labelOnly="1" fieldPosition="0">
        <references count="3">
          <reference field="0" count="50">
            <x v="6"/>
            <x v="9"/>
            <x v="12"/>
            <x v="15"/>
            <x v="22"/>
            <x v="34"/>
            <x v="49"/>
            <x v="50"/>
            <x v="51"/>
            <x v="56"/>
            <x v="57"/>
            <x v="59"/>
            <x v="60"/>
            <x v="110"/>
            <x v="119"/>
            <x v="129"/>
            <x v="130"/>
            <x v="131"/>
            <x v="132"/>
            <x v="133"/>
            <x v="134"/>
            <x v="135"/>
            <x v="136"/>
            <x v="138"/>
            <x v="139"/>
            <x v="140"/>
            <x v="145"/>
            <x v="146"/>
            <x v="152"/>
            <x v="156"/>
            <x v="157"/>
            <x v="158"/>
            <x v="159"/>
            <x v="162"/>
            <x v="163"/>
            <x v="164"/>
            <x v="166"/>
            <x v="167"/>
            <x v="168"/>
            <x v="172"/>
            <x v="173"/>
            <x v="175"/>
            <x v="176"/>
            <x v="177"/>
            <x v="178"/>
            <x v="179"/>
            <x v="180"/>
            <x v="183"/>
            <x v="184"/>
            <x v="185"/>
          </reference>
          <reference field="4" count="1" selected="0">
            <x v="1"/>
          </reference>
          <reference field="5" count="1" selected="0">
            <x v="6"/>
          </reference>
        </references>
      </pivotArea>
    </format>
    <format dxfId="10">
      <pivotArea dataOnly="0" labelOnly="1" fieldPosition="0">
        <references count="3">
          <reference field="0" count="8">
            <x v="189"/>
            <x v="194"/>
            <x v="196"/>
            <x v="199"/>
            <x v="200"/>
            <x v="225"/>
            <x v="238"/>
            <x v="245"/>
          </reference>
          <reference field="4" count="1" selected="0">
            <x v="1"/>
          </reference>
          <reference field="5" count="1" selected="0">
            <x v="6"/>
          </reference>
        </references>
      </pivotArea>
    </format>
    <format dxfId="9">
      <pivotArea dataOnly="0" labelOnly="1" fieldPosition="0">
        <references count="3">
          <reference field="0" count="15">
            <x v="7"/>
            <x v="63"/>
            <x v="142"/>
            <x v="149"/>
            <x v="169"/>
            <x v="186"/>
            <x v="206"/>
            <x v="211"/>
            <x v="228"/>
            <x v="229"/>
            <x v="237"/>
            <x v="240"/>
            <x v="241"/>
            <x v="243"/>
            <x v="244"/>
          </reference>
          <reference field="4" count="1" selected="0">
            <x v="1"/>
          </reference>
          <reference field="5" count="1" selected="0">
            <x v="9"/>
          </reference>
        </references>
      </pivotArea>
    </format>
    <format dxfId="8">
      <pivotArea dataOnly="0" labelOnly="1" fieldPosition="0">
        <references count="3">
          <reference field="0" count="2">
            <x v="10"/>
            <x v="155"/>
          </reference>
          <reference field="4" count="1" selected="0">
            <x v="1"/>
          </reference>
          <reference field="5" count="1" selected="0">
            <x v="10"/>
          </reference>
        </references>
      </pivotArea>
    </format>
    <format dxfId="7">
      <pivotArea dataOnly="0" labelOnly="1" fieldPosition="0">
        <references count="3">
          <reference field="0" count="1">
            <x v="203"/>
          </reference>
          <reference field="4" count="1" selected="0">
            <x v="1"/>
          </reference>
          <reference field="5" count="1" selected="0">
            <x v="11"/>
          </reference>
        </references>
      </pivotArea>
    </format>
    <format dxfId="6">
      <pivotArea dataOnly="0" labelOnly="1" fieldPosition="0">
        <references count="3">
          <reference field="0" count="32">
            <x v="1"/>
            <x v="40"/>
            <x v="41"/>
            <x v="64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</reference>
          <reference field="4" count="1" selected="0">
            <x v="0"/>
          </reference>
          <reference field="5" count="1" selected="0">
            <x v="0"/>
          </reference>
        </references>
      </pivotArea>
    </format>
    <format dxfId="5">
      <pivotArea dataOnly="0" labelOnly="1" fieldPosition="0">
        <references count="3">
          <reference field="0" count="50">
            <x v="2"/>
            <x v="3"/>
            <x v="5"/>
            <x v="11"/>
            <x v="14"/>
            <x v="18"/>
            <x v="19"/>
            <x v="21"/>
            <x v="26"/>
            <x v="27"/>
            <x v="28"/>
            <x v="29"/>
            <x v="30"/>
            <x v="31"/>
            <x v="32"/>
            <x v="33"/>
            <x v="35"/>
            <x v="36"/>
            <x v="37"/>
            <x v="38"/>
            <x v="39"/>
            <x v="44"/>
            <x v="52"/>
            <x v="53"/>
            <x v="55"/>
            <x v="58"/>
            <x v="61"/>
            <x v="72"/>
            <x v="75"/>
            <x v="77"/>
            <x v="114"/>
            <x v="115"/>
            <x v="118"/>
            <x v="122"/>
            <x v="123"/>
            <x v="124"/>
            <x v="126"/>
            <x v="128"/>
            <x v="144"/>
            <x v="160"/>
            <x v="170"/>
            <x v="171"/>
            <x v="174"/>
            <x v="181"/>
            <x v="182"/>
            <x v="188"/>
            <x v="192"/>
            <x v="197"/>
            <x v="198"/>
            <x v="201"/>
          </reference>
          <reference field="4" count="1" selected="0">
            <x v="0"/>
          </reference>
          <reference field="5" count="1" selected="0">
            <x v="3"/>
          </reference>
        </references>
      </pivotArea>
    </format>
    <format dxfId="4">
      <pivotArea dataOnly="0" labelOnly="1" fieldPosition="0">
        <references count="3">
          <reference field="0" count="16">
            <x v="202"/>
            <x v="204"/>
            <x v="207"/>
            <x v="208"/>
            <x v="209"/>
            <x v="210"/>
            <x v="212"/>
            <x v="213"/>
            <x v="214"/>
            <x v="216"/>
            <x v="224"/>
            <x v="226"/>
            <x v="227"/>
            <x v="230"/>
            <x v="231"/>
            <x v="232"/>
          </reference>
          <reference field="4" count="1" selected="0">
            <x v="0"/>
          </reference>
          <reference field="5" count="1" selected="0">
            <x v="3"/>
          </reference>
        </references>
      </pivotArea>
    </format>
    <format dxfId="3">
      <pivotArea dataOnly="0" labelOnly="1" fieldPosition="0">
        <references count="3">
          <reference field="0" count="1">
            <x v="4"/>
          </reference>
          <reference field="4" count="1" selected="0">
            <x v="3"/>
          </reference>
          <reference field="5" count="1" selected="0">
            <x v="7"/>
          </reference>
        </references>
      </pivotArea>
    </format>
    <format dxfId="2">
      <pivotArea dataOnly="0" labelOnly="1" fieldPosition="0">
        <references count="3">
          <reference field="0" count="9">
            <x v="8"/>
            <x v="13"/>
            <x v="16"/>
            <x v="23"/>
            <x v="45"/>
            <x v="46"/>
            <x v="137"/>
            <x v="141"/>
            <x v="143"/>
          </reference>
          <reference field="4" count="1" selected="0">
            <x v="3"/>
          </reference>
          <reference field="5" count="1" selected="0">
            <x v="8"/>
          </reference>
        </references>
      </pivotArea>
    </format>
    <format dxfId="1">
      <pivotArea dataOnly="0" labelOnly="1" fieldPosition="0">
        <references count="3">
          <reference field="0" count="1">
            <x v="205"/>
          </reference>
          <reference field="4" count="1" selected="0">
            <x v="2"/>
          </reference>
          <reference field="5" count="1" selected="0">
            <x v="11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ECIC">
  <a:themeElements>
    <a:clrScheme name="Balance 2025 Op 3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6A986"/>
      </a:accent1>
      <a:accent2>
        <a:srgbClr val="0098DD"/>
      </a:accent2>
      <a:accent3>
        <a:srgbClr val="AD59B6"/>
      </a:accent3>
      <a:accent4>
        <a:srgbClr val="FE7446"/>
      </a:accent4>
      <a:accent5>
        <a:srgbClr val="FE9A00"/>
      </a:accent5>
      <a:accent6>
        <a:srgbClr val="A0D13A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72250-DE91-485C-91B9-9DCE295C9609}">
  <dimension ref="A1:I265"/>
  <sheetViews>
    <sheetView showGridLines="0" zoomScaleNormal="100" workbookViewId="0">
      <pane xSplit="1" topLeftCell="B1" activePane="topRight" state="frozen"/>
      <selection activeCell="U35" sqref="U35"/>
      <selection pane="topRight" activeCell="B24" sqref="B24"/>
    </sheetView>
  </sheetViews>
  <sheetFormatPr baseColWidth="10" defaultColWidth="9.140625" defaultRowHeight="13.5" x14ac:dyDescent="0.25"/>
  <cols>
    <col min="1" max="1" width="12.42578125" style="1" customWidth="1"/>
    <col min="2" max="2" width="92.7109375" style="1" customWidth="1"/>
    <col min="3" max="3" width="12.5703125" style="2" customWidth="1"/>
    <col min="4" max="4" width="22.85546875" style="1" customWidth="1"/>
    <col min="5" max="5" width="24" style="1" customWidth="1"/>
    <col min="6" max="6" width="44.42578125" style="1" customWidth="1"/>
    <col min="7" max="7" width="19.42578125" style="1" customWidth="1"/>
    <col min="8" max="8" width="17.7109375" style="1" customWidth="1"/>
    <col min="9" max="9" width="18.5703125" style="1" customWidth="1"/>
    <col min="10" max="16384" width="9.140625" style="1"/>
  </cols>
  <sheetData>
    <row r="1" spans="1:9" ht="12.75" customHeight="1" x14ac:dyDescent="0.25"/>
    <row r="2" spans="1:9" ht="12.75" customHeight="1" x14ac:dyDescent="0.25">
      <c r="A2" s="6" t="s">
        <v>14</v>
      </c>
      <c r="B2" s="10"/>
    </row>
    <row r="3" spans="1:9" ht="12.75" customHeight="1" x14ac:dyDescent="0.25">
      <c r="A3" s="5" t="s">
        <v>15</v>
      </c>
      <c r="B3" s="9"/>
      <c r="I3" s="13"/>
    </row>
    <row r="4" spans="1:9" ht="12.75" customHeight="1" x14ac:dyDescent="0.25">
      <c r="A4" s="6" t="s">
        <v>16</v>
      </c>
      <c r="B4" s="10"/>
    </row>
    <row r="5" spans="1:9" ht="12.75" customHeight="1" x14ac:dyDescent="0.25">
      <c r="A5" s="3"/>
      <c r="I5" s="13"/>
    </row>
    <row r="6" spans="1:9" ht="12.75" customHeight="1" x14ac:dyDescent="0.25">
      <c r="A6" s="6" t="s">
        <v>122</v>
      </c>
      <c r="B6" s="10"/>
      <c r="H6" s="1" t="s">
        <v>62</v>
      </c>
    </row>
    <row r="7" spans="1:9" ht="12.75" customHeight="1" x14ac:dyDescent="0.25">
      <c r="A7" s="6" t="s">
        <v>120</v>
      </c>
      <c r="B7" s="10"/>
      <c r="H7" s="1" t="s">
        <v>63</v>
      </c>
    </row>
    <row r="8" spans="1:9" ht="12.75" customHeight="1" x14ac:dyDescent="0.25">
      <c r="H8" s="1" t="s">
        <v>23</v>
      </c>
    </row>
    <row r="9" spans="1:9" ht="12.75" customHeight="1" x14ac:dyDescent="0.25">
      <c r="H9" s="1" t="s">
        <v>64</v>
      </c>
    </row>
    <row r="10" spans="1:9" ht="12.75" customHeight="1" thickBot="1" x14ac:dyDescent="0.3">
      <c r="A10" s="11"/>
      <c r="B10" s="12"/>
      <c r="C10" s="11"/>
      <c r="D10" s="11"/>
      <c r="E10" s="11"/>
      <c r="F10" s="11"/>
      <c r="G10" s="11"/>
      <c r="H10" s="11"/>
    </row>
    <row r="11" spans="1:9" ht="12.75" customHeight="1" x14ac:dyDescent="0.25">
      <c r="A11" s="10"/>
      <c r="B11" s="2"/>
      <c r="C11" s="1"/>
    </row>
    <row r="12" spans="1:9" s="9" customFormat="1" ht="22.5" x14ac:dyDescent="0.25">
      <c r="A12" s="43" t="s">
        <v>0</v>
      </c>
      <c r="B12" s="44" t="s">
        <v>1</v>
      </c>
      <c r="C12" s="45" t="s">
        <v>17</v>
      </c>
      <c r="D12" s="45" t="s">
        <v>10</v>
      </c>
      <c r="E12" s="45" t="s">
        <v>2</v>
      </c>
      <c r="F12" s="45" t="s">
        <v>3</v>
      </c>
      <c r="G12" s="45" t="s">
        <v>42</v>
      </c>
      <c r="H12" s="46" t="s">
        <v>119</v>
      </c>
    </row>
    <row r="13" spans="1:9" x14ac:dyDescent="0.25">
      <c r="A13" s="47">
        <v>210705607</v>
      </c>
      <c r="B13" s="48" t="s">
        <v>136</v>
      </c>
      <c r="C13" s="47" t="s">
        <v>21</v>
      </c>
      <c r="D13" s="47" t="s">
        <v>26</v>
      </c>
      <c r="E13" s="47" t="s">
        <v>43</v>
      </c>
      <c r="F13" s="47" t="s">
        <v>44</v>
      </c>
      <c r="G13" s="47" t="s">
        <v>92</v>
      </c>
      <c r="H13" s="49"/>
    </row>
    <row r="14" spans="1:9" x14ac:dyDescent="0.25">
      <c r="A14" s="50">
        <v>121447000</v>
      </c>
      <c r="B14" s="51" t="s">
        <v>137</v>
      </c>
      <c r="C14" s="50" t="s">
        <v>21</v>
      </c>
      <c r="D14" s="50" t="s">
        <v>37</v>
      </c>
      <c r="E14" s="50" t="s">
        <v>91</v>
      </c>
      <c r="F14" s="50" t="s">
        <v>128</v>
      </c>
      <c r="G14" s="50" t="s">
        <v>92</v>
      </c>
      <c r="H14" s="52"/>
    </row>
    <row r="15" spans="1:9" x14ac:dyDescent="0.25">
      <c r="A15" s="50">
        <v>121570000</v>
      </c>
      <c r="B15" s="51" t="s">
        <v>138</v>
      </c>
      <c r="C15" s="50" t="s">
        <v>21</v>
      </c>
      <c r="D15" s="50" t="s">
        <v>36</v>
      </c>
      <c r="E15" s="50" t="s">
        <v>91</v>
      </c>
      <c r="F15" s="50" t="s">
        <v>128</v>
      </c>
      <c r="G15" s="50" t="s">
        <v>92</v>
      </c>
      <c r="H15" s="52"/>
    </row>
    <row r="16" spans="1:9" x14ac:dyDescent="0.25">
      <c r="A16" s="50">
        <v>122547000</v>
      </c>
      <c r="B16" s="51" t="s">
        <v>139</v>
      </c>
      <c r="C16" s="50" t="s">
        <v>21</v>
      </c>
      <c r="D16" s="50" t="s">
        <v>37</v>
      </c>
      <c r="E16" s="50" t="s">
        <v>91</v>
      </c>
      <c r="F16" s="50" t="s">
        <v>128</v>
      </c>
      <c r="G16" s="50" t="s">
        <v>92</v>
      </c>
      <c r="H16" s="52"/>
    </row>
    <row r="17" spans="1:8" x14ac:dyDescent="0.25">
      <c r="A17" s="50">
        <v>125952000</v>
      </c>
      <c r="B17" s="51" t="s">
        <v>140</v>
      </c>
      <c r="C17" s="50" t="s">
        <v>21</v>
      </c>
      <c r="D17" s="50" t="s">
        <v>66</v>
      </c>
      <c r="E17" s="50" t="s">
        <v>91</v>
      </c>
      <c r="F17" s="50" t="s">
        <v>128</v>
      </c>
      <c r="G17" s="50" t="s">
        <v>92</v>
      </c>
      <c r="H17" s="52"/>
    </row>
    <row r="18" spans="1:8" x14ac:dyDescent="0.25">
      <c r="A18" s="50">
        <v>126205000</v>
      </c>
      <c r="B18" s="51" t="s">
        <v>141</v>
      </c>
      <c r="C18" s="50" t="s">
        <v>21</v>
      </c>
      <c r="D18" s="50" t="s">
        <v>26</v>
      </c>
      <c r="E18" s="50" t="s">
        <v>91</v>
      </c>
      <c r="F18" s="50" t="s">
        <v>128</v>
      </c>
      <c r="G18" s="50" t="s">
        <v>92</v>
      </c>
      <c r="H18" s="52"/>
    </row>
    <row r="19" spans="1:8" x14ac:dyDescent="0.25">
      <c r="A19" s="50">
        <v>126263000</v>
      </c>
      <c r="B19" s="51" t="s">
        <v>142</v>
      </c>
      <c r="C19" s="50" t="s">
        <v>21</v>
      </c>
      <c r="D19" s="50" t="s">
        <v>127</v>
      </c>
      <c r="E19" s="50" t="s">
        <v>43</v>
      </c>
      <c r="F19" s="50" t="s">
        <v>65</v>
      </c>
      <c r="G19" s="50" t="s">
        <v>92</v>
      </c>
      <c r="H19" s="52"/>
    </row>
    <row r="20" spans="1:8" x14ac:dyDescent="0.25">
      <c r="A20" s="50">
        <v>126352000</v>
      </c>
      <c r="B20" s="51" t="s">
        <v>143</v>
      </c>
      <c r="C20" s="50" t="s">
        <v>21</v>
      </c>
      <c r="D20" s="50" t="s">
        <v>66</v>
      </c>
      <c r="E20" s="50" t="s">
        <v>91</v>
      </c>
      <c r="F20" s="50" t="s">
        <v>128</v>
      </c>
      <c r="G20" s="50" t="s">
        <v>92</v>
      </c>
      <c r="H20" s="52"/>
    </row>
    <row r="21" spans="1:8" x14ac:dyDescent="0.25">
      <c r="A21" s="50">
        <v>129168000</v>
      </c>
      <c r="B21" s="51" t="s">
        <v>144</v>
      </c>
      <c r="C21" s="50" t="s">
        <v>21</v>
      </c>
      <c r="D21" s="50" t="s">
        <v>12</v>
      </c>
      <c r="E21" s="50" t="s">
        <v>43</v>
      </c>
      <c r="F21" s="50" t="s">
        <v>69</v>
      </c>
      <c r="G21" s="50" t="s">
        <v>92</v>
      </c>
      <c r="H21" s="52"/>
    </row>
    <row r="22" spans="1:8" x14ac:dyDescent="0.25">
      <c r="A22" s="50">
        <v>133176000</v>
      </c>
      <c r="B22" s="51" t="s">
        <v>145</v>
      </c>
      <c r="C22" s="50" t="s">
        <v>21</v>
      </c>
      <c r="D22" s="50" t="s">
        <v>39</v>
      </c>
      <c r="E22" s="50" t="s">
        <v>43</v>
      </c>
      <c r="F22" s="50" t="s">
        <v>65</v>
      </c>
      <c r="G22" s="50" t="s">
        <v>92</v>
      </c>
      <c r="H22" s="52"/>
    </row>
    <row r="23" spans="1:8" x14ac:dyDescent="0.25">
      <c r="A23" s="50">
        <v>143781000</v>
      </c>
      <c r="B23" s="51" t="s">
        <v>146</v>
      </c>
      <c r="C23" s="50" t="s">
        <v>21</v>
      </c>
      <c r="D23" s="50" t="s">
        <v>38</v>
      </c>
      <c r="E23" s="50" t="s">
        <v>91</v>
      </c>
      <c r="F23" s="50" t="s">
        <v>78</v>
      </c>
      <c r="G23" s="50" t="s">
        <v>92</v>
      </c>
      <c r="H23" s="52"/>
    </row>
    <row r="24" spans="1:8" x14ac:dyDescent="0.25">
      <c r="A24" s="50">
        <v>161876000</v>
      </c>
      <c r="B24" s="51" t="s">
        <v>147</v>
      </c>
      <c r="C24" s="50" t="s">
        <v>21</v>
      </c>
      <c r="D24" s="50" t="s">
        <v>39</v>
      </c>
      <c r="E24" s="50" t="s">
        <v>43</v>
      </c>
      <c r="F24" s="50" t="s">
        <v>65</v>
      </c>
      <c r="G24" s="50" t="s">
        <v>92</v>
      </c>
      <c r="H24" s="52"/>
    </row>
    <row r="25" spans="1:8" x14ac:dyDescent="0.25">
      <c r="A25" s="50">
        <v>180705000</v>
      </c>
      <c r="B25" s="51" t="s">
        <v>148</v>
      </c>
      <c r="C25" s="50" t="s">
        <v>21</v>
      </c>
      <c r="D25" s="50" t="s">
        <v>26</v>
      </c>
      <c r="E25" s="50" t="s">
        <v>91</v>
      </c>
      <c r="F25" s="50" t="s">
        <v>128</v>
      </c>
      <c r="G25" s="50" t="s">
        <v>92</v>
      </c>
      <c r="H25" s="52"/>
    </row>
    <row r="26" spans="1:8" x14ac:dyDescent="0.25">
      <c r="A26" s="50">
        <v>182005000</v>
      </c>
      <c r="B26" s="51" t="s">
        <v>149</v>
      </c>
      <c r="C26" s="50" t="s">
        <v>21</v>
      </c>
      <c r="D26" s="50" t="s">
        <v>26</v>
      </c>
      <c r="E26" s="50" t="s">
        <v>91</v>
      </c>
      <c r="F26" s="50" t="s">
        <v>128</v>
      </c>
      <c r="G26" s="50" t="s">
        <v>92</v>
      </c>
      <c r="H26" s="52"/>
    </row>
    <row r="27" spans="1:8" x14ac:dyDescent="0.25">
      <c r="A27" s="50">
        <v>185105000</v>
      </c>
      <c r="B27" s="51" t="s">
        <v>150</v>
      </c>
      <c r="C27" s="50" t="s">
        <v>21</v>
      </c>
      <c r="D27" s="50" t="s">
        <v>26</v>
      </c>
      <c r="E27" s="50" t="s">
        <v>91</v>
      </c>
      <c r="F27" s="50" t="s">
        <v>128</v>
      </c>
      <c r="G27" s="50" t="s">
        <v>92</v>
      </c>
      <c r="H27" s="52"/>
    </row>
    <row r="28" spans="1:8" x14ac:dyDescent="0.25">
      <c r="A28" s="50">
        <v>186005000</v>
      </c>
      <c r="B28" s="51" t="s">
        <v>151</v>
      </c>
      <c r="C28" s="50" t="s">
        <v>21</v>
      </c>
      <c r="D28" s="50" t="s">
        <v>26</v>
      </c>
      <c r="E28" s="50" t="s">
        <v>91</v>
      </c>
      <c r="F28" s="50" t="s">
        <v>128</v>
      </c>
      <c r="G28" s="50" t="s">
        <v>92</v>
      </c>
      <c r="H28" s="52"/>
    </row>
    <row r="29" spans="1:8" x14ac:dyDescent="0.25">
      <c r="A29" s="50">
        <v>210023500</v>
      </c>
      <c r="B29" s="51" t="s">
        <v>118</v>
      </c>
      <c r="C29" s="50" t="s">
        <v>21</v>
      </c>
      <c r="D29" s="50" t="s">
        <v>27</v>
      </c>
      <c r="E29" s="50" t="s">
        <v>43</v>
      </c>
      <c r="F29" s="50" t="s">
        <v>44</v>
      </c>
      <c r="G29" s="50" t="s">
        <v>92</v>
      </c>
      <c r="H29" s="52"/>
    </row>
    <row r="30" spans="1:8" x14ac:dyDescent="0.25">
      <c r="A30" s="50">
        <v>210405604</v>
      </c>
      <c r="B30" s="51" t="s">
        <v>152</v>
      </c>
      <c r="C30" s="50" t="s">
        <v>21</v>
      </c>
      <c r="D30" s="50" t="s">
        <v>26</v>
      </c>
      <c r="E30" s="50" t="s">
        <v>43</v>
      </c>
      <c r="F30" s="50" t="s">
        <v>44</v>
      </c>
      <c r="G30" s="50" t="s">
        <v>92</v>
      </c>
      <c r="H30" s="52"/>
    </row>
    <row r="31" spans="1:8" x14ac:dyDescent="0.25">
      <c r="A31" s="50">
        <v>210641006</v>
      </c>
      <c r="B31" s="51" t="s">
        <v>153</v>
      </c>
      <c r="C31" s="50" t="s">
        <v>21</v>
      </c>
      <c r="D31" s="50" t="s">
        <v>33</v>
      </c>
      <c r="E31" s="50" t="s">
        <v>43</v>
      </c>
      <c r="F31" s="50" t="s">
        <v>44</v>
      </c>
      <c r="G31" s="50" t="s">
        <v>92</v>
      </c>
      <c r="H31" s="52"/>
    </row>
    <row r="32" spans="1:8" x14ac:dyDescent="0.25">
      <c r="A32" s="50">
        <v>210641206</v>
      </c>
      <c r="B32" s="51" t="s">
        <v>154</v>
      </c>
      <c r="C32" s="50" t="s">
        <v>21</v>
      </c>
      <c r="D32" s="50" t="s">
        <v>33</v>
      </c>
      <c r="E32" s="50" t="s">
        <v>43</v>
      </c>
      <c r="F32" s="50" t="s">
        <v>44</v>
      </c>
      <c r="G32" s="50" t="s">
        <v>92</v>
      </c>
      <c r="H32" s="52"/>
    </row>
    <row r="33" spans="1:8" x14ac:dyDescent="0.25">
      <c r="A33" s="50">
        <v>211719517</v>
      </c>
      <c r="B33" s="51" t="s">
        <v>155</v>
      </c>
      <c r="C33" s="50" t="s">
        <v>21</v>
      </c>
      <c r="D33" s="50" t="s">
        <v>30</v>
      </c>
      <c r="E33" s="50" t="s">
        <v>43</v>
      </c>
      <c r="F33" s="50" t="s">
        <v>44</v>
      </c>
      <c r="G33" s="50" t="s">
        <v>92</v>
      </c>
      <c r="H33" s="52"/>
    </row>
    <row r="34" spans="1:8" x14ac:dyDescent="0.25">
      <c r="A34" s="50">
        <v>211819318</v>
      </c>
      <c r="B34" s="51" t="s">
        <v>67</v>
      </c>
      <c r="C34" s="50" t="s">
        <v>21</v>
      </c>
      <c r="D34" s="50" t="s">
        <v>30</v>
      </c>
      <c r="E34" s="50" t="s">
        <v>43</v>
      </c>
      <c r="F34" s="50" t="s">
        <v>44</v>
      </c>
      <c r="G34" s="50" t="s">
        <v>92</v>
      </c>
      <c r="H34" s="52"/>
    </row>
    <row r="35" spans="1:8" x14ac:dyDescent="0.25">
      <c r="A35" s="50">
        <v>212918029</v>
      </c>
      <c r="B35" s="51" t="s">
        <v>156</v>
      </c>
      <c r="C35" s="50" t="s">
        <v>21</v>
      </c>
      <c r="D35" s="50" t="s">
        <v>125</v>
      </c>
      <c r="E35" s="50" t="s">
        <v>43</v>
      </c>
      <c r="F35" s="50" t="s">
        <v>44</v>
      </c>
      <c r="G35" s="50" t="s">
        <v>92</v>
      </c>
      <c r="H35" s="52"/>
    </row>
    <row r="36" spans="1:8" x14ac:dyDescent="0.25">
      <c r="A36" s="50">
        <v>213027430</v>
      </c>
      <c r="B36" s="51" t="s">
        <v>157</v>
      </c>
      <c r="C36" s="50" t="s">
        <v>21</v>
      </c>
      <c r="D36" s="50" t="s">
        <v>29</v>
      </c>
      <c r="E36" s="50" t="s">
        <v>43</v>
      </c>
      <c r="F36" s="50" t="s">
        <v>44</v>
      </c>
      <c r="G36" s="50" t="s">
        <v>92</v>
      </c>
      <c r="H36" s="52"/>
    </row>
    <row r="37" spans="1:8" x14ac:dyDescent="0.25">
      <c r="A37" s="50">
        <v>213076130</v>
      </c>
      <c r="B37" s="51" t="s">
        <v>158</v>
      </c>
      <c r="C37" s="50" t="s">
        <v>21</v>
      </c>
      <c r="D37" s="50" t="s">
        <v>39</v>
      </c>
      <c r="E37" s="50" t="s">
        <v>43</v>
      </c>
      <c r="F37" s="50" t="s">
        <v>44</v>
      </c>
      <c r="G37" s="50" t="s">
        <v>92</v>
      </c>
      <c r="H37" s="52"/>
    </row>
    <row r="38" spans="1:8" x14ac:dyDescent="0.25">
      <c r="A38" s="50">
        <v>213613836</v>
      </c>
      <c r="B38" s="51" t="s">
        <v>159</v>
      </c>
      <c r="C38" s="50" t="s">
        <v>21</v>
      </c>
      <c r="D38" s="50" t="s">
        <v>25</v>
      </c>
      <c r="E38" s="50" t="s">
        <v>43</v>
      </c>
      <c r="F38" s="50" t="s">
        <v>44</v>
      </c>
      <c r="G38" s="50" t="s">
        <v>92</v>
      </c>
      <c r="H38" s="52"/>
    </row>
    <row r="39" spans="1:8" x14ac:dyDescent="0.25">
      <c r="A39" s="50">
        <v>213719137</v>
      </c>
      <c r="B39" s="51" t="s">
        <v>160</v>
      </c>
      <c r="C39" s="50" t="s">
        <v>21</v>
      </c>
      <c r="D39" s="50" t="s">
        <v>30</v>
      </c>
      <c r="E39" s="50" t="s">
        <v>43</v>
      </c>
      <c r="F39" s="50" t="s">
        <v>44</v>
      </c>
      <c r="G39" s="50" t="s">
        <v>92</v>
      </c>
      <c r="H39" s="52"/>
    </row>
    <row r="40" spans="1:8" x14ac:dyDescent="0.25">
      <c r="A40" s="50">
        <v>214117541</v>
      </c>
      <c r="B40" s="51" t="s">
        <v>161</v>
      </c>
      <c r="C40" s="50" t="s">
        <v>21</v>
      </c>
      <c r="D40" s="50" t="s">
        <v>45</v>
      </c>
      <c r="E40" s="50" t="s">
        <v>43</v>
      </c>
      <c r="F40" s="50" t="s">
        <v>44</v>
      </c>
      <c r="G40" s="50" t="s">
        <v>92</v>
      </c>
      <c r="H40" s="52"/>
    </row>
    <row r="41" spans="1:8" x14ac:dyDescent="0.25">
      <c r="A41" s="50">
        <v>214270742</v>
      </c>
      <c r="B41" s="51" t="s">
        <v>162</v>
      </c>
      <c r="C41" s="50" t="s">
        <v>21</v>
      </c>
      <c r="D41" s="50" t="s">
        <v>36</v>
      </c>
      <c r="E41" s="50" t="s">
        <v>43</v>
      </c>
      <c r="F41" s="50" t="s">
        <v>44</v>
      </c>
      <c r="G41" s="50" t="s">
        <v>92</v>
      </c>
      <c r="H41" s="52"/>
    </row>
    <row r="42" spans="1:8" x14ac:dyDescent="0.25">
      <c r="A42" s="50">
        <v>214305543</v>
      </c>
      <c r="B42" s="51" t="s">
        <v>117</v>
      </c>
      <c r="C42" s="50" t="s">
        <v>21</v>
      </c>
      <c r="D42" s="50" t="s">
        <v>26</v>
      </c>
      <c r="E42" s="50" t="s">
        <v>43</v>
      </c>
      <c r="F42" s="50" t="s">
        <v>44</v>
      </c>
      <c r="G42" s="50" t="s">
        <v>92</v>
      </c>
      <c r="H42" s="52"/>
    </row>
    <row r="43" spans="1:8" x14ac:dyDescent="0.25">
      <c r="A43" s="50">
        <v>215020250</v>
      </c>
      <c r="B43" s="51" t="s">
        <v>163</v>
      </c>
      <c r="C43" s="50" t="s">
        <v>21</v>
      </c>
      <c r="D43" s="50" t="s">
        <v>35</v>
      </c>
      <c r="E43" s="50" t="s">
        <v>43</v>
      </c>
      <c r="F43" s="50" t="s">
        <v>44</v>
      </c>
      <c r="G43" s="50" t="s">
        <v>92</v>
      </c>
      <c r="H43" s="52"/>
    </row>
    <row r="44" spans="1:8" x14ac:dyDescent="0.25">
      <c r="A44" s="50">
        <v>215547555</v>
      </c>
      <c r="B44" s="51" t="s">
        <v>164</v>
      </c>
      <c r="C44" s="50" t="s">
        <v>21</v>
      </c>
      <c r="D44" s="50" t="s">
        <v>37</v>
      </c>
      <c r="E44" s="50" t="s">
        <v>43</v>
      </c>
      <c r="F44" s="50" t="s">
        <v>44</v>
      </c>
      <c r="G44" s="50" t="s">
        <v>92</v>
      </c>
      <c r="H44" s="52"/>
    </row>
    <row r="45" spans="1:8" x14ac:dyDescent="0.25">
      <c r="A45" s="50">
        <v>215619256</v>
      </c>
      <c r="B45" s="51" t="s">
        <v>165</v>
      </c>
      <c r="C45" s="50" t="s">
        <v>21</v>
      </c>
      <c r="D45" s="50" t="s">
        <v>30</v>
      </c>
      <c r="E45" s="50" t="s">
        <v>43</v>
      </c>
      <c r="F45" s="50" t="s">
        <v>44</v>
      </c>
      <c r="G45" s="50" t="s">
        <v>92</v>
      </c>
      <c r="H45" s="52"/>
    </row>
    <row r="46" spans="1:8" ht="12.75" customHeight="1" x14ac:dyDescent="0.25">
      <c r="A46" s="50">
        <v>215905659</v>
      </c>
      <c r="B46" s="51" t="s">
        <v>166</v>
      </c>
      <c r="C46" s="50" t="s">
        <v>21</v>
      </c>
      <c r="D46" s="50" t="s">
        <v>26</v>
      </c>
      <c r="E46" s="50" t="s">
        <v>43</v>
      </c>
      <c r="F46" s="50" t="s">
        <v>44</v>
      </c>
      <c r="G46" s="50" t="s">
        <v>92</v>
      </c>
      <c r="H46" s="52"/>
    </row>
    <row r="47" spans="1:8" ht="12.75" customHeight="1" x14ac:dyDescent="0.25">
      <c r="A47" s="50">
        <v>216047960</v>
      </c>
      <c r="B47" s="51" t="s">
        <v>167</v>
      </c>
      <c r="C47" s="50" t="s">
        <v>21</v>
      </c>
      <c r="D47" s="50" t="s">
        <v>37</v>
      </c>
      <c r="E47" s="50" t="s">
        <v>43</v>
      </c>
      <c r="F47" s="50" t="s">
        <v>44</v>
      </c>
      <c r="G47" s="50" t="s">
        <v>92</v>
      </c>
      <c r="H47" s="52"/>
    </row>
    <row r="48" spans="1:8" ht="12.75" customHeight="1" x14ac:dyDescent="0.25">
      <c r="A48" s="50">
        <v>216225662</v>
      </c>
      <c r="B48" s="51" t="s">
        <v>168</v>
      </c>
      <c r="C48" s="50" t="s">
        <v>21</v>
      </c>
      <c r="D48" s="50" t="s">
        <v>32</v>
      </c>
      <c r="E48" s="50" t="s">
        <v>43</v>
      </c>
      <c r="F48" s="50" t="s">
        <v>44</v>
      </c>
      <c r="G48" s="50" t="s">
        <v>92</v>
      </c>
      <c r="H48" s="52"/>
    </row>
    <row r="49" spans="1:8" ht="12.75" customHeight="1" x14ac:dyDescent="0.25">
      <c r="A49" s="50">
        <v>216415664</v>
      </c>
      <c r="B49" s="51" t="s">
        <v>169</v>
      </c>
      <c r="C49" s="50" t="s">
        <v>21</v>
      </c>
      <c r="D49" s="50" t="s">
        <v>22</v>
      </c>
      <c r="E49" s="50" t="s">
        <v>43</v>
      </c>
      <c r="F49" s="50" t="s">
        <v>44</v>
      </c>
      <c r="G49" s="50" t="s">
        <v>92</v>
      </c>
      <c r="H49" s="52"/>
    </row>
    <row r="50" spans="1:8" ht="12.75" customHeight="1" x14ac:dyDescent="0.25">
      <c r="A50" s="50">
        <v>217317873</v>
      </c>
      <c r="B50" s="51" t="s">
        <v>170</v>
      </c>
      <c r="C50" s="50" t="s">
        <v>21</v>
      </c>
      <c r="D50" s="50" t="s">
        <v>45</v>
      </c>
      <c r="E50" s="50" t="s">
        <v>43</v>
      </c>
      <c r="F50" s="50" t="s">
        <v>44</v>
      </c>
      <c r="G50" s="50" t="s">
        <v>92</v>
      </c>
      <c r="H50" s="52"/>
    </row>
    <row r="51" spans="1:8" ht="12.75" customHeight="1" x14ac:dyDescent="0.25">
      <c r="A51" s="50">
        <v>217505475</v>
      </c>
      <c r="B51" s="51" t="s">
        <v>171</v>
      </c>
      <c r="C51" s="50" t="s">
        <v>21</v>
      </c>
      <c r="D51" s="50" t="s">
        <v>26</v>
      </c>
      <c r="E51" s="50" t="s">
        <v>43</v>
      </c>
      <c r="F51" s="50" t="s">
        <v>44</v>
      </c>
      <c r="G51" s="50" t="s">
        <v>92</v>
      </c>
      <c r="H51" s="52"/>
    </row>
    <row r="52" spans="1:8" ht="12.75" customHeight="1" x14ac:dyDescent="0.25">
      <c r="A52" s="50">
        <v>217519075</v>
      </c>
      <c r="B52" s="51" t="s">
        <v>172</v>
      </c>
      <c r="C52" s="50" t="s">
        <v>21</v>
      </c>
      <c r="D52" s="50" t="s">
        <v>30</v>
      </c>
      <c r="E52" s="50" t="s">
        <v>43</v>
      </c>
      <c r="F52" s="50" t="s">
        <v>44</v>
      </c>
      <c r="G52" s="50" t="s">
        <v>92</v>
      </c>
      <c r="H52" s="52"/>
    </row>
    <row r="53" spans="1:8" ht="12.75" customHeight="1" x14ac:dyDescent="0.25">
      <c r="A53" s="50">
        <v>218068780</v>
      </c>
      <c r="B53" s="51" t="s">
        <v>173</v>
      </c>
      <c r="C53" s="50" t="s">
        <v>21</v>
      </c>
      <c r="D53" s="50" t="s">
        <v>12</v>
      </c>
      <c r="E53" s="50" t="s">
        <v>43</v>
      </c>
      <c r="F53" s="50" t="s">
        <v>44</v>
      </c>
      <c r="G53" s="50" t="s">
        <v>92</v>
      </c>
      <c r="H53" s="52"/>
    </row>
    <row r="54" spans="1:8" ht="12.75" customHeight="1" x14ac:dyDescent="0.25">
      <c r="A54" s="50">
        <v>218352683</v>
      </c>
      <c r="B54" s="51" t="s">
        <v>174</v>
      </c>
      <c r="C54" s="50" t="s">
        <v>21</v>
      </c>
      <c r="D54" s="50" t="s">
        <v>66</v>
      </c>
      <c r="E54" s="50" t="s">
        <v>43</v>
      </c>
      <c r="F54" s="50" t="s">
        <v>44</v>
      </c>
      <c r="G54" s="50" t="s">
        <v>92</v>
      </c>
      <c r="H54" s="52"/>
    </row>
    <row r="55" spans="1:8" ht="12.75" customHeight="1" x14ac:dyDescent="0.25">
      <c r="A55" s="50">
        <v>218720787</v>
      </c>
      <c r="B55" s="51" t="s">
        <v>175</v>
      </c>
      <c r="C55" s="50" t="s">
        <v>21</v>
      </c>
      <c r="D55" s="50" t="s">
        <v>35</v>
      </c>
      <c r="E55" s="50" t="s">
        <v>43</v>
      </c>
      <c r="F55" s="50" t="s">
        <v>44</v>
      </c>
      <c r="G55" s="50" t="s">
        <v>92</v>
      </c>
      <c r="H55" s="52"/>
    </row>
    <row r="56" spans="1:8" ht="12.75" customHeight="1" x14ac:dyDescent="0.25">
      <c r="A56" s="50">
        <v>218727787</v>
      </c>
      <c r="B56" s="51" t="s">
        <v>176</v>
      </c>
      <c r="C56" s="50" t="s">
        <v>21</v>
      </c>
      <c r="D56" s="50" t="s">
        <v>29</v>
      </c>
      <c r="E56" s="50" t="s">
        <v>43</v>
      </c>
      <c r="F56" s="50" t="s">
        <v>44</v>
      </c>
      <c r="G56" s="50" t="s">
        <v>92</v>
      </c>
      <c r="H56" s="52"/>
    </row>
    <row r="57" spans="1:8" ht="12.75" customHeight="1" x14ac:dyDescent="0.25">
      <c r="A57" s="50">
        <v>219005390</v>
      </c>
      <c r="B57" s="51" t="s">
        <v>177</v>
      </c>
      <c r="C57" s="50" t="s">
        <v>21</v>
      </c>
      <c r="D57" s="50" t="s">
        <v>26</v>
      </c>
      <c r="E57" s="50" t="s">
        <v>43</v>
      </c>
      <c r="F57" s="50" t="s">
        <v>44</v>
      </c>
      <c r="G57" s="50" t="s">
        <v>92</v>
      </c>
      <c r="H57" s="52"/>
    </row>
    <row r="58" spans="1:8" ht="12.75" customHeight="1" x14ac:dyDescent="0.25">
      <c r="A58" s="50">
        <v>219520295</v>
      </c>
      <c r="B58" s="51" t="s">
        <v>178</v>
      </c>
      <c r="C58" s="50" t="s">
        <v>21</v>
      </c>
      <c r="D58" s="50" t="s">
        <v>35</v>
      </c>
      <c r="E58" s="50" t="s">
        <v>43</v>
      </c>
      <c r="F58" s="50" t="s">
        <v>44</v>
      </c>
      <c r="G58" s="50" t="s">
        <v>92</v>
      </c>
      <c r="H58" s="52"/>
    </row>
    <row r="59" spans="1:8" x14ac:dyDescent="0.25">
      <c r="A59" s="50">
        <v>219847798</v>
      </c>
      <c r="B59" s="51" t="s">
        <v>179</v>
      </c>
      <c r="C59" s="50" t="s">
        <v>21</v>
      </c>
      <c r="D59" s="50" t="s">
        <v>37</v>
      </c>
      <c r="E59" s="50" t="s">
        <v>43</v>
      </c>
      <c r="F59" s="50" t="s">
        <v>44</v>
      </c>
      <c r="G59" s="50" t="s">
        <v>92</v>
      </c>
      <c r="H59" s="52"/>
    </row>
    <row r="60" spans="1:8" x14ac:dyDescent="0.25">
      <c r="A60" s="50">
        <v>220105873</v>
      </c>
      <c r="B60" s="51" t="s">
        <v>180</v>
      </c>
      <c r="C60" s="50" t="s">
        <v>21</v>
      </c>
      <c r="D60" s="50" t="s">
        <v>26</v>
      </c>
      <c r="E60" s="50" t="s">
        <v>91</v>
      </c>
      <c r="F60" s="50" t="s">
        <v>130</v>
      </c>
      <c r="G60" s="50" t="s">
        <v>92</v>
      </c>
      <c r="H60" s="52"/>
    </row>
    <row r="61" spans="1:8" x14ac:dyDescent="0.25">
      <c r="A61" s="50">
        <v>220108141</v>
      </c>
      <c r="B61" s="51" t="s">
        <v>181</v>
      </c>
      <c r="C61" s="50" t="s">
        <v>21</v>
      </c>
      <c r="D61" s="50" t="s">
        <v>31</v>
      </c>
      <c r="E61" s="50" t="s">
        <v>91</v>
      </c>
      <c r="F61" s="50" t="s">
        <v>128</v>
      </c>
      <c r="G61" s="50" t="s">
        <v>92</v>
      </c>
      <c r="H61" s="52"/>
    </row>
    <row r="62" spans="1:8" x14ac:dyDescent="0.25">
      <c r="A62" s="50">
        <v>220108849</v>
      </c>
      <c r="B62" s="51" t="s">
        <v>182</v>
      </c>
      <c r="C62" s="50" t="s">
        <v>21</v>
      </c>
      <c r="D62" s="50" t="s">
        <v>31</v>
      </c>
      <c r="E62" s="50" t="s">
        <v>91</v>
      </c>
      <c r="F62" s="50" t="s">
        <v>128</v>
      </c>
      <c r="G62" s="50" t="s">
        <v>92</v>
      </c>
      <c r="H62" s="52"/>
    </row>
    <row r="63" spans="1:8" x14ac:dyDescent="0.25">
      <c r="A63" s="50">
        <v>220113650</v>
      </c>
      <c r="B63" s="51" t="s">
        <v>183</v>
      </c>
      <c r="C63" s="50" t="s">
        <v>21</v>
      </c>
      <c r="D63" s="50" t="s">
        <v>25</v>
      </c>
      <c r="E63" s="50" t="s">
        <v>91</v>
      </c>
      <c r="F63" s="50" t="s">
        <v>128</v>
      </c>
      <c r="G63" s="50" t="s">
        <v>92</v>
      </c>
      <c r="H63" s="52"/>
    </row>
    <row r="64" spans="1:8" x14ac:dyDescent="0.25">
      <c r="A64" s="50">
        <v>220115572</v>
      </c>
      <c r="B64" s="51" t="s">
        <v>184</v>
      </c>
      <c r="C64" s="50" t="s">
        <v>21</v>
      </c>
      <c r="D64" s="50" t="s">
        <v>22</v>
      </c>
      <c r="E64" s="50" t="s">
        <v>43</v>
      </c>
      <c r="F64" s="50" t="s">
        <v>65</v>
      </c>
      <c r="G64" s="50" t="s">
        <v>92</v>
      </c>
      <c r="H64" s="52"/>
    </row>
    <row r="65" spans="1:8" x14ac:dyDescent="0.25">
      <c r="A65" s="50">
        <v>220115879</v>
      </c>
      <c r="B65" s="51" t="s">
        <v>116</v>
      </c>
      <c r="C65" s="50" t="s">
        <v>21</v>
      </c>
      <c r="D65" s="50" t="s">
        <v>22</v>
      </c>
      <c r="E65" s="50" t="s">
        <v>91</v>
      </c>
      <c r="F65" s="50" t="s">
        <v>128</v>
      </c>
      <c r="G65" s="50" t="s">
        <v>92</v>
      </c>
      <c r="H65" s="52"/>
    </row>
    <row r="66" spans="1:8" x14ac:dyDescent="0.25">
      <c r="A66" s="50">
        <v>220119548</v>
      </c>
      <c r="B66" s="51" t="s">
        <v>185</v>
      </c>
      <c r="C66" s="50" t="s">
        <v>21</v>
      </c>
      <c r="D66" s="50" t="s">
        <v>30</v>
      </c>
      <c r="E66" s="50" t="s">
        <v>43</v>
      </c>
      <c r="F66" s="50" t="s">
        <v>65</v>
      </c>
      <c r="G66" s="50" t="s">
        <v>92</v>
      </c>
      <c r="H66" s="52"/>
    </row>
    <row r="67" spans="1:8" x14ac:dyDescent="0.25">
      <c r="A67" s="50">
        <v>220120250</v>
      </c>
      <c r="B67" s="51" t="s">
        <v>186</v>
      </c>
      <c r="C67" s="50" t="s">
        <v>21</v>
      </c>
      <c r="D67" s="50" t="s">
        <v>35</v>
      </c>
      <c r="E67" s="50" t="s">
        <v>91</v>
      </c>
      <c r="F67" s="50" t="s">
        <v>128</v>
      </c>
      <c r="G67" s="50" t="s">
        <v>92</v>
      </c>
      <c r="H67" s="52"/>
    </row>
    <row r="68" spans="1:8" x14ac:dyDescent="0.25">
      <c r="A68" s="50">
        <v>220123586</v>
      </c>
      <c r="B68" s="51" t="s">
        <v>187</v>
      </c>
      <c r="C68" s="50" t="s">
        <v>21</v>
      </c>
      <c r="D68" s="50" t="s">
        <v>27</v>
      </c>
      <c r="E68" s="50" t="s">
        <v>91</v>
      </c>
      <c r="F68" s="50" t="s">
        <v>128</v>
      </c>
      <c r="G68" s="50" t="s">
        <v>92</v>
      </c>
      <c r="H68" s="52"/>
    </row>
    <row r="69" spans="1:8" x14ac:dyDescent="0.25">
      <c r="A69" s="50">
        <v>220125324</v>
      </c>
      <c r="B69" s="51" t="s">
        <v>188</v>
      </c>
      <c r="C69" s="50" t="s">
        <v>21</v>
      </c>
      <c r="D69" s="50" t="s">
        <v>32</v>
      </c>
      <c r="E69" s="50" t="s">
        <v>43</v>
      </c>
      <c r="F69" s="50" t="s">
        <v>65</v>
      </c>
      <c r="G69" s="50" t="s">
        <v>92</v>
      </c>
      <c r="H69" s="52"/>
    </row>
    <row r="70" spans="1:8" x14ac:dyDescent="0.25">
      <c r="A70" s="50">
        <v>220144098</v>
      </c>
      <c r="B70" s="51" t="s">
        <v>115</v>
      </c>
      <c r="C70" s="50" t="s">
        <v>21</v>
      </c>
      <c r="D70" s="50" t="s">
        <v>126</v>
      </c>
      <c r="E70" s="50" t="s">
        <v>91</v>
      </c>
      <c r="F70" s="50" t="s">
        <v>128</v>
      </c>
      <c r="G70" s="50" t="s">
        <v>92</v>
      </c>
      <c r="H70" s="52"/>
    </row>
    <row r="71" spans="1:8" x14ac:dyDescent="0.25">
      <c r="A71" s="50">
        <v>220152683</v>
      </c>
      <c r="B71" s="51" t="s">
        <v>189</v>
      </c>
      <c r="C71" s="50" t="s">
        <v>21</v>
      </c>
      <c r="D71" s="50" t="s">
        <v>66</v>
      </c>
      <c r="E71" s="50" t="s">
        <v>91</v>
      </c>
      <c r="F71" s="50" t="s">
        <v>130</v>
      </c>
      <c r="G71" s="50" t="s">
        <v>92</v>
      </c>
      <c r="H71" s="52"/>
    </row>
    <row r="72" spans="1:8" x14ac:dyDescent="0.25">
      <c r="A72" s="50">
        <v>220152720</v>
      </c>
      <c r="B72" s="51" t="s">
        <v>190</v>
      </c>
      <c r="C72" s="50" t="s">
        <v>21</v>
      </c>
      <c r="D72" s="50" t="s">
        <v>66</v>
      </c>
      <c r="E72" s="50" t="s">
        <v>91</v>
      </c>
      <c r="F72" s="50" t="s">
        <v>128</v>
      </c>
      <c r="G72" s="50" t="s">
        <v>92</v>
      </c>
      <c r="H72" s="52"/>
    </row>
    <row r="73" spans="1:8" x14ac:dyDescent="0.25">
      <c r="A73" s="50">
        <v>220173275</v>
      </c>
      <c r="B73" s="51" t="s">
        <v>191</v>
      </c>
      <c r="C73" s="50" t="s">
        <v>21</v>
      </c>
      <c r="D73" s="50" t="s">
        <v>28</v>
      </c>
      <c r="E73" s="50" t="s">
        <v>91</v>
      </c>
      <c r="F73" s="50" t="s">
        <v>128</v>
      </c>
      <c r="G73" s="50" t="s">
        <v>92</v>
      </c>
      <c r="H73" s="52"/>
    </row>
    <row r="74" spans="1:8" x14ac:dyDescent="0.25">
      <c r="A74" s="50">
        <v>220173585</v>
      </c>
      <c r="B74" s="51" t="s">
        <v>192</v>
      </c>
      <c r="C74" s="50" t="s">
        <v>21</v>
      </c>
      <c r="D74" s="50" t="s">
        <v>28</v>
      </c>
      <c r="E74" s="50" t="s">
        <v>43</v>
      </c>
      <c r="F74" s="50" t="s">
        <v>65</v>
      </c>
      <c r="G74" s="50" t="s">
        <v>92</v>
      </c>
      <c r="H74" s="52"/>
    </row>
    <row r="75" spans="1:8" x14ac:dyDescent="0.25">
      <c r="A75" s="50">
        <v>220241615</v>
      </c>
      <c r="B75" s="51" t="s">
        <v>70</v>
      </c>
      <c r="C75" s="50" t="s">
        <v>21</v>
      </c>
      <c r="D75" s="50" t="s">
        <v>33</v>
      </c>
      <c r="E75" s="50" t="s">
        <v>43</v>
      </c>
      <c r="F75" s="50" t="s">
        <v>65</v>
      </c>
      <c r="G75" s="50" t="s">
        <v>92</v>
      </c>
      <c r="H75" s="52"/>
    </row>
    <row r="76" spans="1:8" x14ac:dyDescent="0.25">
      <c r="A76" s="50">
        <v>220276243</v>
      </c>
      <c r="B76" s="51" t="s">
        <v>47</v>
      </c>
      <c r="C76" s="50" t="s">
        <v>21</v>
      </c>
      <c r="D76" s="50" t="s">
        <v>39</v>
      </c>
      <c r="E76" s="50" t="s">
        <v>43</v>
      </c>
      <c r="F76" s="50" t="s">
        <v>65</v>
      </c>
      <c r="G76" s="50" t="s">
        <v>92</v>
      </c>
      <c r="H76" s="52">
        <v>99.58</v>
      </c>
    </row>
    <row r="77" spans="1:8" x14ac:dyDescent="0.25">
      <c r="A77" s="50">
        <v>220285410</v>
      </c>
      <c r="B77" s="51" t="s">
        <v>193</v>
      </c>
      <c r="C77" s="50" t="s">
        <v>21</v>
      </c>
      <c r="D77" s="50" t="s">
        <v>76</v>
      </c>
      <c r="E77" s="50" t="s">
        <v>43</v>
      </c>
      <c r="F77" s="50" t="s">
        <v>65</v>
      </c>
      <c r="G77" s="50" t="s">
        <v>92</v>
      </c>
      <c r="H77" s="52"/>
    </row>
    <row r="78" spans="1:8" x14ac:dyDescent="0.25">
      <c r="A78" s="50">
        <v>220313657</v>
      </c>
      <c r="B78" s="51" t="s">
        <v>194</v>
      </c>
      <c r="C78" s="50" t="s">
        <v>21</v>
      </c>
      <c r="D78" s="50" t="s">
        <v>25</v>
      </c>
      <c r="E78" s="50" t="s">
        <v>43</v>
      </c>
      <c r="F78" s="50" t="s">
        <v>65</v>
      </c>
      <c r="G78" s="50" t="s">
        <v>92</v>
      </c>
      <c r="H78" s="52"/>
    </row>
    <row r="79" spans="1:8" x14ac:dyDescent="0.25">
      <c r="A79" s="50">
        <v>220376520</v>
      </c>
      <c r="B79" s="51" t="s">
        <v>195</v>
      </c>
      <c r="C79" s="50" t="s">
        <v>21</v>
      </c>
      <c r="D79" s="50" t="s">
        <v>39</v>
      </c>
      <c r="E79" s="50" t="s">
        <v>91</v>
      </c>
      <c r="F79" s="50" t="s">
        <v>128</v>
      </c>
      <c r="G79" s="50" t="s">
        <v>92</v>
      </c>
      <c r="H79" s="52"/>
    </row>
    <row r="80" spans="1:8" x14ac:dyDescent="0.25">
      <c r="A80" s="50">
        <v>220454999</v>
      </c>
      <c r="B80" s="51" t="s">
        <v>196</v>
      </c>
      <c r="C80" s="50" t="s">
        <v>21</v>
      </c>
      <c r="D80" s="50" t="s">
        <v>24</v>
      </c>
      <c r="E80" s="50" t="s">
        <v>43</v>
      </c>
      <c r="F80" s="50" t="s">
        <v>65</v>
      </c>
      <c r="G80" s="50" t="s">
        <v>92</v>
      </c>
      <c r="H80" s="52"/>
    </row>
    <row r="81" spans="1:8" x14ac:dyDescent="0.25">
      <c r="A81" s="50">
        <v>220641999</v>
      </c>
      <c r="B81" s="51" t="s">
        <v>114</v>
      </c>
      <c r="C81" s="50" t="s">
        <v>21</v>
      </c>
      <c r="D81" s="50" t="s">
        <v>33</v>
      </c>
      <c r="E81" s="50" t="s">
        <v>43</v>
      </c>
      <c r="F81" s="50" t="s">
        <v>65</v>
      </c>
      <c r="G81" s="50" t="s">
        <v>92</v>
      </c>
      <c r="H81" s="52"/>
    </row>
    <row r="82" spans="1:8" x14ac:dyDescent="0.25">
      <c r="A82" s="50">
        <v>220768999</v>
      </c>
      <c r="B82" s="51" t="s">
        <v>197</v>
      </c>
      <c r="C82" s="50" t="s">
        <v>21</v>
      </c>
      <c r="D82" s="50" t="s">
        <v>12</v>
      </c>
      <c r="E82" s="50" t="s">
        <v>131</v>
      </c>
      <c r="F82" s="50" t="s">
        <v>134</v>
      </c>
      <c r="G82" s="50" t="s">
        <v>92</v>
      </c>
      <c r="H82" s="52"/>
    </row>
    <row r="83" spans="1:8" x14ac:dyDescent="0.25">
      <c r="A83" s="50">
        <v>220815480</v>
      </c>
      <c r="B83" s="51" t="s">
        <v>198</v>
      </c>
      <c r="C83" s="50" t="s">
        <v>21</v>
      </c>
      <c r="D83" s="50" t="s">
        <v>22</v>
      </c>
      <c r="E83" s="50" t="s">
        <v>91</v>
      </c>
      <c r="F83" s="50" t="s">
        <v>128</v>
      </c>
      <c r="G83" s="50" t="s">
        <v>92</v>
      </c>
      <c r="H83" s="52"/>
    </row>
    <row r="84" spans="1:8" x14ac:dyDescent="0.25">
      <c r="A84" s="50">
        <v>220905999</v>
      </c>
      <c r="B84" s="51" t="s">
        <v>199</v>
      </c>
      <c r="C84" s="50" t="s">
        <v>21</v>
      </c>
      <c r="D84" s="50" t="s">
        <v>26</v>
      </c>
      <c r="E84" s="50" t="s">
        <v>43</v>
      </c>
      <c r="F84" s="50" t="s">
        <v>65</v>
      </c>
      <c r="G84" s="50" t="s">
        <v>92</v>
      </c>
      <c r="H84" s="52"/>
    </row>
    <row r="85" spans="1:8" x14ac:dyDescent="0.25">
      <c r="A85" s="50">
        <v>221010999</v>
      </c>
      <c r="B85" s="51" t="s">
        <v>71</v>
      </c>
      <c r="C85" s="50" t="s">
        <v>21</v>
      </c>
      <c r="D85" s="50" t="s">
        <v>26</v>
      </c>
      <c r="E85" s="50" t="s">
        <v>43</v>
      </c>
      <c r="F85" s="50" t="s">
        <v>65</v>
      </c>
      <c r="G85" s="50" t="s">
        <v>92</v>
      </c>
      <c r="H85" s="52"/>
    </row>
    <row r="86" spans="1:8" x14ac:dyDescent="0.25">
      <c r="A86" s="50">
        <v>221568615</v>
      </c>
      <c r="B86" s="51" t="s">
        <v>200</v>
      </c>
      <c r="C86" s="50" t="s">
        <v>21</v>
      </c>
      <c r="D86" s="50" t="s">
        <v>12</v>
      </c>
      <c r="E86" s="50" t="s">
        <v>91</v>
      </c>
      <c r="F86" s="50" t="s">
        <v>130</v>
      </c>
      <c r="G86" s="50" t="s">
        <v>92</v>
      </c>
      <c r="H86" s="52"/>
    </row>
    <row r="87" spans="1:8" x14ac:dyDescent="0.25">
      <c r="A87" s="50">
        <v>230105172</v>
      </c>
      <c r="B87" s="51" t="s">
        <v>201</v>
      </c>
      <c r="C87" s="50" t="s">
        <v>21</v>
      </c>
      <c r="D87" s="50" t="s">
        <v>26</v>
      </c>
      <c r="E87" s="50" t="s">
        <v>91</v>
      </c>
      <c r="F87" s="50" t="s">
        <v>130</v>
      </c>
      <c r="G87" s="50" t="s">
        <v>92</v>
      </c>
      <c r="H87" s="52"/>
    </row>
    <row r="88" spans="1:8" x14ac:dyDescent="0.25">
      <c r="A88" s="50">
        <v>230105284</v>
      </c>
      <c r="B88" s="51" t="s">
        <v>202</v>
      </c>
      <c r="C88" s="50" t="s">
        <v>21</v>
      </c>
      <c r="D88" s="50" t="s">
        <v>26</v>
      </c>
      <c r="E88" s="50" t="s">
        <v>91</v>
      </c>
      <c r="F88" s="50" t="s">
        <v>130</v>
      </c>
      <c r="G88" s="50" t="s">
        <v>92</v>
      </c>
      <c r="H88" s="52"/>
    </row>
    <row r="89" spans="1:8" x14ac:dyDescent="0.25">
      <c r="A89" s="50">
        <v>230120045</v>
      </c>
      <c r="B89" s="51" t="s">
        <v>203</v>
      </c>
      <c r="C89" s="50" t="s">
        <v>21</v>
      </c>
      <c r="D89" s="50" t="s">
        <v>35</v>
      </c>
      <c r="E89" s="50" t="s">
        <v>91</v>
      </c>
      <c r="F89" s="50" t="s">
        <v>130</v>
      </c>
      <c r="G89" s="50" t="s">
        <v>92</v>
      </c>
      <c r="H89" s="52"/>
    </row>
    <row r="90" spans="1:8" x14ac:dyDescent="0.25">
      <c r="A90" s="50">
        <v>230120383</v>
      </c>
      <c r="B90" s="51" t="s">
        <v>204</v>
      </c>
      <c r="C90" s="50" t="s">
        <v>21</v>
      </c>
      <c r="D90" s="50" t="s">
        <v>35</v>
      </c>
      <c r="E90" s="50" t="s">
        <v>91</v>
      </c>
      <c r="F90" s="50" t="s">
        <v>130</v>
      </c>
      <c r="G90" s="50" t="s">
        <v>92</v>
      </c>
      <c r="H90" s="52"/>
    </row>
    <row r="91" spans="1:8" x14ac:dyDescent="0.25">
      <c r="A91" s="50">
        <v>230120621</v>
      </c>
      <c r="B91" s="51" t="s">
        <v>205</v>
      </c>
      <c r="C91" s="50" t="s">
        <v>21</v>
      </c>
      <c r="D91" s="50" t="s">
        <v>35</v>
      </c>
      <c r="E91" s="50" t="s">
        <v>131</v>
      </c>
      <c r="F91" s="50" t="s">
        <v>132</v>
      </c>
      <c r="G91" s="50" t="s">
        <v>92</v>
      </c>
      <c r="H91" s="52"/>
    </row>
    <row r="92" spans="1:8" x14ac:dyDescent="0.25">
      <c r="A92" s="50">
        <v>230123162</v>
      </c>
      <c r="B92" s="51" t="s">
        <v>206</v>
      </c>
      <c r="C92" s="50" t="s">
        <v>21</v>
      </c>
      <c r="D92" s="50" t="s">
        <v>27</v>
      </c>
      <c r="E92" s="50" t="s">
        <v>91</v>
      </c>
      <c r="F92" s="50" t="s">
        <v>130</v>
      </c>
      <c r="G92" s="50" t="s">
        <v>92</v>
      </c>
      <c r="H92" s="52"/>
    </row>
    <row r="93" spans="1:8" x14ac:dyDescent="0.25">
      <c r="A93" s="50">
        <v>230125530</v>
      </c>
      <c r="B93" s="51" t="s">
        <v>207</v>
      </c>
      <c r="C93" s="50" t="s">
        <v>21</v>
      </c>
      <c r="D93" s="50" t="s">
        <v>32</v>
      </c>
      <c r="E93" s="50" t="s">
        <v>91</v>
      </c>
      <c r="F93" s="50" t="s">
        <v>130</v>
      </c>
      <c r="G93" s="50" t="s">
        <v>92</v>
      </c>
      <c r="H93" s="52"/>
    </row>
    <row r="94" spans="1:8" x14ac:dyDescent="0.25">
      <c r="A94" s="50">
        <v>230141349</v>
      </c>
      <c r="B94" s="51" t="s">
        <v>113</v>
      </c>
      <c r="C94" s="50" t="s">
        <v>21</v>
      </c>
      <c r="D94" s="50" t="s">
        <v>33</v>
      </c>
      <c r="E94" s="50" t="s">
        <v>131</v>
      </c>
      <c r="F94" s="50" t="s">
        <v>132</v>
      </c>
      <c r="G94" s="50" t="s">
        <v>92</v>
      </c>
      <c r="H94" s="52"/>
    </row>
    <row r="95" spans="1:8" x14ac:dyDescent="0.25">
      <c r="A95" s="50">
        <v>230147245</v>
      </c>
      <c r="B95" s="51" t="s">
        <v>208</v>
      </c>
      <c r="C95" s="50" t="s">
        <v>21</v>
      </c>
      <c r="D95" s="50" t="s">
        <v>37</v>
      </c>
      <c r="E95" s="50" t="s">
        <v>91</v>
      </c>
      <c r="F95" s="50" t="s">
        <v>130</v>
      </c>
      <c r="G95" s="50" t="s">
        <v>92</v>
      </c>
      <c r="H95" s="52"/>
    </row>
    <row r="96" spans="1:8" x14ac:dyDescent="0.25">
      <c r="A96" s="50">
        <v>230147551</v>
      </c>
      <c r="B96" s="51" t="s">
        <v>209</v>
      </c>
      <c r="C96" s="50" t="s">
        <v>21</v>
      </c>
      <c r="D96" s="50" t="s">
        <v>37</v>
      </c>
      <c r="E96" s="50" t="s">
        <v>131</v>
      </c>
      <c r="F96" s="50" t="s">
        <v>132</v>
      </c>
      <c r="G96" s="50" t="s">
        <v>92</v>
      </c>
      <c r="H96" s="52"/>
    </row>
    <row r="97" spans="1:8" x14ac:dyDescent="0.25">
      <c r="A97" s="50">
        <v>230166075</v>
      </c>
      <c r="B97" s="51" t="s">
        <v>210</v>
      </c>
      <c r="C97" s="50" t="s">
        <v>21</v>
      </c>
      <c r="D97" s="50" t="s">
        <v>101</v>
      </c>
      <c r="E97" s="50" t="s">
        <v>91</v>
      </c>
      <c r="F97" s="50" t="s">
        <v>130</v>
      </c>
      <c r="G97" s="50" t="s">
        <v>92</v>
      </c>
      <c r="H97" s="52"/>
    </row>
    <row r="98" spans="1:8" x14ac:dyDescent="0.25">
      <c r="A98" s="50">
        <v>230170708</v>
      </c>
      <c r="B98" s="51" t="s">
        <v>72</v>
      </c>
      <c r="C98" s="50" t="s">
        <v>21</v>
      </c>
      <c r="D98" s="50" t="s">
        <v>36</v>
      </c>
      <c r="E98" s="50" t="s">
        <v>91</v>
      </c>
      <c r="F98" s="50" t="s">
        <v>130</v>
      </c>
      <c r="G98" s="50" t="s">
        <v>92</v>
      </c>
      <c r="H98" s="52"/>
    </row>
    <row r="99" spans="1:8" x14ac:dyDescent="0.25">
      <c r="A99" s="50">
        <v>230173675</v>
      </c>
      <c r="B99" s="51" t="s">
        <v>211</v>
      </c>
      <c r="C99" s="50" t="s">
        <v>21</v>
      </c>
      <c r="D99" s="50" t="s">
        <v>28</v>
      </c>
      <c r="E99" s="50" t="s">
        <v>91</v>
      </c>
      <c r="F99" s="50" t="s">
        <v>130</v>
      </c>
      <c r="G99" s="50" t="s">
        <v>92</v>
      </c>
      <c r="H99" s="52"/>
    </row>
    <row r="100" spans="1:8" x14ac:dyDescent="0.25">
      <c r="A100" s="50">
        <v>230213873</v>
      </c>
      <c r="B100" s="51" t="s">
        <v>212</v>
      </c>
      <c r="C100" s="50" t="s">
        <v>21</v>
      </c>
      <c r="D100" s="50" t="s">
        <v>25</v>
      </c>
      <c r="E100" s="50" t="s">
        <v>91</v>
      </c>
      <c r="F100" s="50" t="s">
        <v>130</v>
      </c>
      <c r="G100" s="50" t="s">
        <v>92</v>
      </c>
      <c r="H100" s="52">
        <v>100</v>
      </c>
    </row>
    <row r="101" spans="1:8" x14ac:dyDescent="0.25">
      <c r="A101" s="50">
        <v>230219532</v>
      </c>
      <c r="B101" s="51" t="s">
        <v>213</v>
      </c>
      <c r="C101" s="50" t="s">
        <v>21</v>
      </c>
      <c r="D101" s="50" t="s">
        <v>30</v>
      </c>
      <c r="E101" s="50" t="s">
        <v>131</v>
      </c>
      <c r="F101" s="50" t="s">
        <v>132</v>
      </c>
      <c r="G101" s="50" t="s">
        <v>92</v>
      </c>
      <c r="H101" s="52"/>
    </row>
    <row r="102" spans="1:8" x14ac:dyDescent="0.25">
      <c r="A102" s="50">
        <v>230266594</v>
      </c>
      <c r="B102" s="51" t="s">
        <v>214</v>
      </c>
      <c r="C102" s="50" t="s">
        <v>21</v>
      </c>
      <c r="D102" s="50" t="s">
        <v>101</v>
      </c>
      <c r="E102" s="50" t="s">
        <v>91</v>
      </c>
      <c r="F102" s="50" t="s">
        <v>129</v>
      </c>
      <c r="G102" s="50" t="s">
        <v>92</v>
      </c>
      <c r="H102" s="52">
        <v>100</v>
      </c>
    </row>
    <row r="103" spans="1:8" x14ac:dyDescent="0.25">
      <c r="A103" s="50">
        <v>230386001</v>
      </c>
      <c r="B103" s="51" t="s">
        <v>73</v>
      </c>
      <c r="C103" s="50" t="s">
        <v>21</v>
      </c>
      <c r="D103" s="50" t="s">
        <v>46</v>
      </c>
      <c r="E103" s="50" t="s">
        <v>91</v>
      </c>
      <c r="F103" s="50" t="s">
        <v>129</v>
      </c>
      <c r="G103" s="50" t="s">
        <v>92</v>
      </c>
      <c r="H103" s="52"/>
    </row>
    <row r="104" spans="1:8" x14ac:dyDescent="0.25">
      <c r="A104" s="50">
        <v>230773001</v>
      </c>
      <c r="B104" s="51" t="s">
        <v>215</v>
      </c>
      <c r="C104" s="50" t="s">
        <v>21</v>
      </c>
      <c r="D104" s="50" t="s">
        <v>28</v>
      </c>
      <c r="E104" s="50" t="s">
        <v>131</v>
      </c>
      <c r="F104" s="50" t="s">
        <v>132</v>
      </c>
      <c r="G104" s="50" t="s">
        <v>92</v>
      </c>
      <c r="H104" s="52"/>
    </row>
    <row r="105" spans="1:8" x14ac:dyDescent="0.25">
      <c r="A105" s="50">
        <v>230973349</v>
      </c>
      <c r="B105" s="51" t="s">
        <v>74</v>
      </c>
      <c r="C105" s="50" t="s">
        <v>21</v>
      </c>
      <c r="D105" s="50" t="s">
        <v>28</v>
      </c>
      <c r="E105" s="50" t="s">
        <v>131</v>
      </c>
      <c r="F105" s="50" t="s">
        <v>132</v>
      </c>
      <c r="G105" s="50" t="s">
        <v>92</v>
      </c>
      <c r="H105" s="52"/>
    </row>
    <row r="106" spans="1:8" x14ac:dyDescent="0.25">
      <c r="A106" s="50">
        <v>240150318</v>
      </c>
      <c r="B106" s="51" t="s">
        <v>216</v>
      </c>
      <c r="C106" s="50" t="s">
        <v>21</v>
      </c>
      <c r="D106" s="50" t="s">
        <v>34</v>
      </c>
      <c r="E106" s="50" t="s">
        <v>43</v>
      </c>
      <c r="F106" s="50" t="s">
        <v>65</v>
      </c>
      <c r="G106" s="50" t="s">
        <v>92</v>
      </c>
      <c r="H106" s="52"/>
    </row>
    <row r="107" spans="1:8" x14ac:dyDescent="0.25">
      <c r="A107" s="50">
        <v>260127787</v>
      </c>
      <c r="B107" s="51" t="s">
        <v>112</v>
      </c>
      <c r="C107" s="50" t="s">
        <v>21</v>
      </c>
      <c r="D107" s="50" t="s">
        <v>29</v>
      </c>
      <c r="E107" s="50" t="s">
        <v>91</v>
      </c>
      <c r="F107" s="50" t="s">
        <v>128</v>
      </c>
      <c r="G107" s="50" t="s">
        <v>92</v>
      </c>
      <c r="H107" s="52"/>
    </row>
    <row r="108" spans="1:8" x14ac:dyDescent="0.25">
      <c r="A108" s="50">
        <v>262615806</v>
      </c>
      <c r="B108" s="51" t="s">
        <v>217</v>
      </c>
      <c r="C108" s="50" t="s">
        <v>21</v>
      </c>
      <c r="D108" s="50" t="s">
        <v>22</v>
      </c>
      <c r="E108" s="50" t="s">
        <v>91</v>
      </c>
      <c r="F108" s="50" t="s">
        <v>130</v>
      </c>
      <c r="G108" s="50" t="s">
        <v>92</v>
      </c>
      <c r="H108" s="52"/>
    </row>
    <row r="109" spans="1:8" x14ac:dyDescent="0.25">
      <c r="A109" s="50">
        <v>262819807</v>
      </c>
      <c r="B109" s="51" t="s">
        <v>218</v>
      </c>
      <c r="C109" s="50" t="s">
        <v>21</v>
      </c>
      <c r="D109" s="50" t="s">
        <v>30</v>
      </c>
      <c r="E109" s="50" t="s">
        <v>91</v>
      </c>
      <c r="F109" s="50" t="s">
        <v>130</v>
      </c>
      <c r="G109" s="50" t="s">
        <v>92</v>
      </c>
      <c r="H109" s="52"/>
    </row>
    <row r="110" spans="1:8" x14ac:dyDescent="0.25">
      <c r="A110" s="50">
        <v>264020060</v>
      </c>
      <c r="B110" s="51" t="s">
        <v>111</v>
      </c>
      <c r="C110" s="50" t="s">
        <v>21</v>
      </c>
      <c r="D110" s="50" t="s">
        <v>35</v>
      </c>
      <c r="E110" s="50" t="s">
        <v>91</v>
      </c>
      <c r="F110" s="50" t="s">
        <v>128</v>
      </c>
      <c r="G110" s="50" t="s">
        <v>92</v>
      </c>
      <c r="H110" s="52"/>
    </row>
    <row r="111" spans="1:8" x14ac:dyDescent="0.25">
      <c r="A111" s="50">
        <v>266115407</v>
      </c>
      <c r="B111" s="51" t="s">
        <v>219</v>
      </c>
      <c r="C111" s="50" t="s">
        <v>21</v>
      </c>
      <c r="D111" s="50" t="s">
        <v>22</v>
      </c>
      <c r="E111" s="50" t="s">
        <v>91</v>
      </c>
      <c r="F111" s="50" t="s">
        <v>78</v>
      </c>
      <c r="G111" s="50" t="s">
        <v>92</v>
      </c>
      <c r="H111" s="52"/>
    </row>
    <row r="112" spans="1:8" x14ac:dyDescent="0.25">
      <c r="A112" s="50">
        <v>270115403</v>
      </c>
      <c r="B112" s="51" t="s">
        <v>220</v>
      </c>
      <c r="C112" s="50" t="s">
        <v>21</v>
      </c>
      <c r="D112" s="50" t="s">
        <v>22</v>
      </c>
      <c r="E112" s="50" t="s">
        <v>91</v>
      </c>
      <c r="F112" s="50" t="s">
        <v>128</v>
      </c>
      <c r="G112" s="50" t="s">
        <v>92</v>
      </c>
      <c r="H112" s="52"/>
    </row>
    <row r="113" spans="1:8" x14ac:dyDescent="0.25">
      <c r="A113" s="50">
        <v>60700000</v>
      </c>
      <c r="B113" s="51" t="s">
        <v>221</v>
      </c>
      <c r="C113" s="50" t="s">
        <v>48</v>
      </c>
      <c r="D113" s="50" t="s">
        <v>48</v>
      </c>
      <c r="E113" s="50" t="s">
        <v>91</v>
      </c>
      <c r="F113" s="50" t="s">
        <v>129</v>
      </c>
      <c r="G113" s="50" t="s">
        <v>92</v>
      </c>
      <c r="H113" s="52">
        <v>99.999999999999957</v>
      </c>
    </row>
    <row r="114" spans="1:8" x14ac:dyDescent="0.25">
      <c r="A114" s="50">
        <v>83500000</v>
      </c>
      <c r="B114" s="51" t="s">
        <v>222</v>
      </c>
      <c r="C114" s="50" t="s">
        <v>21</v>
      </c>
      <c r="D114" s="50" t="s">
        <v>46</v>
      </c>
      <c r="E114" s="50" t="s">
        <v>91</v>
      </c>
      <c r="F114" s="50" t="s">
        <v>128</v>
      </c>
      <c r="G114" s="50" t="s">
        <v>92</v>
      </c>
      <c r="H114" s="52"/>
    </row>
    <row r="115" spans="1:8" x14ac:dyDescent="0.25">
      <c r="A115" s="50">
        <v>88900000</v>
      </c>
      <c r="B115" s="51" t="s">
        <v>223</v>
      </c>
      <c r="C115" s="50" t="s">
        <v>21</v>
      </c>
      <c r="D115" s="50" t="s">
        <v>25</v>
      </c>
      <c r="E115" s="50" t="s">
        <v>91</v>
      </c>
      <c r="F115" s="50" t="s">
        <v>128</v>
      </c>
      <c r="G115" s="50" t="s">
        <v>92</v>
      </c>
      <c r="H115" s="52"/>
    </row>
    <row r="116" spans="1:8" x14ac:dyDescent="0.25">
      <c r="A116" s="50">
        <v>89100000</v>
      </c>
      <c r="B116" s="51" t="s">
        <v>224</v>
      </c>
      <c r="C116" s="50" t="s">
        <v>21</v>
      </c>
      <c r="D116" s="50" t="s">
        <v>26</v>
      </c>
      <c r="E116" s="50" t="s">
        <v>91</v>
      </c>
      <c r="F116" s="50" t="s">
        <v>130</v>
      </c>
      <c r="G116" s="50" t="s">
        <v>92</v>
      </c>
      <c r="H116" s="52">
        <v>99.815132300000002</v>
      </c>
    </row>
    <row r="117" spans="1:8" x14ac:dyDescent="0.25">
      <c r="A117" s="50">
        <v>89600000</v>
      </c>
      <c r="B117" s="51" t="s">
        <v>110</v>
      </c>
      <c r="C117" s="50" t="s">
        <v>21</v>
      </c>
      <c r="D117" s="50" t="s">
        <v>68</v>
      </c>
      <c r="E117" s="50" t="s">
        <v>91</v>
      </c>
      <c r="F117" s="50" t="s">
        <v>130</v>
      </c>
      <c r="G117" s="50" t="s">
        <v>92</v>
      </c>
      <c r="H117" s="52">
        <v>99.399999999999991</v>
      </c>
    </row>
    <row r="118" spans="1:8" x14ac:dyDescent="0.25">
      <c r="A118" s="50">
        <v>91000000</v>
      </c>
      <c r="B118" s="51" t="s">
        <v>49</v>
      </c>
      <c r="C118" s="50" t="s">
        <v>21</v>
      </c>
      <c r="D118" s="50" t="s">
        <v>25</v>
      </c>
      <c r="E118" s="50" t="s">
        <v>91</v>
      </c>
      <c r="F118" s="50" t="s">
        <v>128</v>
      </c>
      <c r="G118" s="50" t="s">
        <v>92</v>
      </c>
      <c r="H118" s="52"/>
    </row>
    <row r="119" spans="1:8" x14ac:dyDescent="0.25">
      <c r="A119" s="50">
        <v>923269133</v>
      </c>
      <c r="B119" s="51" t="s">
        <v>225</v>
      </c>
      <c r="C119" s="50" t="s">
        <v>21</v>
      </c>
      <c r="D119" s="50" t="s">
        <v>12</v>
      </c>
      <c r="E119" s="50" t="s">
        <v>91</v>
      </c>
      <c r="F119" s="50" t="s">
        <v>128</v>
      </c>
      <c r="G119" s="50" t="s">
        <v>92</v>
      </c>
      <c r="H119" s="52"/>
    </row>
    <row r="120" spans="1:8" x14ac:dyDescent="0.25">
      <c r="A120" s="50">
        <v>923270893</v>
      </c>
      <c r="B120" s="51" t="s">
        <v>226</v>
      </c>
      <c r="C120" s="50" t="s">
        <v>21</v>
      </c>
      <c r="D120" s="50" t="s">
        <v>66</v>
      </c>
      <c r="E120" s="50" t="s">
        <v>91</v>
      </c>
      <c r="F120" s="50" t="s">
        <v>128</v>
      </c>
      <c r="G120" s="50" t="s">
        <v>92</v>
      </c>
      <c r="H120" s="52"/>
    </row>
    <row r="121" spans="1:8" x14ac:dyDescent="0.25">
      <c r="A121" s="50">
        <v>923270955</v>
      </c>
      <c r="B121" s="51" t="s">
        <v>227</v>
      </c>
      <c r="C121" s="50" t="s">
        <v>21</v>
      </c>
      <c r="D121" s="50" t="s">
        <v>22</v>
      </c>
      <c r="E121" s="50" t="s">
        <v>91</v>
      </c>
      <c r="F121" s="50" t="s">
        <v>133</v>
      </c>
      <c r="G121" s="50" t="s">
        <v>92</v>
      </c>
      <c r="H121" s="52">
        <v>99.994770753140997</v>
      </c>
    </row>
    <row r="122" spans="1:8" x14ac:dyDescent="0.25">
      <c r="A122" s="50">
        <v>923271102</v>
      </c>
      <c r="B122" s="51" t="s">
        <v>50</v>
      </c>
      <c r="C122" s="50" t="s">
        <v>21</v>
      </c>
      <c r="D122" s="50" t="s">
        <v>26</v>
      </c>
      <c r="E122" s="50" t="s">
        <v>91</v>
      </c>
      <c r="F122" s="50" t="s">
        <v>130</v>
      </c>
      <c r="G122" s="50" t="s">
        <v>92</v>
      </c>
      <c r="H122" s="52">
        <v>99.35</v>
      </c>
    </row>
    <row r="123" spans="1:8" x14ac:dyDescent="0.25">
      <c r="A123" s="50">
        <v>923271213</v>
      </c>
      <c r="B123" s="51" t="s">
        <v>228</v>
      </c>
      <c r="C123" s="50" t="s">
        <v>21</v>
      </c>
      <c r="D123" s="50" t="s">
        <v>28</v>
      </c>
      <c r="E123" s="50" t="s">
        <v>91</v>
      </c>
      <c r="F123" s="50" t="s">
        <v>130</v>
      </c>
      <c r="G123" s="50" t="s">
        <v>92</v>
      </c>
      <c r="H123" s="52"/>
    </row>
    <row r="124" spans="1:8" x14ac:dyDescent="0.25">
      <c r="A124" s="50">
        <v>923271260</v>
      </c>
      <c r="B124" s="51" t="s">
        <v>229</v>
      </c>
      <c r="C124" s="50" t="s">
        <v>21</v>
      </c>
      <c r="D124" s="50" t="s">
        <v>26</v>
      </c>
      <c r="E124" s="50" t="s">
        <v>91</v>
      </c>
      <c r="F124" s="50" t="s">
        <v>130</v>
      </c>
      <c r="G124" s="50" t="s">
        <v>92</v>
      </c>
      <c r="H124" s="52">
        <v>90</v>
      </c>
    </row>
    <row r="125" spans="1:8" x14ac:dyDescent="0.25">
      <c r="A125" s="50">
        <v>923271372</v>
      </c>
      <c r="B125" s="51" t="s">
        <v>230</v>
      </c>
      <c r="C125" s="50" t="s">
        <v>21</v>
      </c>
      <c r="D125" s="50" t="s">
        <v>26</v>
      </c>
      <c r="E125" s="50" t="s">
        <v>91</v>
      </c>
      <c r="F125" s="50" t="s">
        <v>130</v>
      </c>
      <c r="G125" s="50" t="s">
        <v>92</v>
      </c>
      <c r="H125" s="52">
        <v>100</v>
      </c>
    </row>
    <row r="126" spans="1:8" x14ac:dyDescent="0.25">
      <c r="A126" s="50">
        <v>923271464</v>
      </c>
      <c r="B126" s="51" t="s">
        <v>231</v>
      </c>
      <c r="C126" s="50" t="s">
        <v>21</v>
      </c>
      <c r="D126" s="50" t="s">
        <v>26</v>
      </c>
      <c r="E126" s="50" t="s">
        <v>91</v>
      </c>
      <c r="F126" s="50" t="s">
        <v>130</v>
      </c>
      <c r="G126" s="50" t="s">
        <v>92</v>
      </c>
      <c r="H126" s="52">
        <v>97.5</v>
      </c>
    </row>
    <row r="127" spans="1:8" x14ac:dyDescent="0.25">
      <c r="A127" s="50">
        <v>923271473</v>
      </c>
      <c r="B127" s="51" t="s">
        <v>51</v>
      </c>
      <c r="C127" s="50" t="s">
        <v>21</v>
      </c>
      <c r="D127" s="50" t="s">
        <v>33</v>
      </c>
      <c r="E127" s="50" t="s">
        <v>91</v>
      </c>
      <c r="F127" s="50" t="s">
        <v>133</v>
      </c>
      <c r="G127" s="50" t="s">
        <v>92</v>
      </c>
      <c r="H127" s="52">
        <v>100</v>
      </c>
    </row>
    <row r="128" spans="1:8" x14ac:dyDescent="0.25">
      <c r="A128" s="50">
        <v>923271567</v>
      </c>
      <c r="B128" s="51" t="s">
        <v>232</v>
      </c>
      <c r="C128" s="50" t="s">
        <v>21</v>
      </c>
      <c r="D128" s="50" t="s">
        <v>45</v>
      </c>
      <c r="E128" s="50" t="s">
        <v>43</v>
      </c>
      <c r="F128" s="50" t="s">
        <v>65</v>
      </c>
      <c r="G128" s="50" t="s">
        <v>92</v>
      </c>
      <c r="H128" s="52"/>
    </row>
    <row r="129" spans="1:8" x14ac:dyDescent="0.25">
      <c r="A129" s="50">
        <v>923271587</v>
      </c>
      <c r="B129" s="51" t="s">
        <v>75</v>
      </c>
      <c r="C129" s="50" t="s">
        <v>21</v>
      </c>
      <c r="D129" s="50" t="s">
        <v>76</v>
      </c>
      <c r="E129" s="50" t="s">
        <v>43</v>
      </c>
      <c r="F129" s="50" t="s">
        <v>65</v>
      </c>
      <c r="G129" s="50" t="s">
        <v>92</v>
      </c>
      <c r="H129" s="52"/>
    </row>
    <row r="130" spans="1:8" x14ac:dyDescent="0.25">
      <c r="A130" s="50">
        <v>923271599</v>
      </c>
      <c r="B130" s="51" t="s">
        <v>233</v>
      </c>
      <c r="C130" s="50" t="s">
        <v>21</v>
      </c>
      <c r="D130" s="50" t="s">
        <v>45</v>
      </c>
      <c r="E130" s="50" t="s">
        <v>91</v>
      </c>
      <c r="F130" s="50" t="s">
        <v>128</v>
      </c>
      <c r="G130" s="50" t="s">
        <v>92</v>
      </c>
      <c r="H130" s="52"/>
    </row>
    <row r="131" spans="1:8" x14ac:dyDescent="0.25">
      <c r="A131" s="50">
        <v>923271655</v>
      </c>
      <c r="B131" s="51" t="s">
        <v>234</v>
      </c>
      <c r="C131" s="50" t="s">
        <v>21</v>
      </c>
      <c r="D131" s="50" t="s">
        <v>39</v>
      </c>
      <c r="E131" s="50" t="s">
        <v>91</v>
      </c>
      <c r="F131" s="50" t="s">
        <v>130</v>
      </c>
      <c r="G131" s="50" t="s">
        <v>92</v>
      </c>
      <c r="H131" s="52">
        <v>100</v>
      </c>
    </row>
    <row r="132" spans="1:8" x14ac:dyDescent="0.25">
      <c r="A132" s="50">
        <v>923271673</v>
      </c>
      <c r="B132" s="51" t="s">
        <v>52</v>
      </c>
      <c r="C132" s="50" t="s">
        <v>21</v>
      </c>
      <c r="D132" s="50" t="s">
        <v>36</v>
      </c>
      <c r="E132" s="50" t="s">
        <v>91</v>
      </c>
      <c r="F132" s="50" t="s">
        <v>130</v>
      </c>
      <c r="G132" s="50" t="s">
        <v>92</v>
      </c>
      <c r="H132" s="52">
        <v>100</v>
      </c>
    </row>
    <row r="133" spans="1:8" x14ac:dyDescent="0.25">
      <c r="A133" s="50">
        <v>923271674</v>
      </c>
      <c r="B133" s="51" t="s">
        <v>235</v>
      </c>
      <c r="C133" s="50" t="s">
        <v>21</v>
      </c>
      <c r="D133" s="50" t="s">
        <v>12</v>
      </c>
      <c r="E133" s="50" t="s">
        <v>91</v>
      </c>
      <c r="F133" s="50" t="s">
        <v>130</v>
      </c>
      <c r="G133" s="50" t="s">
        <v>92</v>
      </c>
      <c r="H133" s="52">
        <v>100</v>
      </c>
    </row>
    <row r="134" spans="1:8" x14ac:dyDescent="0.25">
      <c r="A134" s="50">
        <v>923272036</v>
      </c>
      <c r="B134" s="51" t="s">
        <v>236</v>
      </c>
      <c r="C134" s="50" t="s">
        <v>21</v>
      </c>
      <c r="D134" s="50" t="s">
        <v>28</v>
      </c>
      <c r="E134" s="50" t="s">
        <v>91</v>
      </c>
      <c r="F134" s="50" t="s">
        <v>130</v>
      </c>
      <c r="G134" s="50" t="s">
        <v>92</v>
      </c>
      <c r="H134" s="52">
        <v>100</v>
      </c>
    </row>
    <row r="135" spans="1:8" x14ac:dyDescent="0.25">
      <c r="A135" s="50">
        <v>923272104</v>
      </c>
      <c r="B135" s="51" t="s">
        <v>237</v>
      </c>
      <c r="C135" s="50" t="s">
        <v>21</v>
      </c>
      <c r="D135" s="50" t="s">
        <v>126</v>
      </c>
      <c r="E135" s="50" t="s">
        <v>91</v>
      </c>
      <c r="F135" s="50" t="s">
        <v>78</v>
      </c>
      <c r="G135" s="50" t="s">
        <v>92</v>
      </c>
      <c r="H135" s="52"/>
    </row>
    <row r="136" spans="1:8" x14ac:dyDescent="0.25">
      <c r="A136" s="50">
        <v>923272107</v>
      </c>
      <c r="B136" s="51" t="s">
        <v>238</v>
      </c>
      <c r="C136" s="50" t="s">
        <v>21</v>
      </c>
      <c r="D136" s="50" t="s">
        <v>33</v>
      </c>
      <c r="E136" s="50" t="s">
        <v>91</v>
      </c>
      <c r="F136" s="50" t="s">
        <v>130</v>
      </c>
      <c r="G136" s="50" t="s">
        <v>92</v>
      </c>
      <c r="H136" s="52">
        <v>99.98</v>
      </c>
    </row>
    <row r="137" spans="1:8" x14ac:dyDescent="0.25">
      <c r="A137" s="50">
        <v>923272126</v>
      </c>
      <c r="B137" s="51" t="s">
        <v>239</v>
      </c>
      <c r="C137" s="50" t="s">
        <v>21</v>
      </c>
      <c r="D137" s="50" t="s">
        <v>66</v>
      </c>
      <c r="E137" s="50" t="s">
        <v>91</v>
      </c>
      <c r="F137" s="50" t="s">
        <v>130</v>
      </c>
      <c r="G137" s="50" t="s">
        <v>92</v>
      </c>
      <c r="H137" s="52">
        <v>100</v>
      </c>
    </row>
    <row r="138" spans="1:8" x14ac:dyDescent="0.25">
      <c r="A138" s="50">
        <v>923272135</v>
      </c>
      <c r="B138" s="51" t="s">
        <v>53</v>
      </c>
      <c r="C138" s="50" t="s">
        <v>21</v>
      </c>
      <c r="D138" s="50" t="s">
        <v>26</v>
      </c>
      <c r="E138" s="50" t="s">
        <v>131</v>
      </c>
      <c r="F138" s="50" t="s">
        <v>132</v>
      </c>
      <c r="G138" s="50" t="s">
        <v>92</v>
      </c>
      <c r="H138" s="52">
        <v>100</v>
      </c>
    </row>
    <row r="139" spans="1:8" x14ac:dyDescent="0.25">
      <c r="A139" s="50">
        <v>923272177</v>
      </c>
      <c r="B139" s="51" t="s">
        <v>240</v>
      </c>
      <c r="C139" s="50" t="s">
        <v>21</v>
      </c>
      <c r="D139" s="50" t="s">
        <v>26</v>
      </c>
      <c r="E139" s="50" t="s">
        <v>91</v>
      </c>
      <c r="F139" s="50" t="s">
        <v>130</v>
      </c>
      <c r="G139" s="50" t="s">
        <v>92</v>
      </c>
      <c r="H139" s="52">
        <v>100</v>
      </c>
    </row>
    <row r="140" spans="1:8" x14ac:dyDescent="0.25">
      <c r="A140" s="50">
        <v>923272188</v>
      </c>
      <c r="B140" s="51" t="s">
        <v>4</v>
      </c>
      <c r="C140" s="50" t="s">
        <v>21</v>
      </c>
      <c r="D140" s="50" t="s">
        <v>31</v>
      </c>
      <c r="E140" s="50" t="s">
        <v>43</v>
      </c>
      <c r="F140" s="50" t="s">
        <v>65</v>
      </c>
      <c r="G140" s="50" t="s">
        <v>92</v>
      </c>
      <c r="H140" s="52"/>
    </row>
    <row r="141" spans="1:8" x14ac:dyDescent="0.25">
      <c r="A141" s="50">
        <v>923272319</v>
      </c>
      <c r="B141" s="51" t="s">
        <v>241</v>
      </c>
      <c r="C141" s="50" t="s">
        <v>21</v>
      </c>
      <c r="D141" s="50" t="s">
        <v>37</v>
      </c>
      <c r="E141" s="50" t="s">
        <v>91</v>
      </c>
      <c r="F141" s="50" t="s">
        <v>129</v>
      </c>
      <c r="G141" s="50" t="s">
        <v>92</v>
      </c>
      <c r="H141" s="52"/>
    </row>
    <row r="142" spans="1:8" x14ac:dyDescent="0.25">
      <c r="A142" s="50">
        <v>923272320</v>
      </c>
      <c r="B142" s="51" t="s">
        <v>242</v>
      </c>
      <c r="C142" s="50" t="s">
        <v>21</v>
      </c>
      <c r="D142" s="50" t="s">
        <v>22</v>
      </c>
      <c r="E142" s="50" t="s">
        <v>43</v>
      </c>
      <c r="F142" s="50" t="s">
        <v>65</v>
      </c>
      <c r="G142" s="50" t="s">
        <v>92</v>
      </c>
      <c r="H142" s="52"/>
    </row>
    <row r="143" spans="1:8" x14ac:dyDescent="0.25">
      <c r="A143" s="50">
        <v>923272328</v>
      </c>
      <c r="B143" s="51" t="s">
        <v>243</v>
      </c>
      <c r="C143" s="50" t="s">
        <v>21</v>
      </c>
      <c r="D143" s="50" t="s">
        <v>26</v>
      </c>
      <c r="E143" s="50" t="s">
        <v>43</v>
      </c>
      <c r="F143" s="50" t="s">
        <v>65</v>
      </c>
      <c r="G143" s="50" t="s">
        <v>92</v>
      </c>
      <c r="H143" s="52"/>
    </row>
    <row r="144" spans="1:8" x14ac:dyDescent="0.25">
      <c r="A144" s="50">
        <v>923272330</v>
      </c>
      <c r="B144" s="51" t="s">
        <v>244</v>
      </c>
      <c r="C144" s="50" t="s">
        <v>21</v>
      </c>
      <c r="D144" s="50" t="s">
        <v>126</v>
      </c>
      <c r="E144" s="50" t="s">
        <v>91</v>
      </c>
      <c r="F144" s="50" t="s">
        <v>130</v>
      </c>
      <c r="G144" s="50" t="s">
        <v>92</v>
      </c>
      <c r="H144" s="52"/>
    </row>
    <row r="145" spans="1:8" x14ac:dyDescent="0.25">
      <c r="A145" s="50">
        <v>923272332</v>
      </c>
      <c r="B145" s="51" t="s">
        <v>245</v>
      </c>
      <c r="C145" s="50" t="s">
        <v>21</v>
      </c>
      <c r="D145" s="50" t="s">
        <v>32</v>
      </c>
      <c r="E145" s="50" t="s">
        <v>91</v>
      </c>
      <c r="F145" s="50" t="s">
        <v>130</v>
      </c>
      <c r="G145" s="50" t="s">
        <v>92</v>
      </c>
      <c r="H145" s="52">
        <v>99</v>
      </c>
    </row>
    <row r="146" spans="1:8" x14ac:dyDescent="0.25">
      <c r="A146" s="50">
        <v>923272373</v>
      </c>
      <c r="B146" s="51" t="s">
        <v>246</v>
      </c>
      <c r="C146" s="50" t="s">
        <v>21</v>
      </c>
      <c r="D146" s="50" t="s">
        <v>28</v>
      </c>
      <c r="E146" s="50" t="s">
        <v>43</v>
      </c>
      <c r="F146" s="50" t="s">
        <v>65</v>
      </c>
      <c r="G146" s="50" t="s">
        <v>92</v>
      </c>
      <c r="H146" s="52"/>
    </row>
    <row r="147" spans="1:8" x14ac:dyDescent="0.25">
      <c r="A147" s="50">
        <v>923272385</v>
      </c>
      <c r="B147" s="51" t="s">
        <v>247</v>
      </c>
      <c r="C147" s="50" t="s">
        <v>21</v>
      </c>
      <c r="D147" s="50" t="s">
        <v>30</v>
      </c>
      <c r="E147" s="50" t="s">
        <v>91</v>
      </c>
      <c r="F147" s="50" t="s">
        <v>130</v>
      </c>
      <c r="G147" s="50" t="s">
        <v>92</v>
      </c>
      <c r="H147" s="52"/>
    </row>
    <row r="148" spans="1:8" x14ac:dyDescent="0.25">
      <c r="A148" s="50">
        <v>923272397</v>
      </c>
      <c r="B148" s="51" t="s">
        <v>248</v>
      </c>
      <c r="C148" s="50" t="s">
        <v>21</v>
      </c>
      <c r="D148" s="50" t="s">
        <v>26</v>
      </c>
      <c r="E148" s="50" t="s">
        <v>91</v>
      </c>
      <c r="F148" s="50" t="s">
        <v>130</v>
      </c>
      <c r="G148" s="50" t="s">
        <v>92</v>
      </c>
      <c r="H148" s="52">
        <v>100</v>
      </c>
    </row>
    <row r="149" spans="1:8" x14ac:dyDescent="0.25">
      <c r="A149" s="50">
        <v>923272401</v>
      </c>
      <c r="B149" s="51" t="s">
        <v>249</v>
      </c>
      <c r="C149" s="50" t="s">
        <v>21</v>
      </c>
      <c r="D149" s="50" t="s">
        <v>26</v>
      </c>
      <c r="E149" s="50" t="s">
        <v>91</v>
      </c>
      <c r="F149" s="50" t="s">
        <v>130</v>
      </c>
      <c r="G149" s="50" t="s">
        <v>92</v>
      </c>
      <c r="H149" s="52">
        <v>100</v>
      </c>
    </row>
    <row r="150" spans="1:8" x14ac:dyDescent="0.25">
      <c r="A150" s="50">
        <v>923272427</v>
      </c>
      <c r="B150" s="51" t="s">
        <v>250</v>
      </c>
      <c r="C150" s="50" t="s">
        <v>21</v>
      </c>
      <c r="D150" s="50" t="s">
        <v>22</v>
      </c>
      <c r="E150" s="50" t="s">
        <v>91</v>
      </c>
      <c r="F150" s="50" t="s">
        <v>130</v>
      </c>
      <c r="G150" s="50" t="s">
        <v>92</v>
      </c>
      <c r="H150" s="52">
        <v>100</v>
      </c>
    </row>
    <row r="151" spans="1:8" x14ac:dyDescent="0.25">
      <c r="A151" s="50">
        <v>923272443</v>
      </c>
      <c r="B151" s="51" t="s">
        <v>108</v>
      </c>
      <c r="C151" s="50" t="s">
        <v>21</v>
      </c>
      <c r="D151" s="50" t="s">
        <v>36</v>
      </c>
      <c r="E151" s="50" t="s">
        <v>91</v>
      </c>
      <c r="F151" s="50" t="s">
        <v>130</v>
      </c>
      <c r="G151" s="50" t="s">
        <v>92</v>
      </c>
      <c r="H151" s="52"/>
    </row>
    <row r="152" spans="1:8" x14ac:dyDescent="0.25">
      <c r="A152" s="50">
        <v>923272469</v>
      </c>
      <c r="B152" s="51" t="s">
        <v>5</v>
      </c>
      <c r="C152" s="50" t="s">
        <v>21</v>
      </c>
      <c r="D152" s="50" t="s">
        <v>25</v>
      </c>
      <c r="E152" s="50" t="s">
        <v>91</v>
      </c>
      <c r="F152" s="50" t="s">
        <v>130</v>
      </c>
      <c r="G152" s="50" t="s">
        <v>92</v>
      </c>
      <c r="H152" s="52">
        <v>100</v>
      </c>
    </row>
    <row r="153" spans="1:8" x14ac:dyDescent="0.25">
      <c r="A153" s="50">
        <v>923272482</v>
      </c>
      <c r="B153" s="51" t="s">
        <v>251</v>
      </c>
      <c r="C153" s="50" t="s">
        <v>21</v>
      </c>
      <c r="D153" s="50" t="s">
        <v>34</v>
      </c>
      <c r="E153" s="50" t="s">
        <v>91</v>
      </c>
      <c r="F153" s="50" t="s">
        <v>130</v>
      </c>
      <c r="G153" s="50" t="s">
        <v>92</v>
      </c>
      <c r="H153" s="52"/>
    </row>
    <row r="154" spans="1:8" x14ac:dyDescent="0.25">
      <c r="A154" s="50">
        <v>923272489</v>
      </c>
      <c r="B154" s="51" t="s">
        <v>252</v>
      </c>
      <c r="C154" s="50" t="s">
        <v>21</v>
      </c>
      <c r="D154" s="50" t="s">
        <v>27</v>
      </c>
      <c r="E154" s="50" t="s">
        <v>91</v>
      </c>
      <c r="F154" s="50" t="s">
        <v>130</v>
      </c>
      <c r="G154" s="50" t="s">
        <v>92</v>
      </c>
      <c r="H154" s="52"/>
    </row>
    <row r="155" spans="1:8" x14ac:dyDescent="0.25">
      <c r="A155" s="50">
        <v>923272495</v>
      </c>
      <c r="B155" s="51" t="s">
        <v>253</v>
      </c>
      <c r="C155" s="50" t="s">
        <v>21</v>
      </c>
      <c r="D155" s="50" t="s">
        <v>25</v>
      </c>
      <c r="E155" s="50" t="s">
        <v>43</v>
      </c>
      <c r="F155" s="50" t="s">
        <v>65</v>
      </c>
      <c r="G155" s="50" t="s">
        <v>92</v>
      </c>
      <c r="H155" s="52"/>
    </row>
    <row r="156" spans="1:8" x14ac:dyDescent="0.25">
      <c r="A156" s="50">
        <v>923272498</v>
      </c>
      <c r="B156" s="51" t="s">
        <v>254</v>
      </c>
      <c r="C156" s="50" t="s">
        <v>21</v>
      </c>
      <c r="D156" s="50" t="s">
        <v>66</v>
      </c>
      <c r="E156" s="50" t="s">
        <v>43</v>
      </c>
      <c r="F156" s="50" t="s">
        <v>65</v>
      </c>
      <c r="G156" s="50" t="s">
        <v>92</v>
      </c>
      <c r="H156" s="52"/>
    </row>
    <row r="157" spans="1:8" x14ac:dyDescent="0.25">
      <c r="A157" s="50">
        <v>923272499</v>
      </c>
      <c r="B157" s="51" t="s">
        <v>255</v>
      </c>
      <c r="C157" s="50" t="s">
        <v>21</v>
      </c>
      <c r="D157" s="50" t="s">
        <v>29</v>
      </c>
      <c r="E157" s="50" t="s">
        <v>91</v>
      </c>
      <c r="F157" s="50" t="s">
        <v>130</v>
      </c>
      <c r="G157" s="50" t="s">
        <v>92</v>
      </c>
      <c r="H157" s="52">
        <v>100</v>
      </c>
    </row>
    <row r="158" spans="1:8" x14ac:dyDescent="0.25">
      <c r="A158" s="50">
        <v>923272518</v>
      </c>
      <c r="B158" s="51" t="s">
        <v>256</v>
      </c>
      <c r="C158" s="50" t="s">
        <v>21</v>
      </c>
      <c r="D158" s="50" t="s">
        <v>46</v>
      </c>
      <c r="E158" s="50" t="s">
        <v>91</v>
      </c>
      <c r="F158" s="50" t="s">
        <v>130</v>
      </c>
      <c r="G158" s="50" t="s">
        <v>92</v>
      </c>
      <c r="H158" s="52"/>
    </row>
    <row r="159" spans="1:8" ht="22.5" x14ac:dyDescent="0.25">
      <c r="A159" s="50">
        <v>923272534</v>
      </c>
      <c r="B159" s="51" t="s">
        <v>107</v>
      </c>
      <c r="C159" s="50" t="s">
        <v>21</v>
      </c>
      <c r="D159" s="50" t="s">
        <v>36</v>
      </c>
      <c r="E159" s="50" t="s">
        <v>131</v>
      </c>
      <c r="F159" s="50" t="s">
        <v>132</v>
      </c>
      <c r="G159" s="50" t="s">
        <v>92</v>
      </c>
      <c r="H159" s="52"/>
    </row>
    <row r="160" spans="1:8" x14ac:dyDescent="0.25">
      <c r="A160" s="50">
        <v>923272552</v>
      </c>
      <c r="B160" s="51" t="s">
        <v>257</v>
      </c>
      <c r="C160" s="50" t="s">
        <v>21</v>
      </c>
      <c r="D160" s="50" t="s">
        <v>12</v>
      </c>
      <c r="E160" s="50" t="s">
        <v>91</v>
      </c>
      <c r="F160" s="50" t="s">
        <v>130</v>
      </c>
      <c r="G160" s="50" t="s">
        <v>92</v>
      </c>
      <c r="H160" s="52">
        <v>91</v>
      </c>
    </row>
    <row r="161" spans="1:8" x14ac:dyDescent="0.25">
      <c r="A161" s="50">
        <v>923272645</v>
      </c>
      <c r="B161" s="51" t="s">
        <v>258</v>
      </c>
      <c r="C161" s="50" t="s">
        <v>21</v>
      </c>
      <c r="D161" s="50" t="s">
        <v>24</v>
      </c>
      <c r="E161" s="50" t="s">
        <v>91</v>
      </c>
      <c r="F161" s="50" t="s">
        <v>129</v>
      </c>
      <c r="G161" s="50" t="s">
        <v>92</v>
      </c>
      <c r="H161" s="52"/>
    </row>
    <row r="162" spans="1:8" x14ac:dyDescent="0.25">
      <c r="A162" s="50">
        <v>923272676</v>
      </c>
      <c r="B162" s="51" t="s">
        <v>6</v>
      </c>
      <c r="C162" s="50" t="s">
        <v>21</v>
      </c>
      <c r="D162" s="50" t="s">
        <v>27</v>
      </c>
      <c r="E162" s="50" t="s">
        <v>43</v>
      </c>
      <c r="F162" s="50" t="s">
        <v>20</v>
      </c>
      <c r="G162" s="50" t="s">
        <v>92</v>
      </c>
      <c r="H162" s="52"/>
    </row>
    <row r="163" spans="1:8" x14ac:dyDescent="0.25">
      <c r="A163" s="50">
        <v>923272696</v>
      </c>
      <c r="B163" s="51" t="s">
        <v>7</v>
      </c>
      <c r="C163" s="50" t="s">
        <v>21</v>
      </c>
      <c r="D163" s="50" t="s">
        <v>31</v>
      </c>
      <c r="E163" s="50" t="s">
        <v>43</v>
      </c>
      <c r="F163" s="50" t="s">
        <v>65</v>
      </c>
      <c r="G163" s="50" t="s">
        <v>92</v>
      </c>
      <c r="H163" s="52"/>
    </row>
    <row r="164" spans="1:8" x14ac:dyDescent="0.25">
      <c r="A164" s="50">
        <v>923272697</v>
      </c>
      <c r="B164" s="51" t="s">
        <v>259</v>
      </c>
      <c r="C164" s="50" t="s">
        <v>21</v>
      </c>
      <c r="D164" s="50" t="s">
        <v>28</v>
      </c>
      <c r="E164" s="50" t="s">
        <v>43</v>
      </c>
      <c r="F164" s="50" t="s">
        <v>20</v>
      </c>
      <c r="G164" s="50" t="s">
        <v>92</v>
      </c>
      <c r="H164" s="52"/>
    </row>
    <row r="165" spans="1:8" x14ac:dyDescent="0.25">
      <c r="A165" s="50">
        <v>923272729</v>
      </c>
      <c r="B165" s="51" t="s">
        <v>260</v>
      </c>
      <c r="C165" s="50" t="s">
        <v>21</v>
      </c>
      <c r="D165" s="50" t="s">
        <v>39</v>
      </c>
      <c r="E165" s="50" t="s">
        <v>43</v>
      </c>
      <c r="F165" s="50" t="s">
        <v>65</v>
      </c>
      <c r="G165" s="50" t="s">
        <v>92</v>
      </c>
      <c r="H165" s="52"/>
    </row>
    <row r="166" spans="1:8" x14ac:dyDescent="0.25">
      <c r="A166" s="50">
        <v>923272735</v>
      </c>
      <c r="B166" s="51" t="s">
        <v>106</v>
      </c>
      <c r="C166" s="50" t="s">
        <v>21</v>
      </c>
      <c r="D166" s="50" t="s">
        <v>27</v>
      </c>
      <c r="E166" s="50" t="s">
        <v>91</v>
      </c>
      <c r="F166" s="50" t="s">
        <v>130</v>
      </c>
      <c r="G166" s="50" t="s">
        <v>92</v>
      </c>
      <c r="H166" s="52"/>
    </row>
    <row r="167" spans="1:8" x14ac:dyDescent="0.25">
      <c r="A167" s="50">
        <v>923272742</v>
      </c>
      <c r="B167" s="51" t="s">
        <v>105</v>
      </c>
      <c r="C167" s="50" t="s">
        <v>21</v>
      </c>
      <c r="D167" s="50" t="s">
        <v>38</v>
      </c>
      <c r="E167" s="50" t="s">
        <v>43</v>
      </c>
      <c r="F167" s="50" t="s">
        <v>65</v>
      </c>
      <c r="G167" s="50" t="s">
        <v>92</v>
      </c>
      <c r="H167" s="52"/>
    </row>
    <row r="168" spans="1:8" x14ac:dyDescent="0.25">
      <c r="A168" s="50">
        <v>923272748</v>
      </c>
      <c r="B168" s="51" t="s">
        <v>261</v>
      </c>
      <c r="C168" s="50" t="s">
        <v>21</v>
      </c>
      <c r="D168" s="50" t="s">
        <v>35</v>
      </c>
      <c r="E168" s="50" t="s">
        <v>91</v>
      </c>
      <c r="F168" s="50" t="s">
        <v>130</v>
      </c>
      <c r="G168" s="50" t="s">
        <v>92</v>
      </c>
      <c r="H168" s="52"/>
    </row>
    <row r="169" spans="1:8" x14ac:dyDescent="0.25">
      <c r="A169" s="50">
        <v>923272757</v>
      </c>
      <c r="B169" s="51" t="s">
        <v>79</v>
      </c>
      <c r="C169" s="50" t="s">
        <v>21</v>
      </c>
      <c r="D169" s="50" t="s">
        <v>27</v>
      </c>
      <c r="E169" s="50" t="s">
        <v>43</v>
      </c>
      <c r="F169" s="50" t="s">
        <v>65</v>
      </c>
      <c r="G169" s="50" t="s">
        <v>92</v>
      </c>
      <c r="H169" s="52"/>
    </row>
    <row r="170" spans="1:8" ht="12.75" customHeight="1" x14ac:dyDescent="0.25">
      <c r="A170" s="50">
        <v>923272762</v>
      </c>
      <c r="B170" s="51" t="s">
        <v>262</v>
      </c>
      <c r="C170" s="50" t="s">
        <v>21</v>
      </c>
      <c r="D170" s="50" t="s">
        <v>38</v>
      </c>
      <c r="E170" s="50" t="s">
        <v>43</v>
      </c>
      <c r="F170" s="50" t="s">
        <v>69</v>
      </c>
      <c r="G170" s="50" t="s">
        <v>92</v>
      </c>
      <c r="H170" s="52"/>
    </row>
    <row r="171" spans="1:8" ht="12.75" customHeight="1" x14ac:dyDescent="0.25">
      <c r="A171" s="50">
        <v>923272764</v>
      </c>
      <c r="B171" s="51" t="s">
        <v>263</v>
      </c>
      <c r="C171" s="50" t="s">
        <v>21</v>
      </c>
      <c r="D171" s="50" t="s">
        <v>26</v>
      </c>
      <c r="E171" s="50" t="s">
        <v>43</v>
      </c>
      <c r="F171" s="50" t="s">
        <v>20</v>
      </c>
      <c r="G171" s="50" t="s">
        <v>92</v>
      </c>
      <c r="H171" s="52"/>
    </row>
    <row r="172" spans="1:8" ht="12.75" customHeight="1" x14ac:dyDescent="0.25">
      <c r="A172" s="50">
        <v>923272775</v>
      </c>
      <c r="B172" s="51" t="s">
        <v>8</v>
      </c>
      <c r="C172" s="50" t="s">
        <v>21</v>
      </c>
      <c r="D172" s="50" t="s">
        <v>126</v>
      </c>
      <c r="E172" s="50" t="s">
        <v>91</v>
      </c>
      <c r="F172" s="50" t="s">
        <v>78</v>
      </c>
      <c r="G172" s="50" t="s">
        <v>92</v>
      </c>
      <c r="H172" s="52"/>
    </row>
    <row r="173" spans="1:8" ht="12.75" customHeight="1" x14ac:dyDescent="0.25">
      <c r="A173" s="50">
        <v>923272778</v>
      </c>
      <c r="B173" s="51" t="s">
        <v>80</v>
      </c>
      <c r="C173" s="50" t="s">
        <v>21</v>
      </c>
      <c r="D173" s="50" t="s">
        <v>26</v>
      </c>
      <c r="E173" s="50" t="s">
        <v>43</v>
      </c>
      <c r="F173" s="50" t="s">
        <v>65</v>
      </c>
      <c r="G173" s="50" t="s">
        <v>92</v>
      </c>
      <c r="H173" s="52"/>
    </row>
    <row r="174" spans="1:8" ht="12.75" customHeight="1" x14ac:dyDescent="0.25">
      <c r="A174" s="50">
        <v>923272790</v>
      </c>
      <c r="B174" s="51" t="s">
        <v>264</v>
      </c>
      <c r="C174" s="50" t="s">
        <v>21</v>
      </c>
      <c r="D174" s="50" t="s">
        <v>32</v>
      </c>
      <c r="E174" s="50" t="s">
        <v>43</v>
      </c>
      <c r="F174" s="50" t="s">
        <v>65</v>
      </c>
      <c r="G174" s="50" t="s">
        <v>92</v>
      </c>
      <c r="H174" s="52"/>
    </row>
    <row r="175" spans="1:8" ht="12.75" customHeight="1" x14ac:dyDescent="0.25">
      <c r="A175" s="50">
        <v>923272796</v>
      </c>
      <c r="B175" s="51" t="s">
        <v>265</v>
      </c>
      <c r="C175" s="50" t="s">
        <v>21</v>
      </c>
      <c r="D175" s="50" t="s">
        <v>30</v>
      </c>
      <c r="E175" s="50" t="s">
        <v>43</v>
      </c>
      <c r="F175" s="50" t="s">
        <v>20</v>
      </c>
      <c r="G175" s="50" t="s">
        <v>92</v>
      </c>
      <c r="H175" s="52"/>
    </row>
    <row r="176" spans="1:8" ht="12.75" customHeight="1" x14ac:dyDescent="0.25">
      <c r="A176" s="50">
        <v>923272813</v>
      </c>
      <c r="B176" s="51" t="s">
        <v>9</v>
      </c>
      <c r="C176" s="50" t="s">
        <v>21</v>
      </c>
      <c r="D176" s="50" t="s">
        <v>24</v>
      </c>
      <c r="E176" s="50" t="s">
        <v>91</v>
      </c>
      <c r="F176" s="50" t="s">
        <v>130</v>
      </c>
      <c r="G176" s="50" t="s">
        <v>92</v>
      </c>
      <c r="H176" s="52"/>
    </row>
    <row r="177" spans="1:8" ht="12.75" customHeight="1" x14ac:dyDescent="0.25">
      <c r="A177" s="50">
        <v>923272820</v>
      </c>
      <c r="B177" s="51" t="s">
        <v>266</v>
      </c>
      <c r="C177" s="50" t="s">
        <v>21</v>
      </c>
      <c r="D177" s="50" t="s">
        <v>125</v>
      </c>
      <c r="E177" s="50" t="s">
        <v>91</v>
      </c>
      <c r="F177" s="50" t="s">
        <v>130</v>
      </c>
      <c r="G177" s="50" t="s">
        <v>92</v>
      </c>
      <c r="H177" s="52">
        <v>95</v>
      </c>
    </row>
    <row r="178" spans="1:8" ht="12.75" customHeight="1" x14ac:dyDescent="0.25">
      <c r="A178" s="50">
        <v>923272832</v>
      </c>
      <c r="B178" s="51" t="s">
        <v>267</v>
      </c>
      <c r="C178" s="50" t="s">
        <v>21</v>
      </c>
      <c r="D178" s="50" t="s">
        <v>29</v>
      </c>
      <c r="E178" s="50" t="s">
        <v>91</v>
      </c>
      <c r="F178" s="50" t="s">
        <v>128</v>
      </c>
      <c r="G178" s="50" t="s">
        <v>92</v>
      </c>
      <c r="H178" s="52"/>
    </row>
    <row r="179" spans="1:8" ht="12.75" customHeight="1" x14ac:dyDescent="0.25">
      <c r="A179" s="50">
        <v>923272846</v>
      </c>
      <c r="B179" s="51" t="s">
        <v>268</v>
      </c>
      <c r="C179" s="50" t="s">
        <v>21</v>
      </c>
      <c r="D179" s="50" t="s">
        <v>66</v>
      </c>
      <c r="E179" s="50" t="s">
        <v>91</v>
      </c>
      <c r="F179" s="50" t="s">
        <v>130</v>
      </c>
      <c r="G179" s="50" t="s">
        <v>92</v>
      </c>
      <c r="H179" s="52">
        <v>96</v>
      </c>
    </row>
    <row r="180" spans="1:8" ht="12.75" customHeight="1" x14ac:dyDescent="0.25">
      <c r="A180" s="50">
        <v>923272852</v>
      </c>
      <c r="B180" s="51" t="s">
        <v>269</v>
      </c>
      <c r="C180" s="50" t="s">
        <v>21</v>
      </c>
      <c r="D180" s="50" t="s">
        <v>31</v>
      </c>
      <c r="E180" s="50" t="s">
        <v>43</v>
      </c>
      <c r="F180" s="50" t="s">
        <v>65</v>
      </c>
      <c r="G180" s="50" t="s">
        <v>92</v>
      </c>
      <c r="H180" s="52"/>
    </row>
    <row r="181" spans="1:8" ht="12.75" customHeight="1" x14ac:dyDescent="0.25">
      <c r="A181" s="50">
        <v>923272872</v>
      </c>
      <c r="B181" s="51" t="s">
        <v>270</v>
      </c>
      <c r="C181" s="50" t="s">
        <v>21</v>
      </c>
      <c r="D181" s="50" t="s">
        <v>36</v>
      </c>
      <c r="E181" s="50" t="s">
        <v>43</v>
      </c>
      <c r="F181" s="50" t="s">
        <v>65</v>
      </c>
      <c r="G181" s="50" t="s">
        <v>92</v>
      </c>
      <c r="H181" s="52"/>
    </row>
    <row r="182" spans="1:8" ht="12.75" customHeight="1" x14ac:dyDescent="0.25">
      <c r="A182" s="50">
        <v>923272874</v>
      </c>
      <c r="B182" s="51" t="s">
        <v>271</v>
      </c>
      <c r="C182" s="50" t="s">
        <v>21</v>
      </c>
      <c r="D182" s="50" t="s">
        <v>45</v>
      </c>
      <c r="E182" s="50" t="s">
        <v>131</v>
      </c>
      <c r="F182" s="50" t="s">
        <v>132</v>
      </c>
      <c r="G182" s="50" t="s">
        <v>92</v>
      </c>
      <c r="H182" s="52"/>
    </row>
    <row r="183" spans="1:8" x14ac:dyDescent="0.25">
      <c r="A183" s="50">
        <v>923272886</v>
      </c>
      <c r="B183" s="51" t="s">
        <v>54</v>
      </c>
      <c r="C183" s="50" t="s">
        <v>21</v>
      </c>
      <c r="D183" s="50" t="s">
        <v>36</v>
      </c>
      <c r="E183" s="50" t="s">
        <v>43</v>
      </c>
      <c r="F183" s="50" t="s">
        <v>69</v>
      </c>
      <c r="G183" s="50" t="s">
        <v>92</v>
      </c>
      <c r="H183" s="52"/>
    </row>
    <row r="184" spans="1:8" x14ac:dyDescent="0.25">
      <c r="A184" s="50">
        <v>923272904</v>
      </c>
      <c r="B184" s="51" t="s">
        <v>104</v>
      </c>
      <c r="C184" s="50" t="s">
        <v>21</v>
      </c>
      <c r="D184" s="50" t="s">
        <v>27</v>
      </c>
      <c r="E184" s="50" t="s">
        <v>43</v>
      </c>
      <c r="F184" s="50" t="s">
        <v>65</v>
      </c>
      <c r="G184" s="50" t="s">
        <v>92</v>
      </c>
      <c r="H184" s="52"/>
    </row>
    <row r="185" spans="1:8" ht="22.5" x14ac:dyDescent="0.25">
      <c r="A185" s="50">
        <v>923272914</v>
      </c>
      <c r="B185" s="51" t="s">
        <v>272</v>
      </c>
      <c r="C185" s="50" t="s">
        <v>21</v>
      </c>
      <c r="D185" s="50" t="s">
        <v>37</v>
      </c>
      <c r="E185" s="50" t="s">
        <v>91</v>
      </c>
      <c r="F185" s="50" t="s">
        <v>130</v>
      </c>
      <c r="G185" s="50" t="s">
        <v>92</v>
      </c>
      <c r="H185" s="52">
        <v>95</v>
      </c>
    </row>
    <row r="186" spans="1:8" x14ac:dyDescent="0.25">
      <c r="A186" s="50">
        <v>923272917</v>
      </c>
      <c r="B186" s="51" t="s">
        <v>103</v>
      </c>
      <c r="C186" s="50" t="s">
        <v>21</v>
      </c>
      <c r="D186" s="50" t="s">
        <v>28</v>
      </c>
      <c r="E186" s="50" t="s">
        <v>43</v>
      </c>
      <c r="F186" s="50" t="s">
        <v>69</v>
      </c>
      <c r="G186" s="50" t="s">
        <v>92</v>
      </c>
      <c r="H186" s="52"/>
    </row>
    <row r="187" spans="1:8" x14ac:dyDescent="0.25">
      <c r="A187" s="50">
        <v>923272923</v>
      </c>
      <c r="B187" s="51" t="s">
        <v>81</v>
      </c>
      <c r="C187" s="50" t="s">
        <v>21</v>
      </c>
      <c r="D187" s="50" t="s">
        <v>45</v>
      </c>
      <c r="E187" s="50" t="s">
        <v>91</v>
      </c>
      <c r="F187" s="50" t="s">
        <v>128</v>
      </c>
      <c r="G187" s="50" t="s">
        <v>92</v>
      </c>
      <c r="H187" s="52"/>
    </row>
    <row r="188" spans="1:8" x14ac:dyDescent="0.25">
      <c r="A188" s="50">
        <v>923272931</v>
      </c>
      <c r="B188" s="51" t="s">
        <v>102</v>
      </c>
      <c r="C188" s="50" t="s">
        <v>21</v>
      </c>
      <c r="D188" s="50" t="s">
        <v>101</v>
      </c>
      <c r="E188" s="50" t="s">
        <v>43</v>
      </c>
      <c r="F188" s="50" t="s">
        <v>65</v>
      </c>
      <c r="G188" s="50" t="s">
        <v>92</v>
      </c>
      <c r="H188" s="52"/>
    </row>
    <row r="189" spans="1:8" x14ac:dyDescent="0.25">
      <c r="A189" s="50">
        <v>923272938</v>
      </c>
      <c r="B189" s="51" t="s">
        <v>40</v>
      </c>
      <c r="C189" s="50" t="s">
        <v>21</v>
      </c>
      <c r="D189" s="50" t="s">
        <v>31</v>
      </c>
      <c r="E189" s="50" t="s">
        <v>43</v>
      </c>
      <c r="F189" s="50" t="s">
        <v>65</v>
      </c>
      <c r="G189" s="50" t="s">
        <v>92</v>
      </c>
      <c r="H189" s="52"/>
    </row>
    <row r="190" spans="1:8" x14ac:dyDescent="0.25">
      <c r="A190" s="50">
        <v>923272941</v>
      </c>
      <c r="B190" s="51" t="s">
        <v>82</v>
      </c>
      <c r="C190" s="50" t="s">
        <v>21</v>
      </c>
      <c r="D190" s="50" t="s">
        <v>25</v>
      </c>
      <c r="E190" s="50" t="s">
        <v>43</v>
      </c>
      <c r="F190" s="50" t="s">
        <v>65</v>
      </c>
      <c r="G190" s="50" t="s">
        <v>92</v>
      </c>
      <c r="H190" s="52"/>
    </row>
    <row r="191" spans="1:8" x14ac:dyDescent="0.25">
      <c r="A191" s="50">
        <v>923272948</v>
      </c>
      <c r="B191" s="51" t="s">
        <v>41</v>
      </c>
      <c r="C191" s="50" t="s">
        <v>21</v>
      </c>
      <c r="D191" s="50" t="s">
        <v>31</v>
      </c>
      <c r="E191" s="50" t="s">
        <v>43</v>
      </c>
      <c r="F191" s="50" t="s">
        <v>65</v>
      </c>
      <c r="G191" s="50" t="s">
        <v>92</v>
      </c>
      <c r="H191" s="52"/>
    </row>
    <row r="192" spans="1:8" x14ac:dyDescent="0.25">
      <c r="A192" s="50">
        <v>923272991</v>
      </c>
      <c r="B192" s="51" t="s">
        <v>55</v>
      </c>
      <c r="C192" s="50" t="s">
        <v>21</v>
      </c>
      <c r="D192" s="50" t="s">
        <v>36</v>
      </c>
      <c r="E192" s="50" t="s">
        <v>43</v>
      </c>
      <c r="F192" s="50" t="s">
        <v>65</v>
      </c>
      <c r="G192" s="50" t="s">
        <v>92</v>
      </c>
      <c r="H192" s="52"/>
    </row>
    <row r="193" spans="1:8" x14ac:dyDescent="0.25">
      <c r="A193" s="50">
        <v>923272993</v>
      </c>
      <c r="B193" s="51" t="s">
        <v>100</v>
      </c>
      <c r="C193" s="50" t="s">
        <v>21</v>
      </c>
      <c r="D193" s="50" t="s">
        <v>25</v>
      </c>
      <c r="E193" s="50" t="s">
        <v>91</v>
      </c>
      <c r="F193" s="50" t="s">
        <v>130</v>
      </c>
      <c r="G193" s="50" t="s">
        <v>92</v>
      </c>
      <c r="H193" s="52">
        <v>100</v>
      </c>
    </row>
    <row r="194" spans="1:8" x14ac:dyDescent="0.25">
      <c r="A194" s="50">
        <v>923273002</v>
      </c>
      <c r="B194" s="51" t="s">
        <v>273</v>
      </c>
      <c r="C194" s="50" t="s">
        <v>21</v>
      </c>
      <c r="D194" s="50" t="s">
        <v>33</v>
      </c>
      <c r="E194" s="50" t="s">
        <v>91</v>
      </c>
      <c r="F194" s="50" t="s">
        <v>130</v>
      </c>
      <c r="G194" s="50" t="s">
        <v>92</v>
      </c>
      <c r="H194" s="52">
        <v>100</v>
      </c>
    </row>
    <row r="195" spans="1:8" x14ac:dyDescent="0.25">
      <c r="A195" s="50">
        <v>923273120</v>
      </c>
      <c r="B195" s="51" t="s">
        <v>274</v>
      </c>
      <c r="C195" s="50" t="s">
        <v>21</v>
      </c>
      <c r="D195" s="50" t="s">
        <v>39</v>
      </c>
      <c r="E195" s="50" t="s">
        <v>43</v>
      </c>
      <c r="F195" s="50" t="s">
        <v>65</v>
      </c>
      <c r="G195" s="50" t="s">
        <v>92</v>
      </c>
      <c r="H195" s="52"/>
    </row>
    <row r="196" spans="1:8" x14ac:dyDescent="0.25">
      <c r="A196" s="50">
        <v>923273122</v>
      </c>
      <c r="B196" s="51" t="s">
        <v>275</v>
      </c>
      <c r="C196" s="50" t="s">
        <v>21</v>
      </c>
      <c r="D196" s="50" t="s">
        <v>24</v>
      </c>
      <c r="E196" s="50" t="s">
        <v>43</v>
      </c>
      <c r="F196" s="50" t="s">
        <v>65</v>
      </c>
      <c r="G196" s="50" t="s">
        <v>92</v>
      </c>
      <c r="H196" s="52"/>
    </row>
    <row r="197" spans="1:8" x14ac:dyDescent="0.25">
      <c r="A197" s="50">
        <v>923273130</v>
      </c>
      <c r="B197" s="51" t="s">
        <v>83</v>
      </c>
      <c r="C197" s="50" t="s">
        <v>21</v>
      </c>
      <c r="D197" s="50" t="s">
        <v>25</v>
      </c>
      <c r="E197" s="50" t="s">
        <v>43</v>
      </c>
      <c r="F197" s="50" t="s">
        <v>65</v>
      </c>
      <c r="G197" s="50" t="s">
        <v>92</v>
      </c>
      <c r="H197" s="52"/>
    </row>
    <row r="198" spans="1:8" x14ac:dyDescent="0.25">
      <c r="A198" s="50">
        <v>923273148</v>
      </c>
      <c r="B198" s="51" t="s">
        <v>276</v>
      </c>
      <c r="C198" s="50" t="s">
        <v>21</v>
      </c>
      <c r="D198" s="50" t="s">
        <v>22</v>
      </c>
      <c r="E198" s="50" t="s">
        <v>91</v>
      </c>
      <c r="F198" s="50" t="s">
        <v>135</v>
      </c>
      <c r="G198" s="50" t="s">
        <v>92</v>
      </c>
      <c r="H198" s="52">
        <v>100</v>
      </c>
    </row>
    <row r="199" spans="1:8" ht="22.5" x14ac:dyDescent="0.25">
      <c r="A199" s="50">
        <v>923273151</v>
      </c>
      <c r="B199" s="51" t="s">
        <v>277</v>
      </c>
      <c r="C199" s="50" t="s">
        <v>21</v>
      </c>
      <c r="D199" s="50" t="s">
        <v>37</v>
      </c>
      <c r="E199" s="50" t="s">
        <v>43</v>
      </c>
      <c r="F199" s="50" t="s">
        <v>65</v>
      </c>
      <c r="G199" s="50" t="s">
        <v>92</v>
      </c>
      <c r="H199" s="52"/>
    </row>
    <row r="200" spans="1:8" x14ac:dyDescent="0.25">
      <c r="A200" s="50">
        <v>923273158</v>
      </c>
      <c r="B200" s="51" t="s">
        <v>99</v>
      </c>
      <c r="C200" s="50" t="s">
        <v>21</v>
      </c>
      <c r="D200" s="50" t="s">
        <v>36</v>
      </c>
      <c r="E200" s="50" t="s">
        <v>91</v>
      </c>
      <c r="F200" s="50" t="s">
        <v>130</v>
      </c>
      <c r="G200" s="50" t="s">
        <v>92</v>
      </c>
      <c r="H200" s="52">
        <v>95.398687190000004</v>
      </c>
    </row>
    <row r="201" spans="1:8" x14ac:dyDescent="0.25">
      <c r="A201" s="50">
        <v>923273203</v>
      </c>
      <c r="B201" s="51" t="s">
        <v>278</v>
      </c>
      <c r="C201" s="50" t="s">
        <v>21</v>
      </c>
      <c r="D201" s="50" t="s">
        <v>77</v>
      </c>
      <c r="E201" s="50" t="s">
        <v>109</v>
      </c>
      <c r="F201" s="50" t="s">
        <v>135</v>
      </c>
      <c r="G201" s="50" t="s">
        <v>92</v>
      </c>
      <c r="H201" s="52">
        <v>100</v>
      </c>
    </row>
    <row r="202" spans="1:8" x14ac:dyDescent="0.25">
      <c r="A202" s="50">
        <v>923273248</v>
      </c>
      <c r="B202" s="51" t="s">
        <v>56</v>
      </c>
      <c r="C202" s="50" t="s">
        <v>21</v>
      </c>
      <c r="D202" s="50" t="s">
        <v>34</v>
      </c>
      <c r="E202" s="50" t="s">
        <v>43</v>
      </c>
      <c r="F202" s="50" t="s">
        <v>65</v>
      </c>
      <c r="G202" s="50" t="s">
        <v>92</v>
      </c>
      <c r="H202" s="52"/>
    </row>
    <row r="203" spans="1:8" x14ac:dyDescent="0.25">
      <c r="A203" s="50">
        <v>923273252</v>
      </c>
      <c r="B203" s="51" t="s">
        <v>279</v>
      </c>
      <c r="C203" s="50" t="s">
        <v>21</v>
      </c>
      <c r="D203" s="50" t="s">
        <v>26</v>
      </c>
      <c r="E203" s="50" t="s">
        <v>91</v>
      </c>
      <c r="F203" s="50" t="s">
        <v>129</v>
      </c>
      <c r="G203" s="50" t="s">
        <v>92</v>
      </c>
      <c r="H203" s="52"/>
    </row>
    <row r="204" spans="1:8" x14ac:dyDescent="0.25">
      <c r="A204" s="50">
        <v>923273269</v>
      </c>
      <c r="B204" s="51" t="s">
        <v>57</v>
      </c>
      <c r="C204" s="50" t="s">
        <v>21</v>
      </c>
      <c r="D204" s="50" t="s">
        <v>39</v>
      </c>
      <c r="E204" s="50" t="s">
        <v>43</v>
      </c>
      <c r="F204" s="50" t="s">
        <v>65</v>
      </c>
      <c r="G204" s="50" t="s">
        <v>92</v>
      </c>
      <c r="H204" s="52"/>
    </row>
    <row r="205" spans="1:8" x14ac:dyDescent="0.25">
      <c r="A205" s="50">
        <v>923273309</v>
      </c>
      <c r="B205" s="51" t="s">
        <v>280</v>
      </c>
      <c r="C205" s="50" t="s">
        <v>21</v>
      </c>
      <c r="D205" s="50" t="s">
        <v>26</v>
      </c>
      <c r="E205" s="50" t="s">
        <v>43</v>
      </c>
      <c r="F205" s="50" t="s">
        <v>65</v>
      </c>
      <c r="G205" s="50" t="s">
        <v>92</v>
      </c>
      <c r="H205" s="52"/>
    </row>
    <row r="206" spans="1:8" x14ac:dyDescent="0.25">
      <c r="A206" s="50">
        <v>923273325</v>
      </c>
      <c r="B206" s="51" t="s">
        <v>281</v>
      </c>
      <c r="C206" s="50" t="s">
        <v>21</v>
      </c>
      <c r="D206" s="50" t="s">
        <v>37</v>
      </c>
      <c r="E206" s="50" t="s">
        <v>43</v>
      </c>
      <c r="F206" s="50" t="s">
        <v>65</v>
      </c>
      <c r="G206" s="50" t="s">
        <v>92</v>
      </c>
      <c r="H206" s="52"/>
    </row>
    <row r="207" spans="1:8" x14ac:dyDescent="0.25">
      <c r="A207" s="50">
        <v>923273334</v>
      </c>
      <c r="B207" s="51" t="s">
        <v>58</v>
      </c>
      <c r="C207" s="50" t="s">
        <v>21</v>
      </c>
      <c r="D207" s="50" t="s">
        <v>25</v>
      </c>
      <c r="E207" s="50" t="s">
        <v>43</v>
      </c>
      <c r="F207" s="50" t="s">
        <v>65</v>
      </c>
      <c r="G207" s="50" t="s">
        <v>92</v>
      </c>
      <c r="H207" s="52"/>
    </row>
    <row r="208" spans="1:8" x14ac:dyDescent="0.25">
      <c r="A208" s="50">
        <v>923273343</v>
      </c>
      <c r="B208" s="51" t="s">
        <v>282</v>
      </c>
      <c r="C208" s="50" t="s">
        <v>21</v>
      </c>
      <c r="D208" s="50" t="s">
        <v>37</v>
      </c>
      <c r="E208" s="50" t="s">
        <v>43</v>
      </c>
      <c r="F208" s="50" t="s">
        <v>65</v>
      </c>
      <c r="G208" s="50" t="s">
        <v>92</v>
      </c>
      <c r="H208" s="52"/>
    </row>
    <row r="209" spans="1:8" x14ac:dyDescent="0.25">
      <c r="A209" s="50">
        <v>923273367</v>
      </c>
      <c r="B209" s="51" t="s">
        <v>283</v>
      </c>
      <c r="C209" s="50" t="s">
        <v>48</v>
      </c>
      <c r="D209" s="50" t="s">
        <v>48</v>
      </c>
      <c r="E209" s="50" t="s">
        <v>43</v>
      </c>
      <c r="F209" s="50" t="s">
        <v>65</v>
      </c>
      <c r="G209" s="50" t="s">
        <v>92</v>
      </c>
      <c r="H209" s="52"/>
    </row>
    <row r="210" spans="1:8" x14ac:dyDescent="0.25">
      <c r="A210" s="50">
        <v>923273373</v>
      </c>
      <c r="B210" s="51" t="s">
        <v>59</v>
      </c>
      <c r="C210" s="50" t="s">
        <v>21</v>
      </c>
      <c r="D210" s="50" t="s">
        <v>27</v>
      </c>
      <c r="E210" s="50" t="s">
        <v>91</v>
      </c>
      <c r="F210" s="50" t="s">
        <v>130</v>
      </c>
      <c r="G210" s="50" t="s">
        <v>92</v>
      </c>
      <c r="H210" s="52">
        <v>100</v>
      </c>
    </row>
    <row r="211" spans="1:8" x14ac:dyDescent="0.25">
      <c r="A211" s="50">
        <v>923273378</v>
      </c>
      <c r="B211" s="51" t="s">
        <v>60</v>
      </c>
      <c r="C211" s="50" t="s">
        <v>21</v>
      </c>
      <c r="D211" s="50" t="s">
        <v>126</v>
      </c>
      <c r="E211" s="50" t="s">
        <v>43</v>
      </c>
      <c r="F211" s="50" t="s">
        <v>65</v>
      </c>
      <c r="G211" s="50" t="s">
        <v>92</v>
      </c>
      <c r="H211" s="52"/>
    </row>
    <row r="212" spans="1:8" x14ac:dyDescent="0.25">
      <c r="A212" s="50">
        <v>923273399</v>
      </c>
      <c r="B212" s="51" t="s">
        <v>284</v>
      </c>
      <c r="C212" s="50" t="s">
        <v>21</v>
      </c>
      <c r="D212" s="50" t="s">
        <v>26</v>
      </c>
      <c r="E212" s="50" t="s">
        <v>91</v>
      </c>
      <c r="F212" s="50" t="s">
        <v>129</v>
      </c>
      <c r="G212" s="50" t="s">
        <v>92</v>
      </c>
      <c r="H212" s="52"/>
    </row>
    <row r="213" spans="1:8" x14ac:dyDescent="0.25">
      <c r="A213" s="50">
        <v>923273402</v>
      </c>
      <c r="B213" s="51" t="s">
        <v>84</v>
      </c>
      <c r="C213" s="50" t="s">
        <v>48</v>
      </c>
      <c r="D213" s="50" t="s">
        <v>48</v>
      </c>
      <c r="E213" s="50" t="s">
        <v>43</v>
      </c>
      <c r="F213" s="50" t="s">
        <v>65</v>
      </c>
      <c r="G213" s="50" t="s">
        <v>92</v>
      </c>
      <c r="H213" s="52"/>
    </row>
    <row r="214" spans="1:8" ht="22.5" x14ac:dyDescent="0.25">
      <c r="A214" s="50">
        <v>923273412</v>
      </c>
      <c r="B214" s="51" t="s">
        <v>85</v>
      </c>
      <c r="C214" s="50" t="s">
        <v>21</v>
      </c>
      <c r="D214" s="50" t="s">
        <v>35</v>
      </c>
      <c r="E214" s="50" t="s">
        <v>43</v>
      </c>
      <c r="F214" s="50" t="s">
        <v>65</v>
      </c>
      <c r="G214" s="50" t="s">
        <v>92</v>
      </c>
      <c r="H214" s="52">
        <v>90</v>
      </c>
    </row>
    <row r="215" spans="1:8" x14ac:dyDescent="0.25">
      <c r="A215" s="50">
        <v>923273424</v>
      </c>
      <c r="B215" s="51" t="s">
        <v>285</v>
      </c>
      <c r="C215" s="50" t="s">
        <v>21</v>
      </c>
      <c r="D215" s="50" t="s">
        <v>126</v>
      </c>
      <c r="E215" s="50" t="s">
        <v>43</v>
      </c>
      <c r="F215" s="50" t="s">
        <v>65</v>
      </c>
      <c r="G215" s="50" t="s">
        <v>92</v>
      </c>
      <c r="H215" s="52"/>
    </row>
    <row r="216" spans="1:8" x14ac:dyDescent="0.25">
      <c r="A216" s="50">
        <v>923273428</v>
      </c>
      <c r="B216" s="51" t="s">
        <v>286</v>
      </c>
      <c r="C216" s="50" t="s">
        <v>21</v>
      </c>
      <c r="D216" s="50" t="s">
        <v>38</v>
      </c>
      <c r="E216" s="50" t="s">
        <v>43</v>
      </c>
      <c r="F216" s="50" t="s">
        <v>65</v>
      </c>
      <c r="G216" s="50" t="s">
        <v>92</v>
      </c>
      <c r="H216" s="52"/>
    </row>
    <row r="217" spans="1:8" x14ac:dyDescent="0.25">
      <c r="A217" s="50">
        <v>923273448</v>
      </c>
      <c r="B217" s="51" t="s">
        <v>287</v>
      </c>
      <c r="C217" s="50" t="s">
        <v>21</v>
      </c>
      <c r="D217" s="50" t="s">
        <v>34</v>
      </c>
      <c r="E217" s="50" t="s">
        <v>43</v>
      </c>
      <c r="F217" s="50" t="s">
        <v>65</v>
      </c>
      <c r="G217" s="50" t="s">
        <v>92</v>
      </c>
      <c r="H217" s="52"/>
    </row>
    <row r="218" spans="1:8" x14ac:dyDescent="0.25">
      <c r="A218" s="50">
        <v>923273465</v>
      </c>
      <c r="B218" s="51" t="s">
        <v>86</v>
      </c>
      <c r="C218" s="50" t="s">
        <v>21</v>
      </c>
      <c r="D218" s="50" t="s">
        <v>39</v>
      </c>
      <c r="E218" s="50" t="s">
        <v>43</v>
      </c>
      <c r="F218" s="50" t="s">
        <v>65</v>
      </c>
      <c r="G218" s="50" t="s">
        <v>92</v>
      </c>
      <c r="H218" s="52"/>
    </row>
    <row r="219" spans="1:8" x14ac:dyDescent="0.25">
      <c r="A219" s="50">
        <v>923273466</v>
      </c>
      <c r="B219" s="51" t="s">
        <v>87</v>
      </c>
      <c r="C219" s="50" t="s">
        <v>21</v>
      </c>
      <c r="D219" s="50" t="s">
        <v>30</v>
      </c>
      <c r="E219" s="50" t="s">
        <v>43</v>
      </c>
      <c r="F219" s="50" t="s">
        <v>65</v>
      </c>
      <c r="G219" s="50" t="s">
        <v>92</v>
      </c>
      <c r="H219" s="52"/>
    </row>
    <row r="220" spans="1:8" x14ac:dyDescent="0.25">
      <c r="A220" s="50">
        <v>923273471</v>
      </c>
      <c r="B220" s="51" t="s">
        <v>98</v>
      </c>
      <c r="C220" s="50" t="s">
        <v>21</v>
      </c>
      <c r="D220" s="50" t="s">
        <v>26</v>
      </c>
      <c r="E220" s="50" t="s">
        <v>43</v>
      </c>
      <c r="F220" s="50" t="s">
        <v>65</v>
      </c>
      <c r="G220" s="50" t="s">
        <v>92</v>
      </c>
      <c r="H220" s="52"/>
    </row>
    <row r="221" spans="1:8" ht="22.5" x14ac:dyDescent="0.25">
      <c r="A221" s="50">
        <v>923273493</v>
      </c>
      <c r="B221" s="51" t="s">
        <v>97</v>
      </c>
      <c r="C221" s="50" t="s">
        <v>21</v>
      </c>
      <c r="D221" s="50" t="s">
        <v>28</v>
      </c>
      <c r="E221" s="50" t="s">
        <v>91</v>
      </c>
      <c r="F221" s="50" t="s">
        <v>130</v>
      </c>
      <c r="G221" s="50" t="s">
        <v>92</v>
      </c>
      <c r="H221" s="52"/>
    </row>
    <row r="222" spans="1:8" ht="22.5" x14ac:dyDescent="0.25">
      <c r="A222" s="50">
        <v>923273498</v>
      </c>
      <c r="B222" s="51" t="s">
        <v>96</v>
      </c>
      <c r="C222" s="50" t="s">
        <v>21</v>
      </c>
      <c r="D222" s="50" t="s">
        <v>12</v>
      </c>
      <c r="E222" s="50" t="s">
        <v>91</v>
      </c>
      <c r="F222" s="50" t="s">
        <v>130</v>
      </c>
      <c r="G222" s="50" t="s">
        <v>92</v>
      </c>
      <c r="H222" s="52">
        <v>100</v>
      </c>
    </row>
    <row r="223" spans="1:8" x14ac:dyDescent="0.25">
      <c r="A223" s="50">
        <v>923273499</v>
      </c>
      <c r="B223" s="51" t="s">
        <v>288</v>
      </c>
      <c r="C223" s="50" t="s">
        <v>21</v>
      </c>
      <c r="D223" s="50" t="s">
        <v>76</v>
      </c>
      <c r="E223" s="50" t="s">
        <v>91</v>
      </c>
      <c r="F223" s="50" t="s">
        <v>78</v>
      </c>
      <c r="G223" s="50" t="s">
        <v>92</v>
      </c>
      <c r="H223" s="52"/>
    </row>
    <row r="224" spans="1:8" x14ac:dyDescent="0.25">
      <c r="A224" s="50">
        <v>923273515</v>
      </c>
      <c r="B224" s="51" t="s">
        <v>95</v>
      </c>
      <c r="C224" s="50" t="s">
        <v>21</v>
      </c>
      <c r="D224" s="50" t="s">
        <v>25</v>
      </c>
      <c r="E224" s="50" t="s">
        <v>43</v>
      </c>
      <c r="F224" s="50" t="s">
        <v>65</v>
      </c>
      <c r="G224" s="50" t="s">
        <v>92</v>
      </c>
      <c r="H224" s="52"/>
    </row>
    <row r="225" spans="1:8" x14ac:dyDescent="0.25">
      <c r="A225" s="50">
        <v>923273516</v>
      </c>
      <c r="B225" s="51" t="s">
        <v>94</v>
      </c>
      <c r="C225" s="50" t="s">
        <v>21</v>
      </c>
      <c r="D225" s="50" t="s">
        <v>68</v>
      </c>
      <c r="E225" s="50" t="s">
        <v>91</v>
      </c>
      <c r="F225" s="50" t="s">
        <v>78</v>
      </c>
      <c r="G225" s="50" t="s">
        <v>92</v>
      </c>
      <c r="H225" s="52"/>
    </row>
    <row r="226" spans="1:8" x14ac:dyDescent="0.25">
      <c r="A226" s="50">
        <v>923273523</v>
      </c>
      <c r="B226" s="51" t="s">
        <v>93</v>
      </c>
      <c r="C226" s="50" t="s">
        <v>21</v>
      </c>
      <c r="D226" s="50" t="s">
        <v>32</v>
      </c>
      <c r="E226" s="50" t="s">
        <v>91</v>
      </c>
      <c r="F226" s="50" t="s">
        <v>129</v>
      </c>
      <c r="G226" s="50" t="s">
        <v>92</v>
      </c>
      <c r="H226" s="52"/>
    </row>
    <row r="227" spans="1:8" ht="22.5" x14ac:dyDescent="0.25">
      <c r="A227" s="50">
        <v>923273539</v>
      </c>
      <c r="B227" s="51" t="s">
        <v>289</v>
      </c>
      <c r="C227" s="50" t="s">
        <v>21</v>
      </c>
      <c r="D227" s="50" t="s">
        <v>22</v>
      </c>
      <c r="E227" s="50" t="s">
        <v>43</v>
      </c>
      <c r="F227" s="50" t="s">
        <v>65</v>
      </c>
      <c r="G227" s="50" t="s">
        <v>92</v>
      </c>
      <c r="H227" s="52"/>
    </row>
    <row r="228" spans="1:8" x14ac:dyDescent="0.25">
      <c r="A228" s="50">
        <v>923273595</v>
      </c>
      <c r="B228" s="51" t="s">
        <v>290</v>
      </c>
      <c r="C228" s="50" t="s">
        <v>21</v>
      </c>
      <c r="D228" s="50" t="s">
        <v>126</v>
      </c>
      <c r="E228" s="50" t="s">
        <v>91</v>
      </c>
      <c r="F228" s="50" t="s">
        <v>78</v>
      </c>
      <c r="G228" s="50" t="s">
        <v>92</v>
      </c>
      <c r="H228" s="52"/>
    </row>
    <row r="229" spans="1:8" x14ac:dyDescent="0.25">
      <c r="A229" s="50">
        <v>923273596</v>
      </c>
      <c r="B229" s="51" t="s">
        <v>291</v>
      </c>
      <c r="C229" s="50" t="s">
        <v>21</v>
      </c>
      <c r="D229" s="50" t="s">
        <v>126</v>
      </c>
      <c r="E229" s="50" t="s">
        <v>91</v>
      </c>
      <c r="F229" s="50" t="s">
        <v>78</v>
      </c>
      <c r="G229" s="50" t="s">
        <v>92</v>
      </c>
      <c r="H229" s="52"/>
    </row>
    <row r="230" spans="1:8" x14ac:dyDescent="0.25">
      <c r="A230" s="50">
        <v>923273598</v>
      </c>
      <c r="B230" s="51" t="s">
        <v>292</v>
      </c>
      <c r="C230" s="50" t="s">
        <v>21</v>
      </c>
      <c r="D230" s="50" t="s">
        <v>46</v>
      </c>
      <c r="E230" s="50" t="s">
        <v>43</v>
      </c>
      <c r="F230" s="50" t="s">
        <v>69</v>
      </c>
      <c r="G230" s="50" t="s">
        <v>92</v>
      </c>
      <c r="H230" s="52"/>
    </row>
    <row r="231" spans="1:8" x14ac:dyDescent="0.25">
      <c r="A231" s="50">
        <v>923273599</v>
      </c>
      <c r="B231" s="51" t="s">
        <v>293</v>
      </c>
      <c r="C231" s="50" t="s">
        <v>21</v>
      </c>
      <c r="D231" s="50" t="s">
        <v>36</v>
      </c>
      <c r="E231" s="50" t="s">
        <v>43</v>
      </c>
      <c r="F231" s="50" t="s">
        <v>69</v>
      </c>
      <c r="G231" s="50" t="s">
        <v>92</v>
      </c>
      <c r="H231" s="52"/>
    </row>
    <row r="232" spans="1:8" x14ac:dyDescent="0.25">
      <c r="A232" s="50">
        <v>923273600</v>
      </c>
      <c r="B232" s="51" t="s">
        <v>294</v>
      </c>
      <c r="C232" s="50" t="s">
        <v>21</v>
      </c>
      <c r="D232" s="50" t="s">
        <v>37</v>
      </c>
      <c r="E232" s="50" t="s">
        <v>43</v>
      </c>
      <c r="F232" s="50" t="s">
        <v>69</v>
      </c>
      <c r="G232" s="50" t="s">
        <v>92</v>
      </c>
      <c r="H232" s="52"/>
    </row>
    <row r="233" spans="1:8" x14ac:dyDescent="0.25">
      <c r="A233" s="50">
        <v>923273601</v>
      </c>
      <c r="B233" s="51" t="s">
        <v>295</v>
      </c>
      <c r="C233" s="50" t="s">
        <v>21</v>
      </c>
      <c r="D233" s="50" t="s">
        <v>37</v>
      </c>
      <c r="E233" s="50" t="s">
        <v>43</v>
      </c>
      <c r="F233" s="50" t="s">
        <v>69</v>
      </c>
      <c r="G233" s="50" t="s">
        <v>92</v>
      </c>
      <c r="H233" s="52"/>
    </row>
    <row r="234" spans="1:8" x14ac:dyDescent="0.25">
      <c r="A234" s="50">
        <v>923273604</v>
      </c>
      <c r="B234" s="51" t="s">
        <v>296</v>
      </c>
      <c r="C234" s="50" t="s">
        <v>21</v>
      </c>
      <c r="D234" s="50" t="s">
        <v>22</v>
      </c>
      <c r="E234" s="50" t="s">
        <v>43</v>
      </c>
      <c r="F234" s="50" t="s">
        <v>69</v>
      </c>
      <c r="G234" s="50" t="s">
        <v>92</v>
      </c>
      <c r="H234" s="52"/>
    </row>
    <row r="235" spans="1:8" x14ac:dyDescent="0.25">
      <c r="A235" s="50">
        <v>923273607</v>
      </c>
      <c r="B235" s="51" t="s">
        <v>297</v>
      </c>
      <c r="C235" s="50" t="s">
        <v>21</v>
      </c>
      <c r="D235" s="50" t="s">
        <v>32</v>
      </c>
      <c r="E235" s="50" t="s">
        <v>43</v>
      </c>
      <c r="F235" s="50" t="s">
        <v>65</v>
      </c>
      <c r="G235" s="50" t="s">
        <v>92</v>
      </c>
      <c r="H235" s="52"/>
    </row>
    <row r="236" spans="1:8" x14ac:dyDescent="0.25">
      <c r="A236" s="50">
        <v>923273614</v>
      </c>
      <c r="B236" s="51" t="s">
        <v>298</v>
      </c>
      <c r="C236" s="50" t="s">
        <v>21</v>
      </c>
      <c r="D236" s="50" t="s">
        <v>35</v>
      </c>
      <c r="E236" s="50" t="s">
        <v>91</v>
      </c>
      <c r="F236" s="50" t="s">
        <v>130</v>
      </c>
      <c r="G236" s="50" t="s">
        <v>92</v>
      </c>
      <c r="H236" s="52"/>
    </row>
    <row r="237" spans="1:8" ht="22.5" x14ac:dyDescent="0.25">
      <c r="A237" s="50">
        <v>923273621</v>
      </c>
      <c r="B237" s="51" t="s">
        <v>299</v>
      </c>
      <c r="C237" s="50" t="s">
        <v>21</v>
      </c>
      <c r="D237" s="50" t="s">
        <v>31</v>
      </c>
      <c r="E237" s="50" t="s">
        <v>43</v>
      </c>
      <c r="F237" s="50" t="s">
        <v>65</v>
      </c>
      <c r="G237" s="50" t="s">
        <v>92</v>
      </c>
      <c r="H237" s="52"/>
    </row>
    <row r="238" spans="1:8" x14ac:dyDescent="0.25">
      <c r="A238" s="50">
        <v>923273624</v>
      </c>
      <c r="B238" s="51" t="s">
        <v>300</v>
      </c>
      <c r="C238" s="50" t="s">
        <v>21</v>
      </c>
      <c r="D238" s="50" t="s">
        <v>46</v>
      </c>
      <c r="E238" s="50" t="s">
        <v>43</v>
      </c>
      <c r="F238" s="50" t="s">
        <v>65</v>
      </c>
      <c r="G238" s="50" t="s">
        <v>92</v>
      </c>
      <c r="H238" s="52"/>
    </row>
    <row r="239" spans="1:8" x14ac:dyDescent="0.25">
      <c r="A239" s="50">
        <v>923273637</v>
      </c>
      <c r="B239" s="51" t="s">
        <v>301</v>
      </c>
      <c r="C239" s="50" t="s">
        <v>21</v>
      </c>
      <c r="D239" s="50" t="s">
        <v>26</v>
      </c>
      <c r="E239" s="50" t="s">
        <v>91</v>
      </c>
      <c r="F239" s="50" t="s">
        <v>129</v>
      </c>
      <c r="G239" s="50" t="s">
        <v>92</v>
      </c>
      <c r="H239" s="52"/>
    </row>
    <row r="240" spans="1:8" x14ac:dyDescent="0.25">
      <c r="A240" s="50">
        <v>923273638</v>
      </c>
      <c r="B240" s="51" t="s">
        <v>302</v>
      </c>
      <c r="C240" s="50" t="s">
        <v>21</v>
      </c>
      <c r="D240" s="50" t="s">
        <v>26</v>
      </c>
      <c r="E240" s="50" t="s">
        <v>91</v>
      </c>
      <c r="F240" s="50" t="s">
        <v>129</v>
      </c>
      <c r="G240" s="50" t="s">
        <v>92</v>
      </c>
      <c r="H240" s="52"/>
    </row>
    <row r="241" spans="1:8" x14ac:dyDescent="0.25">
      <c r="A241" s="50">
        <v>923273643</v>
      </c>
      <c r="B241" s="51" t="s">
        <v>303</v>
      </c>
      <c r="C241" s="50" t="s">
        <v>21</v>
      </c>
      <c r="D241" s="50" t="s">
        <v>66</v>
      </c>
      <c r="E241" s="50" t="s">
        <v>43</v>
      </c>
      <c r="F241" s="50" t="s">
        <v>65</v>
      </c>
      <c r="G241" s="50" t="s">
        <v>92</v>
      </c>
      <c r="H241" s="52"/>
    </row>
    <row r="242" spans="1:8" x14ac:dyDescent="0.25">
      <c r="A242" s="50">
        <v>923273644</v>
      </c>
      <c r="B242" s="51" t="s">
        <v>304</v>
      </c>
      <c r="C242" s="50" t="s">
        <v>21</v>
      </c>
      <c r="D242" s="50" t="s">
        <v>27</v>
      </c>
      <c r="E242" s="50" t="s">
        <v>43</v>
      </c>
      <c r="F242" s="50" t="s">
        <v>65</v>
      </c>
      <c r="G242" s="50" t="s">
        <v>92</v>
      </c>
      <c r="H242" s="52"/>
    </row>
    <row r="243" spans="1:8" x14ac:dyDescent="0.25">
      <c r="A243" s="50">
        <v>923273646</v>
      </c>
      <c r="B243" s="51" t="s">
        <v>305</v>
      </c>
      <c r="C243" s="50" t="s">
        <v>21</v>
      </c>
      <c r="D243" s="50" t="s">
        <v>66</v>
      </c>
      <c r="E243" s="50" t="s">
        <v>43</v>
      </c>
      <c r="F243" s="50" t="s">
        <v>65</v>
      </c>
      <c r="G243" s="50" t="s">
        <v>92</v>
      </c>
      <c r="H243" s="52"/>
    </row>
    <row r="244" spans="1:8" x14ac:dyDescent="0.25">
      <c r="A244" s="50">
        <v>923273647</v>
      </c>
      <c r="B244" s="51" t="s">
        <v>306</v>
      </c>
      <c r="C244" s="50" t="s">
        <v>21</v>
      </c>
      <c r="D244" s="50" t="s">
        <v>29</v>
      </c>
      <c r="E244" s="50" t="s">
        <v>43</v>
      </c>
      <c r="F244" s="50" t="s">
        <v>69</v>
      </c>
      <c r="G244" s="50" t="s">
        <v>92</v>
      </c>
      <c r="H244" s="52"/>
    </row>
    <row r="245" spans="1:8" x14ac:dyDescent="0.25">
      <c r="A245" s="50">
        <v>923273648</v>
      </c>
      <c r="B245" s="51" t="s">
        <v>307</v>
      </c>
      <c r="C245" s="50" t="s">
        <v>21</v>
      </c>
      <c r="D245" s="50" t="s">
        <v>126</v>
      </c>
      <c r="E245" s="50" t="s">
        <v>43</v>
      </c>
      <c r="F245" s="50" t="s">
        <v>69</v>
      </c>
      <c r="G245" s="50" t="s">
        <v>92</v>
      </c>
      <c r="H245" s="52"/>
    </row>
    <row r="246" spans="1:8" x14ac:dyDescent="0.25">
      <c r="A246" s="50">
        <v>923273652</v>
      </c>
      <c r="B246" s="51" t="s">
        <v>308</v>
      </c>
      <c r="C246" s="50" t="s">
        <v>21</v>
      </c>
      <c r="D246" s="50" t="s">
        <v>33</v>
      </c>
      <c r="E246" s="50" t="s">
        <v>43</v>
      </c>
      <c r="F246" s="50" t="s">
        <v>69</v>
      </c>
      <c r="G246" s="50" t="s">
        <v>92</v>
      </c>
      <c r="H246" s="52"/>
    </row>
    <row r="247" spans="1:8" x14ac:dyDescent="0.25">
      <c r="A247" s="50">
        <v>923273658</v>
      </c>
      <c r="B247" s="51" t="s">
        <v>309</v>
      </c>
      <c r="C247" s="50" t="s">
        <v>21</v>
      </c>
      <c r="D247" s="50" t="s">
        <v>66</v>
      </c>
      <c r="E247" s="50" t="s">
        <v>43</v>
      </c>
      <c r="F247" s="50" t="s">
        <v>69</v>
      </c>
      <c r="G247" s="50" t="s">
        <v>92</v>
      </c>
      <c r="H247" s="52"/>
    </row>
    <row r="248" spans="1:8" x14ac:dyDescent="0.25">
      <c r="A248" s="50">
        <v>923273660</v>
      </c>
      <c r="B248" s="51" t="s">
        <v>310</v>
      </c>
      <c r="C248" s="50" t="s">
        <v>21</v>
      </c>
      <c r="D248" s="50" t="s">
        <v>32</v>
      </c>
      <c r="E248" s="50" t="s">
        <v>91</v>
      </c>
      <c r="F248" s="50" t="s">
        <v>129</v>
      </c>
      <c r="G248" s="50" t="s">
        <v>92</v>
      </c>
      <c r="H248" s="52"/>
    </row>
    <row r="249" spans="1:8" x14ac:dyDescent="0.25">
      <c r="A249" s="50">
        <v>923273662</v>
      </c>
      <c r="B249" s="51" t="s">
        <v>311</v>
      </c>
      <c r="C249" s="50" t="s">
        <v>21</v>
      </c>
      <c r="D249" s="50" t="s">
        <v>25</v>
      </c>
      <c r="E249" s="50" t="s">
        <v>91</v>
      </c>
      <c r="F249" s="50" t="s">
        <v>130</v>
      </c>
      <c r="G249" s="50" t="s">
        <v>92</v>
      </c>
      <c r="H249" s="52">
        <v>100</v>
      </c>
    </row>
    <row r="250" spans="1:8" x14ac:dyDescent="0.25">
      <c r="A250" s="50">
        <v>923273669</v>
      </c>
      <c r="B250" s="51" t="s">
        <v>312</v>
      </c>
      <c r="C250" s="50" t="s">
        <v>21</v>
      </c>
      <c r="D250" s="50" t="s">
        <v>25</v>
      </c>
      <c r="E250" s="50" t="s">
        <v>43</v>
      </c>
      <c r="F250" s="50" t="s">
        <v>69</v>
      </c>
      <c r="G250" s="50" t="s">
        <v>92</v>
      </c>
      <c r="H250" s="52"/>
    </row>
    <row r="251" spans="1:8" x14ac:dyDescent="0.25">
      <c r="A251" s="50">
        <v>923273674</v>
      </c>
      <c r="B251" s="51" t="s">
        <v>313</v>
      </c>
      <c r="C251" s="50" t="s">
        <v>21</v>
      </c>
      <c r="D251" s="50" t="s">
        <v>35</v>
      </c>
      <c r="E251" s="50" t="s">
        <v>91</v>
      </c>
      <c r="F251" s="50" t="s">
        <v>129</v>
      </c>
      <c r="G251" s="50" t="s">
        <v>92</v>
      </c>
      <c r="H251" s="52"/>
    </row>
    <row r="252" spans="1:8" x14ac:dyDescent="0.25">
      <c r="A252" s="50">
        <v>923273687</v>
      </c>
      <c r="B252" s="51" t="s">
        <v>314</v>
      </c>
      <c r="C252" s="50" t="s">
        <v>21</v>
      </c>
      <c r="D252" s="50" t="s">
        <v>37</v>
      </c>
      <c r="E252" s="50" t="s">
        <v>91</v>
      </c>
      <c r="F252" s="50" t="s">
        <v>129</v>
      </c>
      <c r="G252" s="50" t="s">
        <v>92</v>
      </c>
      <c r="H252" s="52"/>
    </row>
    <row r="253" spans="1:8" x14ac:dyDescent="0.25">
      <c r="A253" s="50">
        <v>923273688</v>
      </c>
      <c r="B253" s="51" t="s">
        <v>315</v>
      </c>
      <c r="C253" s="50" t="s">
        <v>21</v>
      </c>
      <c r="D253" s="50" t="s">
        <v>30</v>
      </c>
      <c r="E253" s="50" t="s">
        <v>91</v>
      </c>
      <c r="F253" s="50" t="s">
        <v>78</v>
      </c>
      <c r="G253" s="50" t="s">
        <v>92</v>
      </c>
      <c r="H253" s="52"/>
    </row>
    <row r="254" spans="1:8" x14ac:dyDescent="0.25">
      <c r="A254" s="50">
        <v>923273689</v>
      </c>
      <c r="B254" s="51" t="s">
        <v>316</v>
      </c>
      <c r="C254" s="50" t="s">
        <v>21</v>
      </c>
      <c r="D254" s="50" t="s">
        <v>26</v>
      </c>
      <c r="E254" s="50" t="s">
        <v>91</v>
      </c>
      <c r="F254" s="50" t="s">
        <v>129</v>
      </c>
      <c r="G254" s="50" t="s">
        <v>92</v>
      </c>
      <c r="H254" s="52">
        <v>100</v>
      </c>
    </row>
    <row r="255" spans="1:8" x14ac:dyDescent="0.25">
      <c r="A255" s="50">
        <v>923273693</v>
      </c>
      <c r="B255" s="51" t="s">
        <v>317</v>
      </c>
      <c r="C255" s="50" t="s">
        <v>21</v>
      </c>
      <c r="D255" s="50" t="s">
        <v>77</v>
      </c>
      <c r="E255" s="50" t="s">
        <v>91</v>
      </c>
      <c r="F255" s="50" t="s">
        <v>129</v>
      </c>
      <c r="G255" s="50" t="s">
        <v>92</v>
      </c>
      <c r="H255" s="52"/>
    </row>
    <row r="256" spans="1:8" x14ac:dyDescent="0.25">
      <c r="A256" s="50">
        <v>93400000</v>
      </c>
      <c r="B256" s="51" t="s">
        <v>318</v>
      </c>
      <c r="C256" s="50" t="s">
        <v>21</v>
      </c>
      <c r="D256" s="50" t="s">
        <v>35</v>
      </c>
      <c r="E256" s="50" t="s">
        <v>91</v>
      </c>
      <c r="F256" s="50" t="s">
        <v>130</v>
      </c>
      <c r="G256" s="50" t="s">
        <v>92</v>
      </c>
      <c r="H256" s="52"/>
    </row>
    <row r="257" spans="1:9" ht="14.25" thickBot="1" x14ac:dyDescent="0.3">
      <c r="A257" s="3"/>
      <c r="B257" s="3"/>
      <c r="C257" s="4"/>
      <c r="D257" s="3"/>
      <c r="E257" s="3"/>
      <c r="F257" s="3"/>
      <c r="G257" s="3"/>
      <c r="H257" s="3"/>
      <c r="I257" s="3"/>
    </row>
    <row r="258" spans="1:9" x14ac:dyDescent="0.25">
      <c r="A258" s="7"/>
      <c r="B258" s="7"/>
      <c r="C258" s="8"/>
      <c r="D258" s="7"/>
      <c r="E258" s="7"/>
      <c r="F258" s="7"/>
      <c r="G258" s="7"/>
      <c r="H258" s="7"/>
      <c r="I258" s="7"/>
    </row>
    <row r="259" spans="1:9" x14ac:dyDescent="0.25">
      <c r="A259" s="6" t="s">
        <v>16</v>
      </c>
      <c r="B259" s="3"/>
      <c r="C259" s="4"/>
      <c r="D259" s="3"/>
      <c r="E259" s="3"/>
      <c r="F259" s="3"/>
      <c r="G259" s="3"/>
      <c r="H259" s="3"/>
      <c r="I259" s="3"/>
    </row>
    <row r="260" spans="1:9" x14ac:dyDescent="0.25">
      <c r="A260" s="5" t="s">
        <v>61</v>
      </c>
      <c r="B260" s="3"/>
      <c r="C260" s="4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4"/>
      <c r="D261" s="3"/>
      <c r="E261" s="3"/>
      <c r="F261" s="3"/>
      <c r="G261" s="3"/>
      <c r="H261" s="3"/>
      <c r="I261" s="3"/>
    </row>
    <row r="262" spans="1:9" x14ac:dyDescent="0.25">
      <c r="A262" s="53" t="s">
        <v>123</v>
      </c>
      <c r="B262" s="3"/>
      <c r="C262" s="4"/>
      <c r="D262" s="3"/>
      <c r="E262" s="3"/>
      <c r="F262" s="3"/>
      <c r="G262" s="3"/>
      <c r="H262" s="3"/>
      <c r="I262" s="3"/>
    </row>
    <row r="263" spans="1:9" x14ac:dyDescent="0.25">
      <c r="A263" s="54" t="s">
        <v>124</v>
      </c>
      <c r="B263" s="3"/>
      <c r="C263" s="4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4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4"/>
      <c r="D265" s="3"/>
      <c r="E265" s="3"/>
      <c r="F265" s="3"/>
      <c r="G265" s="3"/>
      <c r="H265" s="3"/>
      <c r="I265" s="3"/>
    </row>
  </sheetData>
  <autoFilter ref="A12:I134" xr:uid="{AC9EFD1B-45D1-4A8B-ADEE-526FF18EEAA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E292"/>
  <sheetViews>
    <sheetView showGridLines="0" tabSelected="1" zoomScaleNormal="100" workbookViewId="0">
      <selection activeCell="D34" sqref="D34"/>
    </sheetView>
  </sheetViews>
  <sheetFormatPr baseColWidth="10" defaultColWidth="11.42578125" defaultRowHeight="14.25" x14ac:dyDescent="0.2"/>
  <cols>
    <col min="1" max="1" width="2" style="14" customWidth="1"/>
    <col min="2" max="2" width="9.42578125" style="15" customWidth="1"/>
    <col min="3" max="3" width="16.7109375" style="28" customWidth="1"/>
    <col min="4" max="4" width="61.7109375" style="29" customWidth="1"/>
    <col min="5" max="5" width="21" style="30" customWidth="1"/>
    <col min="6" max="16384" width="11.42578125" style="15"/>
  </cols>
  <sheetData>
    <row r="1" spans="2:5" ht="15.75" customHeight="1" x14ac:dyDescent="0.2">
      <c r="B1" s="59" t="s">
        <v>121</v>
      </c>
      <c r="C1" s="59"/>
      <c r="D1" s="59"/>
      <c r="E1" s="59"/>
    </row>
    <row r="2" spans="2:5" ht="15" x14ac:dyDescent="0.2">
      <c r="B2" s="16"/>
      <c r="C2" s="16"/>
      <c r="D2" s="16"/>
      <c r="E2" s="16"/>
    </row>
    <row r="3" spans="2:5" ht="18" x14ac:dyDescent="0.25">
      <c r="B3" s="61" t="str">
        <f>UPPER(INDEX(Base!$A$12:$H$256,MATCH(C8,Base!$A$12:$A$256,0),MATCH("Sector",Base!$A$12:$H$12,0)))</f>
        <v>NACIONAL</v>
      </c>
      <c r="C3" s="61"/>
      <c r="D3" s="61"/>
      <c r="E3" s="61"/>
    </row>
    <row r="4" spans="2:5" ht="3" customHeight="1" x14ac:dyDescent="0.25">
      <c r="B4" s="17"/>
      <c r="C4" s="17"/>
      <c r="D4" s="17"/>
      <c r="E4" s="17"/>
    </row>
    <row r="5" spans="2:5" ht="15" x14ac:dyDescent="0.2">
      <c r="B5" s="59" t="str">
        <f>UPPER(INDEX(Base!$A$12:$H$256,MATCH(C8,Base!$A$12:$A$256,0),MATCH("Marco normativo",Base!$A$12:$H$12,0)))</f>
        <v xml:space="preserve">ENTIDADES DE GOBIERNO </v>
      </c>
      <c r="C5" s="59"/>
      <c r="D5" s="59"/>
      <c r="E5" s="59"/>
    </row>
    <row r="6" spans="2:5" ht="15" x14ac:dyDescent="0.2">
      <c r="B6" s="60" t="str">
        <f>(INDEX(Base!$A$12:$H$256,MATCH($C8,Base!$A$12:$A$256,0),MATCH("convergencia",Base!$A$12:$H$12,0)))</f>
        <v>Otras entidades gobierno general</v>
      </c>
      <c r="C6" s="60"/>
      <c r="D6" s="60"/>
      <c r="E6" s="60"/>
    </row>
    <row r="7" spans="2:5" x14ac:dyDescent="0.2">
      <c r="B7" s="39" t="s">
        <v>13</v>
      </c>
      <c r="C7" s="40" t="s">
        <v>11</v>
      </c>
      <c r="D7" s="41" t="s">
        <v>1</v>
      </c>
      <c r="E7" s="42" t="s">
        <v>10</v>
      </c>
    </row>
    <row r="8" spans="2:5" ht="28.5" x14ac:dyDescent="0.2">
      <c r="B8" s="18">
        <v>1</v>
      </c>
      <c r="C8" s="18">
        <v>923273367</v>
      </c>
      <c r="D8" s="19" t="str">
        <f>VLOOKUP($C8,Base!$A$12:$H$256,2,0)</f>
        <v>Corporacion de Ciencia y Tecnología Ambiental Macarenia</v>
      </c>
      <c r="E8" s="18" t="str">
        <f>VLOOKUP($C8,Base!$A$12:$H$256,4,0)</f>
        <v>Nacional</v>
      </c>
    </row>
    <row r="9" spans="2:5" x14ac:dyDescent="0.2">
      <c r="B9" s="22">
        <f>+B8+1</f>
        <v>2</v>
      </c>
      <c r="C9" s="22">
        <v>923273402</v>
      </c>
      <c r="D9" s="23" t="str">
        <f>VLOOKUP($C9,Base!$A$12:$H$256,2,0)</f>
        <v>Patrimonio Autónomo Fondo Empresarial</v>
      </c>
      <c r="E9" s="22" t="str">
        <f>VLOOKUP($C9,Base!$A$12:$H$256,4,0)</f>
        <v>Nacional</v>
      </c>
    </row>
    <row r="10" spans="2:5" x14ac:dyDescent="0.2">
      <c r="B10" s="18"/>
      <c r="C10" s="18"/>
      <c r="D10" s="19"/>
      <c r="E10" s="18"/>
    </row>
    <row r="11" spans="2:5" ht="15" x14ac:dyDescent="0.2">
      <c r="B11" s="59" t="str">
        <f>UPPER(INDEX(Base!$A$12:$H$256,MATCH($C14,Base!$A$12:$A$256,0),MATCH("Marco normativo",Base!$A$12:$H$12,0)))</f>
        <v xml:space="preserve">EMPRESAS NO COTIZANTES </v>
      </c>
      <c r="C11" s="59"/>
      <c r="D11" s="59"/>
      <c r="E11" s="59"/>
    </row>
    <row r="12" spans="2:5" ht="15" x14ac:dyDescent="0.2">
      <c r="B12" s="60" t="str">
        <f>(INDEX(Base!$A$12:$H$256,MATCH($C14,Base!$A$12:$A$256,0),MATCH("convergencia",Base!$A$12:$H$12,0)))</f>
        <v>E.I.C.E</v>
      </c>
      <c r="C12" s="60"/>
      <c r="D12" s="60"/>
      <c r="E12" s="60"/>
    </row>
    <row r="13" spans="2:5" x14ac:dyDescent="0.2">
      <c r="B13" s="39" t="s">
        <v>13</v>
      </c>
      <c r="C13" s="40" t="s">
        <v>11</v>
      </c>
      <c r="D13" s="41" t="s">
        <v>1</v>
      </c>
      <c r="E13" s="42" t="s">
        <v>10</v>
      </c>
    </row>
    <row r="14" spans="2:5" x14ac:dyDescent="0.2">
      <c r="B14" s="18">
        <v>1</v>
      </c>
      <c r="C14" s="18">
        <v>60700000</v>
      </c>
      <c r="D14" s="19" t="str">
        <f>VLOOKUP($C14,Base!$A$12:$H$256,2,0)</f>
        <v>Canal Regional de Televisión Teveandina S.A.S.</v>
      </c>
      <c r="E14" s="18" t="str">
        <f>VLOOKUP($C14,Base!$A$12:$H$256,4,0)</f>
        <v>Nacional</v>
      </c>
    </row>
    <row r="15" spans="2:5" ht="5.25" customHeight="1" x14ac:dyDescent="0.2">
      <c r="B15" s="20"/>
      <c r="C15" s="20"/>
      <c r="D15" s="21"/>
      <c r="E15" s="20"/>
    </row>
    <row r="16" spans="2:5" ht="18" x14ac:dyDescent="0.25">
      <c r="B16" s="61" t="str">
        <f>UPPER(INDEX(Base!$A$12:$H$256,MATCH($C21,Base!$A$12:$A$256,0),MATCH("Sector",Base!$A$12:$H$12,0)))</f>
        <v>TERRITORIAL</v>
      </c>
      <c r="C16" s="61"/>
      <c r="D16" s="61"/>
      <c r="E16" s="61"/>
    </row>
    <row r="17" spans="1:5" ht="6" customHeight="1" x14ac:dyDescent="0.25">
      <c r="B17" s="17"/>
      <c r="C17" s="17"/>
      <c r="D17" s="17"/>
      <c r="E17" s="17"/>
    </row>
    <row r="18" spans="1:5" ht="15" x14ac:dyDescent="0.2">
      <c r="B18" s="59" t="str">
        <f>UPPER(INDEX(Base!$A$12:$H$256,MATCH($C21,Base!$A$12:$A$256,0),MATCH("Marco normativo",Base!$A$12:$H$12,0)))</f>
        <v xml:space="preserve">ENTIDADES DE GOBIERNO </v>
      </c>
      <c r="C18" s="59"/>
      <c r="D18" s="59"/>
      <c r="E18" s="59"/>
    </row>
    <row r="19" spans="1:5" ht="15" x14ac:dyDescent="0.2">
      <c r="B19" s="60" t="str">
        <f>(INDEX(Base!$A$12:$H$256,MATCH($C21,Base!$A$12:$A$256,0),MATCH("convergencia",Base!$A$12:$H$12,0)))</f>
        <v>Alcaldías</v>
      </c>
      <c r="C19" s="60"/>
      <c r="D19" s="60"/>
      <c r="E19" s="60"/>
    </row>
    <row r="20" spans="1:5" x14ac:dyDescent="0.2">
      <c r="B20" s="39" t="s">
        <v>13</v>
      </c>
      <c r="C20" s="40" t="s">
        <v>11</v>
      </c>
      <c r="D20" s="41" t="s">
        <v>1</v>
      </c>
      <c r="E20" s="42" t="s">
        <v>10</v>
      </c>
    </row>
    <row r="21" spans="1:5" x14ac:dyDescent="0.2">
      <c r="B21" s="18">
        <v>1</v>
      </c>
      <c r="C21" s="18">
        <v>210705607</v>
      </c>
      <c r="D21" s="19" t="str">
        <f>VLOOKUP($C21,Base!$A$12:$H$256,2,0)</f>
        <v>El Retiro</v>
      </c>
      <c r="E21" s="18" t="str">
        <f>VLOOKUP($C21,Base!$A$12:$H$256,4,0)</f>
        <v>Antioquia</v>
      </c>
    </row>
    <row r="22" spans="1:5" x14ac:dyDescent="0.2">
      <c r="B22" s="18">
        <f>+B21+1</f>
        <v>2</v>
      </c>
      <c r="C22" s="18">
        <v>219005390</v>
      </c>
      <c r="D22" s="19" t="str">
        <f>VLOOKUP($C22,Base!$A$12:$H$256,2,0)</f>
        <v>La Pintada</v>
      </c>
      <c r="E22" s="18" t="str">
        <f>VLOOKUP($C22,Base!$A$12:$H$256,4,0)</f>
        <v>Antioquia</v>
      </c>
    </row>
    <row r="23" spans="1:5" x14ac:dyDescent="0.2">
      <c r="A23" s="14">
        <f t="shared" ref="A23:A52" si="0">+A22+1</f>
        <v>1</v>
      </c>
      <c r="B23" s="18">
        <f t="shared" ref="B23:B52" si="1">+B22+1</f>
        <v>3</v>
      </c>
      <c r="C23" s="18">
        <v>217505475</v>
      </c>
      <c r="D23" s="19" t="str">
        <f>VLOOKUP($C23,Base!$A$12:$H$256,2,0)</f>
        <v>Murindó</v>
      </c>
      <c r="E23" s="18" t="str">
        <f>VLOOKUP($C23,Base!$A$12:$H$256,4,0)</f>
        <v>Antioquia</v>
      </c>
    </row>
    <row r="24" spans="1:5" x14ac:dyDescent="0.2">
      <c r="A24" s="14">
        <f t="shared" si="0"/>
        <v>2</v>
      </c>
      <c r="B24" s="18">
        <f t="shared" si="1"/>
        <v>4</v>
      </c>
      <c r="C24" s="18">
        <v>214305543</v>
      </c>
      <c r="D24" s="19" t="str">
        <f>VLOOKUP($C24,Base!$A$12:$H$256,2,0)</f>
        <v>Peque</v>
      </c>
      <c r="E24" s="18" t="str">
        <f>VLOOKUP($C24,Base!$A$12:$H$256,4,0)</f>
        <v>Antioquia</v>
      </c>
    </row>
    <row r="25" spans="1:5" x14ac:dyDescent="0.2">
      <c r="A25" s="14">
        <f t="shared" si="0"/>
        <v>3</v>
      </c>
      <c r="B25" s="18">
        <f t="shared" si="1"/>
        <v>5</v>
      </c>
      <c r="C25" s="18">
        <v>210405604</v>
      </c>
      <c r="D25" s="19" t="str">
        <f>VLOOKUP($C25,Base!$A$12:$H$256,2,0)</f>
        <v>Remedios</v>
      </c>
      <c r="E25" s="18" t="str">
        <f>VLOOKUP($C25,Base!$A$12:$H$256,4,0)</f>
        <v>Antioquia</v>
      </c>
    </row>
    <row r="26" spans="1:5" x14ac:dyDescent="0.2">
      <c r="A26" s="14">
        <f t="shared" si="0"/>
        <v>4</v>
      </c>
      <c r="B26" s="18">
        <f t="shared" si="1"/>
        <v>6</v>
      </c>
      <c r="C26" s="18">
        <v>215905659</v>
      </c>
      <c r="D26" s="19" t="str">
        <f>VLOOKUP($C26,Base!$A$12:$H$256,2,0)</f>
        <v>San Juan de Urabá</v>
      </c>
      <c r="E26" s="18" t="str">
        <f>VLOOKUP($C26,Base!$A$12:$H$256,4,0)</f>
        <v>Antioquia</v>
      </c>
    </row>
    <row r="27" spans="1:5" x14ac:dyDescent="0.2">
      <c r="A27" s="14">
        <f t="shared" si="0"/>
        <v>5</v>
      </c>
      <c r="B27" s="18">
        <f t="shared" si="1"/>
        <v>7</v>
      </c>
      <c r="C27" s="18">
        <v>213613836</v>
      </c>
      <c r="D27" s="19" t="str">
        <f>VLOOKUP($C27,Base!$A$12:$H$256,2,0)</f>
        <v>Turbaco</v>
      </c>
      <c r="E27" s="18" t="str">
        <f>VLOOKUP($C27,Base!$A$12:$H$256,4,0)</f>
        <v>Bolívar</v>
      </c>
    </row>
    <row r="28" spans="1:5" x14ac:dyDescent="0.2">
      <c r="A28" s="14">
        <f t="shared" si="0"/>
        <v>6</v>
      </c>
      <c r="B28" s="18">
        <f t="shared" si="1"/>
        <v>8</v>
      </c>
      <c r="C28" s="18">
        <v>216415664</v>
      </c>
      <c r="D28" s="19" t="str">
        <f>VLOOKUP($C28,Base!$A$12:$H$256,2,0)</f>
        <v>San José de Pare</v>
      </c>
      <c r="E28" s="18" t="str">
        <f>VLOOKUP($C28,Base!$A$12:$H$256,4,0)</f>
        <v>Boyacá</v>
      </c>
    </row>
    <row r="29" spans="1:5" x14ac:dyDescent="0.2">
      <c r="A29" s="14">
        <f t="shared" si="0"/>
        <v>7</v>
      </c>
      <c r="B29" s="18">
        <f t="shared" si="1"/>
        <v>9</v>
      </c>
      <c r="C29" s="18">
        <v>214117541</v>
      </c>
      <c r="D29" s="19" t="str">
        <f>VLOOKUP($C29,Base!$A$12:$H$256,2,0)</f>
        <v>Pensilvania</v>
      </c>
      <c r="E29" s="18" t="str">
        <f>VLOOKUP($C29,Base!$A$12:$H$256,4,0)</f>
        <v>Caldas</v>
      </c>
    </row>
    <row r="30" spans="1:5" x14ac:dyDescent="0.2">
      <c r="A30" s="14">
        <f t="shared" si="0"/>
        <v>8</v>
      </c>
      <c r="B30" s="18">
        <f t="shared" si="1"/>
        <v>10</v>
      </c>
      <c r="C30" s="18">
        <v>217317873</v>
      </c>
      <c r="D30" s="19" t="str">
        <f>VLOOKUP($C30,Base!$A$12:$H$256,2,0)</f>
        <v>Villamaría</v>
      </c>
      <c r="E30" s="18" t="str">
        <f>VLOOKUP($C30,Base!$A$12:$H$256,4,0)</f>
        <v>Caldas</v>
      </c>
    </row>
    <row r="31" spans="1:5" x14ac:dyDescent="0.2">
      <c r="A31" s="14">
        <f t="shared" si="0"/>
        <v>9</v>
      </c>
      <c r="B31" s="18">
        <f t="shared" si="1"/>
        <v>11</v>
      </c>
      <c r="C31" s="18">
        <v>212918029</v>
      </c>
      <c r="D31" s="19" t="str">
        <f>VLOOKUP($C31,Base!$A$12:$H$256,2,0)</f>
        <v>Albania - Caquetá</v>
      </c>
      <c r="E31" s="18" t="str">
        <f>VLOOKUP($C31,Base!$A$12:$H$256,4,0)</f>
        <v>Caquetá</v>
      </c>
    </row>
    <row r="32" spans="1:5" x14ac:dyDescent="0.2">
      <c r="A32" s="14">
        <f t="shared" si="0"/>
        <v>10</v>
      </c>
      <c r="B32" s="18">
        <f t="shared" si="1"/>
        <v>12</v>
      </c>
      <c r="C32" s="18">
        <v>217519075</v>
      </c>
      <c r="D32" s="19" t="str">
        <f>VLOOKUP($C32,Base!$A$12:$H$256,2,0)</f>
        <v>Balboa - Cauca</v>
      </c>
      <c r="E32" s="18" t="str">
        <f>VLOOKUP($C32,Base!$A$12:$H$256,4,0)</f>
        <v>Cauca</v>
      </c>
    </row>
    <row r="33" spans="1:5" x14ac:dyDescent="0.2">
      <c r="A33" s="14">
        <f t="shared" si="0"/>
        <v>11</v>
      </c>
      <c r="B33" s="18">
        <f t="shared" si="1"/>
        <v>13</v>
      </c>
      <c r="C33" s="18">
        <v>213719137</v>
      </c>
      <c r="D33" s="19" t="str">
        <f>VLOOKUP($C33,Base!$A$12:$H$256,2,0)</f>
        <v>Caldono</v>
      </c>
      <c r="E33" s="18" t="str">
        <f>VLOOKUP($C33,Base!$A$12:$H$256,4,0)</f>
        <v>Cauca</v>
      </c>
    </row>
    <row r="34" spans="1:5" x14ac:dyDescent="0.2">
      <c r="A34" s="14">
        <f t="shared" si="0"/>
        <v>12</v>
      </c>
      <c r="B34" s="18">
        <f t="shared" si="1"/>
        <v>14</v>
      </c>
      <c r="C34" s="18">
        <v>215619256</v>
      </c>
      <c r="D34" s="19" t="str">
        <f>VLOOKUP($C34,Base!$A$12:$H$256,2,0)</f>
        <v>El Tambo - Cauca</v>
      </c>
      <c r="E34" s="18" t="str">
        <f>VLOOKUP($C34,Base!$A$12:$H$256,4,0)</f>
        <v>Cauca</v>
      </c>
    </row>
    <row r="35" spans="1:5" x14ac:dyDescent="0.2">
      <c r="A35" s="14">
        <f t="shared" si="0"/>
        <v>13</v>
      </c>
      <c r="B35" s="18">
        <f t="shared" si="1"/>
        <v>15</v>
      </c>
      <c r="C35" s="18">
        <v>211819318</v>
      </c>
      <c r="D35" s="19" t="str">
        <f>VLOOKUP($C35,Base!$A$12:$H$256,2,0)</f>
        <v>Guapí</v>
      </c>
      <c r="E35" s="18" t="str">
        <f>VLOOKUP($C35,Base!$A$12:$H$256,4,0)</f>
        <v>Cauca</v>
      </c>
    </row>
    <row r="36" spans="1:5" x14ac:dyDescent="0.2">
      <c r="A36" s="14">
        <f t="shared" si="0"/>
        <v>14</v>
      </c>
      <c r="B36" s="18">
        <f t="shared" si="1"/>
        <v>16</v>
      </c>
      <c r="C36" s="18">
        <v>211719517</v>
      </c>
      <c r="D36" s="19" t="str">
        <f>VLOOKUP($C36,Base!$A$12:$H$256,2,0)</f>
        <v>Páez (Belalcázar) - Cauca</v>
      </c>
      <c r="E36" s="18" t="str">
        <f>VLOOKUP($C36,Base!$A$12:$H$256,4,0)</f>
        <v>Cauca</v>
      </c>
    </row>
    <row r="37" spans="1:5" x14ac:dyDescent="0.2">
      <c r="A37" s="14">
        <f t="shared" si="0"/>
        <v>15</v>
      </c>
      <c r="B37" s="18">
        <f t="shared" si="1"/>
        <v>17</v>
      </c>
      <c r="C37" s="18">
        <v>215020250</v>
      </c>
      <c r="D37" s="19" t="str">
        <f>VLOOKUP($C37,Base!$A$12:$H$256,2,0)</f>
        <v>El Paso</v>
      </c>
      <c r="E37" s="18" t="str">
        <f>VLOOKUP($C37,Base!$A$12:$H$256,4,0)</f>
        <v>Cesar</v>
      </c>
    </row>
    <row r="38" spans="1:5" x14ac:dyDescent="0.2">
      <c r="A38" s="14">
        <f t="shared" si="0"/>
        <v>16</v>
      </c>
      <c r="B38" s="18">
        <f t="shared" si="1"/>
        <v>18</v>
      </c>
      <c r="C38" s="18">
        <v>219520295</v>
      </c>
      <c r="D38" s="19" t="str">
        <f>VLOOKUP($C38,Base!$A$12:$H$256,2,0)</f>
        <v>Gamarra</v>
      </c>
      <c r="E38" s="18" t="str">
        <f>VLOOKUP($C38,Base!$A$12:$H$256,4,0)</f>
        <v>Cesar</v>
      </c>
    </row>
    <row r="39" spans="1:5" x14ac:dyDescent="0.2">
      <c r="A39" s="14">
        <f t="shared" si="0"/>
        <v>17</v>
      </c>
      <c r="B39" s="18">
        <f t="shared" si="1"/>
        <v>19</v>
      </c>
      <c r="C39" s="18">
        <v>218720787</v>
      </c>
      <c r="D39" s="19" t="str">
        <f>VLOOKUP($C39,Base!$A$12:$H$256,2,0)</f>
        <v>Tamalameque</v>
      </c>
      <c r="E39" s="18" t="str">
        <f>VLOOKUP($C39,Base!$A$12:$H$256,4,0)</f>
        <v>Cesar</v>
      </c>
    </row>
    <row r="40" spans="1:5" x14ac:dyDescent="0.2">
      <c r="A40" s="14">
        <f t="shared" si="0"/>
        <v>18</v>
      </c>
      <c r="B40" s="18">
        <f t="shared" si="1"/>
        <v>20</v>
      </c>
      <c r="C40" s="18">
        <v>213027430</v>
      </c>
      <c r="D40" s="19" t="str">
        <f>VLOOKUP($C40,Base!$A$12:$H$256,2,0)</f>
        <v>Medio Baudó</v>
      </c>
      <c r="E40" s="18" t="str">
        <f>VLOOKUP($C40,Base!$A$12:$H$256,4,0)</f>
        <v>Chocó</v>
      </c>
    </row>
    <row r="41" spans="1:5" x14ac:dyDescent="0.2">
      <c r="A41" s="14">
        <f t="shared" si="0"/>
        <v>19</v>
      </c>
      <c r="B41" s="18">
        <f t="shared" si="1"/>
        <v>21</v>
      </c>
      <c r="C41" s="18">
        <v>218727787</v>
      </c>
      <c r="D41" s="19" t="str">
        <f>VLOOKUP($C41,Base!$A$12:$H$256,2,0)</f>
        <v>Tadó</v>
      </c>
      <c r="E41" s="18" t="str">
        <f>VLOOKUP($C41,Base!$A$12:$H$256,4,0)</f>
        <v>Chocó</v>
      </c>
    </row>
    <row r="42" spans="1:5" x14ac:dyDescent="0.2">
      <c r="A42" s="14">
        <f t="shared" si="0"/>
        <v>20</v>
      </c>
      <c r="B42" s="18">
        <f t="shared" si="1"/>
        <v>22</v>
      </c>
      <c r="C42" s="18">
        <v>210023500</v>
      </c>
      <c r="D42" s="19" t="str">
        <f>VLOOKUP($C42,Base!$A$12:$H$256,2,0)</f>
        <v>Moñitos</v>
      </c>
      <c r="E42" s="18" t="str">
        <f>VLOOKUP($C42,Base!$A$12:$H$256,4,0)</f>
        <v>Córdoba</v>
      </c>
    </row>
    <row r="43" spans="1:5" x14ac:dyDescent="0.2">
      <c r="A43" s="14">
        <f t="shared" si="0"/>
        <v>21</v>
      </c>
      <c r="B43" s="18">
        <f t="shared" si="1"/>
        <v>23</v>
      </c>
      <c r="C43" s="18">
        <v>216225662</v>
      </c>
      <c r="D43" s="19" t="str">
        <f>VLOOKUP($C43,Base!$A$12:$H$256,2,0)</f>
        <v>San Juan de Río Seco</v>
      </c>
      <c r="E43" s="18" t="str">
        <f>VLOOKUP($C43,Base!$A$12:$H$256,4,0)</f>
        <v>Cundinamarca</v>
      </c>
    </row>
    <row r="44" spans="1:5" x14ac:dyDescent="0.2">
      <c r="A44" s="14">
        <f t="shared" si="0"/>
        <v>22</v>
      </c>
      <c r="B44" s="18">
        <f t="shared" si="1"/>
        <v>24</v>
      </c>
      <c r="C44" s="18">
        <v>210641006</v>
      </c>
      <c r="D44" s="19" t="str">
        <f>VLOOKUP($C44,Base!$A$12:$H$256,2,0)</f>
        <v>Acevedo</v>
      </c>
      <c r="E44" s="18" t="str">
        <f>VLOOKUP($C44,Base!$A$12:$H$256,4,0)</f>
        <v>Huila</v>
      </c>
    </row>
    <row r="45" spans="1:5" x14ac:dyDescent="0.2">
      <c r="A45" s="14">
        <f t="shared" si="0"/>
        <v>23</v>
      </c>
      <c r="B45" s="18">
        <f t="shared" si="1"/>
        <v>25</v>
      </c>
      <c r="C45" s="18">
        <v>210641206</v>
      </c>
      <c r="D45" s="19" t="str">
        <f>VLOOKUP($C45,Base!$A$12:$H$256,2,0)</f>
        <v>Colombia</v>
      </c>
      <c r="E45" s="18" t="str">
        <f>VLOOKUP($C45,Base!$A$12:$H$256,4,0)</f>
        <v>Huila</v>
      </c>
    </row>
    <row r="46" spans="1:5" x14ac:dyDescent="0.2">
      <c r="A46" s="14">
        <f t="shared" si="0"/>
        <v>24</v>
      </c>
      <c r="B46" s="18">
        <f t="shared" si="1"/>
        <v>26</v>
      </c>
      <c r="C46" s="18">
        <v>215547555</v>
      </c>
      <c r="D46" s="19" t="str">
        <f>VLOOKUP($C46,Base!$A$12:$H$256,2,0)</f>
        <v>Plato</v>
      </c>
      <c r="E46" s="18" t="str">
        <f>VLOOKUP($C46,Base!$A$12:$H$256,4,0)</f>
        <v>Magdalena</v>
      </c>
    </row>
    <row r="47" spans="1:5" x14ac:dyDescent="0.2">
      <c r="A47" s="14">
        <f t="shared" si="0"/>
        <v>25</v>
      </c>
      <c r="B47" s="18">
        <f t="shared" si="1"/>
        <v>27</v>
      </c>
      <c r="C47" s="18">
        <v>219847798</v>
      </c>
      <c r="D47" s="19" t="str">
        <f>VLOOKUP($C47,Base!$A$12:$H$256,2,0)</f>
        <v>Tenerife</v>
      </c>
      <c r="E47" s="18" t="str">
        <f>VLOOKUP($C47,Base!$A$12:$H$256,4,0)</f>
        <v>Magdalena</v>
      </c>
    </row>
    <row r="48" spans="1:5" x14ac:dyDescent="0.2">
      <c r="A48" s="14">
        <f t="shared" si="0"/>
        <v>26</v>
      </c>
      <c r="B48" s="18">
        <f t="shared" si="1"/>
        <v>28</v>
      </c>
      <c r="C48" s="18">
        <v>216047960</v>
      </c>
      <c r="D48" s="19" t="str">
        <f>VLOOKUP($C48,Base!$A$12:$H$256,2,0)</f>
        <v>Zapayán</v>
      </c>
      <c r="E48" s="18" t="str">
        <f>VLOOKUP($C48,Base!$A$12:$H$256,4,0)</f>
        <v>Magdalena</v>
      </c>
    </row>
    <row r="49" spans="1:5" x14ac:dyDescent="0.2">
      <c r="A49" s="14">
        <f t="shared" si="0"/>
        <v>27</v>
      </c>
      <c r="B49" s="18">
        <f t="shared" si="1"/>
        <v>29</v>
      </c>
      <c r="C49" s="18">
        <v>218352683</v>
      </c>
      <c r="D49" s="19" t="str">
        <f>VLOOKUP($C49,Base!$A$12:$H$256,2,0)</f>
        <v>Sandoná</v>
      </c>
      <c r="E49" s="18" t="str">
        <f>VLOOKUP($C49,Base!$A$12:$H$256,4,0)</f>
        <v>Nariño</v>
      </c>
    </row>
    <row r="50" spans="1:5" x14ac:dyDescent="0.2">
      <c r="A50" s="14">
        <f t="shared" si="0"/>
        <v>28</v>
      </c>
      <c r="B50" s="18">
        <f t="shared" si="1"/>
        <v>30</v>
      </c>
      <c r="C50" s="18">
        <v>218068780</v>
      </c>
      <c r="D50" s="19" t="str">
        <f>VLOOKUP($C50,Base!$A$12:$H$256,2,0)</f>
        <v>Suratá</v>
      </c>
      <c r="E50" s="18" t="str">
        <f>VLOOKUP($C50,Base!$A$12:$H$256,4,0)</f>
        <v>Santander</v>
      </c>
    </row>
    <row r="51" spans="1:5" x14ac:dyDescent="0.2">
      <c r="A51" s="14">
        <f t="shared" si="0"/>
        <v>29</v>
      </c>
      <c r="B51" s="18">
        <f t="shared" si="1"/>
        <v>31</v>
      </c>
      <c r="C51" s="18">
        <v>214270742</v>
      </c>
      <c r="D51" s="19" t="str">
        <f>VLOOKUP($C51,Base!$A$12:$H$256,2,0)</f>
        <v>Sincé</v>
      </c>
      <c r="E51" s="18" t="str">
        <f>VLOOKUP($C51,Base!$A$12:$H$256,4,0)</f>
        <v>Sucre</v>
      </c>
    </row>
    <row r="52" spans="1:5" x14ac:dyDescent="0.2">
      <c r="A52" s="14">
        <f t="shared" si="0"/>
        <v>30</v>
      </c>
      <c r="B52" s="18">
        <f t="shared" si="1"/>
        <v>32</v>
      </c>
      <c r="C52" s="18">
        <v>213076130</v>
      </c>
      <c r="D52" s="19" t="str">
        <f>VLOOKUP($C52,Base!$A$12:$H$256,2,0)</f>
        <v>Candelaria - Valle del Cauca</v>
      </c>
      <c r="E52" s="18" t="str">
        <f>VLOOKUP($C52,Base!$A$12:$H$256,4,0)</f>
        <v>Valle del Cauca</v>
      </c>
    </row>
    <row r="53" spans="1:5" ht="15" x14ac:dyDescent="0.2">
      <c r="B53" s="60" t="str">
        <f>(INDEX(Base!$A$12:$H$256,MATCH($C55,Base!$A$12:$A$256,0),MATCH("convergencia",Base!$A$12:$H$12,0)))</f>
        <v>Establecimientos públicos</v>
      </c>
      <c r="C53" s="60"/>
      <c r="D53" s="60"/>
      <c r="E53" s="60"/>
    </row>
    <row r="54" spans="1:5" x14ac:dyDescent="0.2">
      <c r="B54" s="39" t="s">
        <v>13</v>
      </c>
      <c r="C54" s="40" t="s">
        <v>11</v>
      </c>
      <c r="D54" s="41" t="s">
        <v>1</v>
      </c>
      <c r="E54" s="42" t="s">
        <v>10</v>
      </c>
    </row>
    <row r="55" spans="1:5" x14ac:dyDescent="0.2">
      <c r="B55" s="18">
        <v>1</v>
      </c>
      <c r="C55" s="18">
        <v>923272762</v>
      </c>
      <c r="D55" s="19" t="str">
        <f>VLOOKUP($C55,Base!$A$12:$H$256,2,0)</f>
        <v>Empresa Vial del Municipio de Arauquita E.I.C.E.</v>
      </c>
      <c r="E55" s="18" t="str">
        <f>VLOOKUP($C55,Base!$A$12:$H$256,4,0)</f>
        <v>Arauca</v>
      </c>
    </row>
    <row r="56" spans="1:5" ht="28.5" x14ac:dyDescent="0.2">
      <c r="B56" s="18">
        <f>+B55+1</f>
        <v>2</v>
      </c>
      <c r="C56" s="18">
        <v>923273669</v>
      </c>
      <c r="D56" s="19" t="str">
        <f>VLOOKUP($C56,Base!$A$12:$H$256,2,0)</f>
        <v>Instituto Distrital de Acción Comunal de Cartagena y el Caribe</v>
      </c>
      <c r="E56" s="18" t="str">
        <f>VLOOKUP($C56,Base!$A$12:$H$256,4,0)</f>
        <v>Bolívar</v>
      </c>
    </row>
    <row r="57" spans="1:5" ht="28.5" x14ac:dyDescent="0.2">
      <c r="B57" s="18">
        <f>+B56+1</f>
        <v>3</v>
      </c>
      <c r="C57" s="18">
        <v>923273604</v>
      </c>
      <c r="D57" s="19" t="str">
        <f>VLOOKUP($C57,Base!$A$12:$H$256,2,0)</f>
        <v>Casa de Bienestar del Adulto Mayor y Centro Vida La Esperanza de Soracá</v>
      </c>
      <c r="E57" s="18" t="str">
        <f>VLOOKUP($C57,Base!$A$12:$H$256,4,0)</f>
        <v>Boyacá</v>
      </c>
    </row>
    <row r="58" spans="1:5" x14ac:dyDescent="0.2">
      <c r="A58" s="14">
        <f t="shared" ref="A58:A68" si="2">+A57+1</f>
        <v>1</v>
      </c>
      <c r="B58" s="18">
        <f t="shared" ref="B58:B68" si="3">+B57+1</f>
        <v>4</v>
      </c>
      <c r="C58" s="18">
        <v>923273647</v>
      </c>
      <c r="D58" s="19" t="str">
        <f>VLOOKUP($C58,Base!$A$12:$H$256,2,0)</f>
        <v>Instituto de Cultura, Turismo y Juventud - ICT JR</v>
      </c>
      <c r="E58" s="18" t="str">
        <f>VLOOKUP($C58,Base!$A$12:$H$256,4,0)</f>
        <v>Chocó</v>
      </c>
    </row>
    <row r="59" spans="1:5" ht="28.5" x14ac:dyDescent="0.2">
      <c r="A59" s="14">
        <f t="shared" si="2"/>
        <v>2</v>
      </c>
      <c r="B59" s="18">
        <f t="shared" si="3"/>
        <v>5</v>
      </c>
      <c r="C59" s="18">
        <v>923273652</v>
      </c>
      <c r="D59" s="19" t="str">
        <f>VLOOKUP($C59,Base!$A$12:$H$256,2,0)</f>
        <v>Instituto Departamental de Acción Comunal del Departamento del Huila</v>
      </c>
      <c r="E59" s="18" t="str">
        <f>VLOOKUP($C59,Base!$A$12:$H$256,4,0)</f>
        <v>Huila</v>
      </c>
    </row>
    <row r="60" spans="1:5" x14ac:dyDescent="0.2">
      <c r="A60" s="14">
        <f t="shared" si="2"/>
        <v>3</v>
      </c>
      <c r="B60" s="18">
        <f t="shared" si="3"/>
        <v>6</v>
      </c>
      <c r="C60" s="18">
        <v>923273648</v>
      </c>
      <c r="D60" s="19" t="str">
        <f>VLOOKUP($C60,Base!$A$12:$H$256,2,0)</f>
        <v>Fondo de Desarrollo Empresarial de Barrancas</v>
      </c>
      <c r="E60" s="18" t="str">
        <f>VLOOKUP($C60,Base!$A$12:$H$256,4,0)</f>
        <v>La Guajira</v>
      </c>
    </row>
    <row r="61" spans="1:5" ht="28.5" x14ac:dyDescent="0.2">
      <c r="A61" s="14">
        <f t="shared" si="2"/>
        <v>4</v>
      </c>
      <c r="B61" s="18">
        <f t="shared" si="3"/>
        <v>7</v>
      </c>
      <c r="C61" s="18">
        <v>923273601</v>
      </c>
      <c r="D61" s="19" t="str">
        <f>VLOOKUP($C61,Base!$A$12:$H$256,2,0)</f>
        <v>Instituto Municipal de Deporte y Recreación Belisario Roncallo Valera</v>
      </c>
      <c r="E61" s="18" t="str">
        <f>VLOOKUP($C61,Base!$A$12:$H$256,4,0)</f>
        <v>Magdalena</v>
      </c>
    </row>
    <row r="62" spans="1:5" ht="28.5" x14ac:dyDescent="0.2">
      <c r="A62" s="14">
        <f t="shared" si="2"/>
        <v>5</v>
      </c>
      <c r="B62" s="18">
        <f t="shared" si="3"/>
        <v>8</v>
      </c>
      <c r="C62" s="18">
        <v>923273600</v>
      </c>
      <c r="D62" s="19" t="str">
        <f>VLOOKUP($C62,Base!$A$12:$H$256,2,0)</f>
        <v>Instituto Municipal para el Deporte la Educación Física y la Recreación de San Zenón</v>
      </c>
      <c r="E62" s="18" t="str">
        <f>VLOOKUP($C62,Base!$A$12:$H$256,4,0)</f>
        <v>Magdalena</v>
      </c>
    </row>
    <row r="63" spans="1:5" ht="28.5" x14ac:dyDescent="0.2">
      <c r="A63" s="14">
        <f t="shared" si="2"/>
        <v>6</v>
      </c>
      <c r="B63" s="18">
        <f t="shared" si="3"/>
        <v>9</v>
      </c>
      <c r="C63" s="18">
        <v>923273658</v>
      </c>
      <c r="D63" s="19" t="str">
        <f>VLOOKUP($C63,Base!$A$12:$H$256,2,0)</f>
        <v>Instituto para el Fomento de la Cultura El Deporte y el Turismo ICDT del Municipio de San Pablo</v>
      </c>
      <c r="E63" s="18" t="str">
        <f>VLOOKUP($C63,Base!$A$12:$H$256,4,0)</f>
        <v>Nariño</v>
      </c>
    </row>
    <row r="64" spans="1:5" ht="28.5" x14ac:dyDescent="0.2">
      <c r="A64" s="14">
        <f t="shared" si="2"/>
        <v>7</v>
      </c>
      <c r="B64" s="18">
        <f t="shared" si="3"/>
        <v>10</v>
      </c>
      <c r="C64" s="18">
        <v>923273598</v>
      </c>
      <c r="D64" s="19" t="str">
        <f>VLOOKUP($C64,Base!$A$12:$H$256,2,0)</f>
        <v>Instituto Municipal De Transporte y Movilidad Puerto Asís</v>
      </c>
      <c r="E64" s="18" t="str">
        <f>VLOOKUP($C64,Base!$A$12:$H$256,4,0)</f>
        <v>Putumayo</v>
      </c>
    </row>
    <row r="65" spans="1:5" x14ac:dyDescent="0.2">
      <c r="A65" s="14">
        <f t="shared" si="2"/>
        <v>8</v>
      </c>
      <c r="B65" s="18">
        <f t="shared" si="3"/>
        <v>11</v>
      </c>
      <c r="C65" s="18">
        <v>129168000</v>
      </c>
      <c r="D65" s="19" t="str">
        <f>VLOOKUP($C65,Base!$A$12:$H$256,2,0)</f>
        <v>Instituto Universitario de la Paz</v>
      </c>
      <c r="E65" s="18" t="str">
        <f>VLOOKUP($C65,Base!$A$12:$H$256,4,0)</f>
        <v>Santander</v>
      </c>
    </row>
    <row r="66" spans="1:5" ht="28.5" x14ac:dyDescent="0.2">
      <c r="A66" s="14">
        <f t="shared" si="2"/>
        <v>9</v>
      </c>
      <c r="B66" s="18">
        <f t="shared" si="3"/>
        <v>12</v>
      </c>
      <c r="C66" s="18">
        <v>923273599</v>
      </c>
      <c r="D66" s="19" t="str">
        <f>VLOOKUP($C66,Base!$A$12:$H$256,2,0)</f>
        <v>Instituto de Transito Transporte y Desarrollo Urbano del Municipio de Sincé - Sucre</v>
      </c>
      <c r="E66" s="18" t="str">
        <f>VLOOKUP($C66,Base!$A$12:$H$256,4,0)</f>
        <v>Sucre</v>
      </c>
    </row>
    <row r="67" spans="1:5" ht="28.5" x14ac:dyDescent="0.2">
      <c r="A67" s="14">
        <f t="shared" si="2"/>
        <v>10</v>
      </c>
      <c r="B67" s="18">
        <f t="shared" si="3"/>
        <v>13</v>
      </c>
      <c r="C67" s="18">
        <v>923272886</v>
      </c>
      <c r="D67" s="19" t="str">
        <f>VLOOKUP($C67,Base!$A$12:$H$256,2,0)</f>
        <v>Instituto Municipal de Deportes, Recreación y Aprovechamiento del Tiempo Libre de Coveñas Sucre</v>
      </c>
      <c r="E67" s="18" t="str">
        <f>VLOOKUP($C67,Base!$A$12:$H$256,4,0)</f>
        <v>Sucre</v>
      </c>
    </row>
    <row r="68" spans="1:5" x14ac:dyDescent="0.2">
      <c r="A68" s="14">
        <f t="shared" si="2"/>
        <v>11</v>
      </c>
      <c r="B68" s="18">
        <f t="shared" si="3"/>
        <v>14</v>
      </c>
      <c r="C68" s="18">
        <v>923272917</v>
      </c>
      <c r="D68" s="19" t="str">
        <f>VLOOKUP($C68,Base!$A$12:$H$256,2,0)</f>
        <v>Instituto Cajamarcuno para el Deporte y la Recreación</v>
      </c>
      <c r="E68" s="18" t="str">
        <f>VLOOKUP($C68,Base!$A$12:$H$256,4,0)</f>
        <v>Tolima</v>
      </c>
    </row>
    <row r="69" spans="1:5" ht="15" x14ac:dyDescent="0.2">
      <c r="B69" s="60" t="str">
        <f>(INDEX(Base!$A$12:$H$256,MATCH($C71,Base!$A$12:$A$256,0),MATCH("convergencia",Base!$A$12:$H$12,0)))</f>
        <v>Otras entidades gobierno general</v>
      </c>
      <c r="C69" s="60"/>
      <c r="D69" s="60"/>
      <c r="E69" s="60"/>
    </row>
    <row r="70" spans="1:5" x14ac:dyDescent="0.2">
      <c r="B70" s="39" t="s">
        <v>13</v>
      </c>
      <c r="C70" s="40" t="s">
        <v>11</v>
      </c>
      <c r="D70" s="41" t="s">
        <v>1</v>
      </c>
      <c r="E70" s="42" t="s">
        <v>10</v>
      </c>
    </row>
    <row r="71" spans="1:5" x14ac:dyDescent="0.2">
      <c r="B71" s="18">
        <v>1</v>
      </c>
      <c r="C71" s="18">
        <v>221010999</v>
      </c>
      <c r="D71" s="19" t="str">
        <f>VLOOKUP($C71,Base!$A$12:$H$256,2,0)</f>
        <v>Asociación de Áreas Metropolitanas de Colombia</v>
      </c>
      <c r="E71" s="18" t="str">
        <f>VLOOKUP($C71,Base!$A$12:$H$256,4,0)</f>
        <v>Antioquia</v>
      </c>
    </row>
    <row r="72" spans="1:5" x14ac:dyDescent="0.2">
      <c r="B72" s="18">
        <f>+B71+1</f>
        <v>2</v>
      </c>
      <c r="C72" s="18">
        <v>923272778</v>
      </c>
      <c r="D72" s="19" t="str">
        <f>VLOOKUP($C72,Base!$A$12:$H$256,2,0)</f>
        <v>Asociación de Municipios del Urabá Antioqueño</v>
      </c>
      <c r="E72" s="18" t="str">
        <f>VLOOKUP($C72,Base!$A$12:$H$256,4,0)</f>
        <v>Antioquia</v>
      </c>
    </row>
    <row r="73" spans="1:5" x14ac:dyDescent="0.2">
      <c r="B73" s="18">
        <f t="shared" ref="B73:B134" si="4">+B72+1</f>
        <v>3</v>
      </c>
      <c r="C73" s="18">
        <v>923272328</v>
      </c>
      <c r="D73" s="19" t="str">
        <f>VLOOKUP($C73,Base!$A$12:$H$256,2,0)</f>
        <v>Centro de Bienestar del Anciano San Antonio - Sonsón</v>
      </c>
      <c r="E73" s="18" t="str">
        <f>VLOOKUP($C73,Base!$A$12:$H$256,4,0)</f>
        <v>Antioquia</v>
      </c>
    </row>
    <row r="74" spans="1:5" ht="28.5" x14ac:dyDescent="0.2">
      <c r="B74" s="18">
        <f t="shared" si="4"/>
        <v>4</v>
      </c>
      <c r="C74" s="18">
        <v>220905999</v>
      </c>
      <c r="D74" s="19" t="str">
        <f>VLOOKUP($C74,Base!$A$12:$H$256,2,0)</f>
        <v>Municipios Asociados de la Subregión de Embalses de los ríos Negro y Nare</v>
      </c>
      <c r="E74" s="18" t="str">
        <f>VLOOKUP($C74,Base!$A$12:$H$256,4,0)</f>
        <v>Antioquia</v>
      </c>
    </row>
    <row r="75" spans="1:5" ht="28.5" x14ac:dyDescent="0.2">
      <c r="B75" s="18">
        <f t="shared" si="4"/>
        <v>5</v>
      </c>
      <c r="C75" s="18">
        <v>923273471</v>
      </c>
      <c r="D75" s="19" t="str">
        <f>VLOOKUP($C75,Base!$A$12:$H$256,2,0)</f>
        <v>Región Administrativa y de Planificación RAP Del Agua y La Montaña</v>
      </c>
      <c r="E75" s="18" t="str">
        <f>VLOOKUP($C75,Base!$A$12:$H$256,4,0)</f>
        <v>Antioquia</v>
      </c>
    </row>
    <row r="76" spans="1:5" x14ac:dyDescent="0.2">
      <c r="B76" s="18">
        <f t="shared" si="4"/>
        <v>6</v>
      </c>
      <c r="C76" s="18">
        <v>923273309</v>
      </c>
      <c r="D76" s="19" t="str">
        <f>VLOOKUP($C76,Base!$A$12:$H$256,2,0)</f>
        <v>Región de Planeación y Gestión del Bajo Cauca</v>
      </c>
      <c r="E76" s="18" t="str">
        <f>VLOOKUP($C76,Base!$A$12:$H$256,4,0)</f>
        <v>Antioquia</v>
      </c>
    </row>
    <row r="77" spans="1:5" ht="28.5" x14ac:dyDescent="0.2">
      <c r="B77" s="18">
        <f t="shared" si="4"/>
        <v>7</v>
      </c>
      <c r="C77" s="18">
        <v>923272742</v>
      </c>
      <c r="D77" s="19" t="str">
        <f>VLOOKUP($C77,Base!$A$12:$H$256,2,0)</f>
        <v>Centro Provincial de Gestión Agroempresarial del Departamento de Arauca</v>
      </c>
      <c r="E77" s="18" t="str">
        <f>VLOOKUP($C77,Base!$A$12:$H$256,4,0)</f>
        <v>Arauca</v>
      </c>
    </row>
    <row r="78" spans="1:5" x14ac:dyDescent="0.2">
      <c r="B78" s="18">
        <f t="shared" si="4"/>
        <v>8</v>
      </c>
      <c r="C78" s="18">
        <v>923273428</v>
      </c>
      <c r="D78" s="19" t="str">
        <f>VLOOKUP($C78,Base!$A$12:$H$256,2,0)</f>
        <v>Región Administrativa y de Planificación- RAP Llanos</v>
      </c>
      <c r="E78" s="18" t="str">
        <f>VLOOKUP($C78,Base!$A$12:$H$256,4,0)</f>
        <v>Arauca</v>
      </c>
    </row>
    <row r="79" spans="1:5" ht="42.75" x14ac:dyDescent="0.2">
      <c r="B79" s="18">
        <f t="shared" si="4"/>
        <v>9</v>
      </c>
      <c r="C79" s="18">
        <v>923273621</v>
      </c>
      <c r="D79" s="19" t="str">
        <f>VLOOKUP($C79,Base!$A$12:$H$256,2,0)</f>
        <v>Asociación de Municipios ECO - Subregión del Guájaro Canal del Dique y Municipios Ribereños del Río Magdalena</v>
      </c>
      <c r="E79" s="18" t="str">
        <f>VLOOKUP($C79,Base!$A$12:$H$256,4,0)</f>
        <v>Atlántico</v>
      </c>
    </row>
    <row r="80" spans="1:5" ht="28.5" x14ac:dyDescent="0.2">
      <c r="B80" s="18">
        <f t="shared" si="4"/>
        <v>10</v>
      </c>
      <c r="C80" s="18">
        <v>923272852</v>
      </c>
      <c r="D80" s="19" t="str">
        <f>VLOOKUP($C80,Base!$A$12:$H$256,2,0)</f>
        <v>Instituto Municipal de Deportes Recreación y Cultura de Ponedera</v>
      </c>
      <c r="E80" s="18" t="str">
        <f>VLOOKUP($C80,Base!$A$12:$H$256,4,0)</f>
        <v>Atlántico</v>
      </c>
    </row>
    <row r="81" spans="2:5" ht="28.5" x14ac:dyDescent="0.2">
      <c r="B81" s="18">
        <f t="shared" si="4"/>
        <v>11</v>
      </c>
      <c r="C81" s="18">
        <v>923272948</v>
      </c>
      <c r="D81" s="19" t="str">
        <f>VLOOKUP($C81,Base!$A$12:$H$256,2,0)</f>
        <v>Instituto Municipal de Deportes, Recreación y Cultura de Santa Lucía</v>
      </c>
      <c r="E81" s="18" t="str">
        <f>VLOOKUP($C81,Base!$A$12:$H$256,4,0)</f>
        <v>Atlántico</v>
      </c>
    </row>
    <row r="82" spans="2:5" ht="28.5" x14ac:dyDescent="0.2">
      <c r="B82" s="18">
        <f t="shared" si="4"/>
        <v>12</v>
      </c>
      <c r="C82" s="18">
        <v>923272696</v>
      </c>
      <c r="D82" s="19" t="str">
        <f>VLOOKUP($C82,Base!$A$12:$H$256,2,0)</f>
        <v>Instituto Municipal de Recreación y Deporte de Campo de la Cruz - Atlántico</v>
      </c>
      <c r="E82" s="18" t="str">
        <f>VLOOKUP($C82,Base!$A$12:$H$256,4,0)</f>
        <v>Atlántico</v>
      </c>
    </row>
    <row r="83" spans="2:5" ht="28.5" x14ac:dyDescent="0.2">
      <c r="B83" s="18">
        <f t="shared" si="4"/>
        <v>13</v>
      </c>
      <c r="C83" s="18">
        <v>923272188</v>
      </c>
      <c r="D83" s="19" t="str">
        <f>VLOOKUP($C83,Base!$A$12:$H$256,2,0)</f>
        <v>Instituto Municipal para la Recreación y el Deporte Palmar de Varela</v>
      </c>
      <c r="E83" s="18" t="str">
        <f>VLOOKUP($C83,Base!$A$12:$H$256,4,0)</f>
        <v>Atlántico</v>
      </c>
    </row>
    <row r="84" spans="2:5" ht="28.5" x14ac:dyDescent="0.2">
      <c r="B84" s="18">
        <f t="shared" si="4"/>
        <v>14</v>
      </c>
      <c r="C84" s="18">
        <v>923272938</v>
      </c>
      <c r="D84" s="19" t="str">
        <f>VLOOKUP($C84,Base!$A$12:$H$256,2,0)</f>
        <v>Región Administrativa y de Planificación Caribe - RAP Región Caribe</v>
      </c>
      <c r="E84" s="18" t="str">
        <f>VLOOKUP($C84,Base!$A$12:$H$256,4,0)</f>
        <v>Atlántico</v>
      </c>
    </row>
    <row r="85" spans="2:5" x14ac:dyDescent="0.2">
      <c r="B85" s="18">
        <f t="shared" si="4"/>
        <v>15</v>
      </c>
      <c r="C85" s="18">
        <v>923272941</v>
      </c>
      <c r="D85" s="19" t="str">
        <f>VLOOKUP($C85,Base!$A$12:$H$256,2,0)</f>
        <v>Asociación de Municipios de la Depresión Momposina</v>
      </c>
      <c r="E85" s="18" t="str">
        <f>VLOOKUP($C85,Base!$A$12:$H$256,4,0)</f>
        <v>Bolívar</v>
      </c>
    </row>
    <row r="86" spans="2:5" x14ac:dyDescent="0.2">
      <c r="B86" s="18">
        <f t="shared" si="4"/>
        <v>16</v>
      </c>
      <c r="C86" s="18">
        <v>220313657</v>
      </c>
      <c r="D86" s="19" t="str">
        <f>VLOOKUP($C86,Base!$A$12:$H$256,2,0)</f>
        <v>Casa de la Cultura de San Juan Nepomuceno</v>
      </c>
      <c r="E86" s="18" t="str">
        <f>VLOOKUP($C86,Base!$A$12:$H$256,4,0)</f>
        <v>Bolívar</v>
      </c>
    </row>
    <row r="87" spans="2:5" x14ac:dyDescent="0.2">
      <c r="B87" s="18">
        <f t="shared" si="4"/>
        <v>17</v>
      </c>
      <c r="C87" s="18">
        <v>923273334</v>
      </c>
      <c r="D87" s="19" t="str">
        <f>VLOOKUP($C87,Base!$A$12:$H$256,2,0)</f>
        <v>Escuela Taller Cartagena de Indias.</v>
      </c>
      <c r="E87" s="18" t="str">
        <f>VLOOKUP($C87,Base!$A$12:$H$256,4,0)</f>
        <v>Bolívar</v>
      </c>
    </row>
    <row r="88" spans="2:5" ht="28.5" x14ac:dyDescent="0.2">
      <c r="B88" s="18">
        <f t="shared" si="4"/>
        <v>18</v>
      </c>
      <c r="C88" s="18">
        <v>923273515</v>
      </c>
      <c r="D88" s="19" t="str">
        <f>VLOOKUP($C88,Base!$A$12:$H$256,2,0)</f>
        <v>Instituto Municipal de Cultura Deporte y Recreación de Tiquisio</v>
      </c>
      <c r="E88" s="18" t="str">
        <f>VLOOKUP($C88,Base!$A$12:$H$256,4,0)</f>
        <v>Bolívar</v>
      </c>
    </row>
    <row r="89" spans="2:5" ht="28.5" x14ac:dyDescent="0.2">
      <c r="B89" s="18">
        <f t="shared" si="4"/>
        <v>19</v>
      </c>
      <c r="C89" s="18">
        <v>923272495</v>
      </c>
      <c r="D89" s="19" t="str">
        <f>VLOOKUP($C89,Base!$A$12:$H$256,2,0)</f>
        <v>Instituto Municipal de Deporte y Cultura de Morales - Bolívar</v>
      </c>
      <c r="E89" s="18" t="str">
        <f>VLOOKUP($C89,Base!$A$12:$H$256,4,0)</f>
        <v>Bolívar</v>
      </c>
    </row>
    <row r="90" spans="2:5" ht="28.5" x14ac:dyDescent="0.2">
      <c r="B90" s="18">
        <f t="shared" si="4"/>
        <v>20</v>
      </c>
      <c r="C90" s="18">
        <v>923273130</v>
      </c>
      <c r="D90" s="19" t="str">
        <f>VLOOKUP($C90,Base!$A$12:$H$256,2,0)</f>
        <v>Instituto Municipal de Recreación y Deportes de Clemencia</v>
      </c>
      <c r="E90" s="18" t="str">
        <f>VLOOKUP($C90,Base!$A$12:$H$256,4,0)</f>
        <v>Bolívar</v>
      </c>
    </row>
    <row r="91" spans="2:5" ht="28.5" x14ac:dyDescent="0.2">
      <c r="B91" s="18">
        <f t="shared" si="4"/>
        <v>21</v>
      </c>
      <c r="C91" s="18">
        <v>923273539</v>
      </c>
      <c r="D91" s="19" t="str">
        <f>VLOOKUP($C91,Base!$A$12:$H$256,2,0)</f>
        <v>Establecimiento Público Municipal Centro de Protección Social para el Adulto Mayor San Martín de Porres</v>
      </c>
      <c r="E91" s="18" t="str">
        <f>VLOOKUP($C91,Base!$A$12:$H$256,4,0)</f>
        <v>Boyacá</v>
      </c>
    </row>
    <row r="92" spans="2:5" ht="28.5" x14ac:dyDescent="0.2">
      <c r="B92" s="18">
        <f t="shared" si="4"/>
        <v>22</v>
      </c>
      <c r="C92" s="18">
        <v>220115572</v>
      </c>
      <c r="D92" s="19" t="str">
        <f>VLOOKUP($C92,Base!$A$12:$H$256,2,0)</f>
        <v>Instituto Municipal de Deportes y Recreación - Puerto Boyacá</v>
      </c>
      <c r="E92" s="18" t="str">
        <f>VLOOKUP($C92,Base!$A$12:$H$256,4,0)</f>
        <v>Boyacá</v>
      </c>
    </row>
    <row r="93" spans="2:5" ht="28.5" x14ac:dyDescent="0.2">
      <c r="B93" s="18">
        <f t="shared" si="4"/>
        <v>23</v>
      </c>
      <c r="C93" s="18">
        <v>923272320</v>
      </c>
      <c r="D93" s="19" t="str">
        <f>VLOOKUP($C93,Base!$A$12:$H$256,2,0)</f>
        <v>Instituto Municipal de Recreación, Deporte y Cultura - Tinjacá</v>
      </c>
      <c r="E93" s="18" t="str">
        <f>VLOOKUP($C93,Base!$A$12:$H$256,4,0)</f>
        <v>Boyacá</v>
      </c>
    </row>
    <row r="94" spans="2:5" ht="28.5" x14ac:dyDescent="0.2">
      <c r="B94" s="18">
        <f t="shared" si="4"/>
        <v>24</v>
      </c>
      <c r="C94" s="18">
        <v>923271567</v>
      </c>
      <c r="D94" s="19" t="str">
        <f>VLOOKUP($C94,Base!$A$12:$H$256,2,0)</f>
        <v>Asociación para la Construcción del Aeropuerto del Café en Palestina - Caldas</v>
      </c>
      <c r="E94" s="18" t="str">
        <f>VLOOKUP($C94,Base!$A$12:$H$256,4,0)</f>
        <v>Caldas</v>
      </c>
    </row>
    <row r="95" spans="2:5" x14ac:dyDescent="0.2">
      <c r="B95" s="18">
        <f t="shared" si="4"/>
        <v>25</v>
      </c>
      <c r="C95" s="18">
        <v>923271587</v>
      </c>
      <c r="D95" s="19" t="str">
        <f>VLOOKUP($C95,Base!$A$12:$H$256,2,0)</f>
        <v>Instituto Municipal para el Desarrollo de Hato Corozal</v>
      </c>
      <c r="E95" s="18" t="str">
        <f>VLOOKUP($C95,Base!$A$12:$H$256,4,0)</f>
        <v>Casanare</v>
      </c>
    </row>
    <row r="96" spans="2:5" x14ac:dyDescent="0.2">
      <c r="B96" s="18">
        <f t="shared" si="4"/>
        <v>26</v>
      </c>
      <c r="C96" s="18">
        <v>220285410</v>
      </c>
      <c r="D96" s="19" t="str">
        <f>VLOOKUP($C96,Base!$A$12:$H$256,2,0)</f>
        <v>Instituto para el Deporte y la Recreación - Tauramena</v>
      </c>
      <c r="E96" s="18" t="str">
        <f>VLOOKUP($C96,Base!$A$12:$H$256,4,0)</f>
        <v>Casanare</v>
      </c>
    </row>
    <row r="97" spans="2:5" ht="28.5" x14ac:dyDescent="0.2">
      <c r="B97" s="18">
        <f t="shared" si="4"/>
        <v>27</v>
      </c>
      <c r="C97" s="18">
        <v>220119548</v>
      </c>
      <c r="D97" s="19" t="str">
        <f>VLOOKUP($C97,Base!$A$12:$H$256,2,0)</f>
        <v>Instituto Municipal para el Deporte y la Recreación - Piendamó</v>
      </c>
      <c r="E97" s="18" t="str">
        <f>VLOOKUP($C97,Base!$A$12:$H$256,4,0)</f>
        <v>Cauca</v>
      </c>
    </row>
    <row r="98" spans="2:5" x14ac:dyDescent="0.2">
      <c r="B98" s="18">
        <f t="shared" si="4"/>
        <v>28</v>
      </c>
      <c r="C98" s="18">
        <v>923273466</v>
      </c>
      <c r="D98" s="19" t="str">
        <f>VLOOKUP($C98,Base!$A$12:$H$256,2,0)</f>
        <v>Municipios Asociados del Cauca</v>
      </c>
      <c r="E98" s="18" t="str">
        <f>VLOOKUP($C98,Base!$A$12:$H$256,4,0)</f>
        <v>Cauca</v>
      </c>
    </row>
    <row r="99" spans="2:5" ht="28.5" x14ac:dyDescent="0.2">
      <c r="B99" s="18">
        <f t="shared" si="4"/>
        <v>29</v>
      </c>
      <c r="C99" s="18">
        <v>923273412</v>
      </c>
      <c r="D99" s="19" t="str">
        <f>VLOOKUP($C99,Base!$A$12:$H$256,2,0)</f>
        <v>Fondo Mixto para la Promoción de la Infraestructura, el Desarrollo Integral y la Gestión Social Sierra Nevada</v>
      </c>
      <c r="E99" s="18" t="str">
        <f>VLOOKUP($C99,Base!$A$12:$H$256,4,0)</f>
        <v>Cesar</v>
      </c>
    </row>
    <row r="100" spans="2:5" ht="28.5" x14ac:dyDescent="0.2">
      <c r="B100" s="18">
        <f t="shared" si="4"/>
        <v>30</v>
      </c>
      <c r="C100" s="18">
        <v>923272904</v>
      </c>
      <c r="D100" s="19" t="str">
        <f>VLOOKUP($C100,Base!$A$12:$H$256,2,0)</f>
        <v>Instituto de Recreación, Cultura y Deporte del Municipio de Montelibano</v>
      </c>
      <c r="E100" s="18" t="str">
        <f>VLOOKUP($C100,Base!$A$12:$H$256,4,0)</f>
        <v>Córdoba</v>
      </c>
    </row>
    <row r="101" spans="2:5" ht="28.5" x14ac:dyDescent="0.2">
      <c r="B101" s="18">
        <f t="shared" si="4"/>
        <v>31</v>
      </c>
      <c r="C101" s="18">
        <v>923273644</v>
      </c>
      <c r="D101" s="19" t="str">
        <f>VLOOKUP($C101,Base!$A$12:$H$256,2,0)</f>
        <v>Región de planeación y gestión para el desarrollo territorial municipal - RPG PARAMILLO</v>
      </c>
      <c r="E101" s="18" t="str">
        <f>VLOOKUP($C101,Base!$A$12:$H$256,4,0)</f>
        <v>Córdoba</v>
      </c>
    </row>
    <row r="102" spans="2:5" ht="28.5" x14ac:dyDescent="0.2">
      <c r="B102" s="18">
        <f t="shared" si="4"/>
        <v>32</v>
      </c>
      <c r="C102" s="18">
        <v>923272757</v>
      </c>
      <c r="D102" s="19" t="str">
        <f>VLOOKUP($C102,Base!$A$12:$H$256,2,0)</f>
        <v>U.A.E Centro de Vida Dejando Huellas del Municipio de Ayapel</v>
      </c>
      <c r="E102" s="18" t="str">
        <f>VLOOKUP($C102,Base!$A$12:$H$256,4,0)</f>
        <v>Córdoba</v>
      </c>
    </row>
    <row r="103" spans="2:5" x14ac:dyDescent="0.2">
      <c r="B103" s="18">
        <f t="shared" si="4"/>
        <v>33</v>
      </c>
      <c r="C103" s="18">
        <v>923272790</v>
      </c>
      <c r="D103" s="19" t="str">
        <f>VLOOKUP($C103,Base!$A$12:$H$256,2,0)</f>
        <v>Agencia de Cundinamarca para la Paz y la Convivencia</v>
      </c>
      <c r="E103" s="18" t="str">
        <f>VLOOKUP($C103,Base!$A$12:$H$256,4,0)</f>
        <v>Cundinamarca</v>
      </c>
    </row>
    <row r="104" spans="2:5" x14ac:dyDescent="0.2">
      <c r="B104" s="18">
        <f t="shared" si="4"/>
        <v>34</v>
      </c>
      <c r="C104" s="18">
        <v>220125324</v>
      </c>
      <c r="D104" s="19" t="str">
        <f>VLOOKUP($C104,Base!$A$12:$H$256,2,0)</f>
        <v>Junta Municipal de Deportes y Recreación - Guataquí</v>
      </c>
      <c r="E104" s="18" t="str">
        <f>VLOOKUP($C104,Base!$A$12:$H$256,4,0)</f>
        <v>Cundinamarca</v>
      </c>
    </row>
    <row r="105" spans="2:5" ht="28.5" x14ac:dyDescent="0.2">
      <c r="B105" s="18">
        <f t="shared" si="4"/>
        <v>35</v>
      </c>
      <c r="C105" s="18">
        <v>923273607</v>
      </c>
      <c r="D105" s="19" t="str">
        <f>VLOOKUP($C105,Base!$A$12:$H$256,2,0)</f>
        <v>Provincia Administrativa y de Planeación - PAP del Sumapaz</v>
      </c>
      <c r="E105" s="18" t="str">
        <f>VLOOKUP($C105,Base!$A$12:$H$256,4,0)</f>
        <v>Cundinamarca</v>
      </c>
    </row>
    <row r="106" spans="2:5" x14ac:dyDescent="0.2">
      <c r="B106" s="18">
        <f t="shared" si="4"/>
        <v>36</v>
      </c>
      <c r="C106" s="18">
        <v>220641999</v>
      </c>
      <c r="D106" s="19" t="str">
        <f>VLOOKUP($C106,Base!$A$12:$H$256,2,0)</f>
        <v>C.P.G.A. del Noroccidente del Huila</v>
      </c>
      <c r="E106" s="18" t="str">
        <f>VLOOKUP($C106,Base!$A$12:$H$256,4,0)</f>
        <v>Huila</v>
      </c>
    </row>
    <row r="107" spans="2:5" ht="28.5" x14ac:dyDescent="0.2">
      <c r="B107" s="18">
        <f t="shared" si="4"/>
        <v>37</v>
      </c>
      <c r="C107" s="18">
        <v>220241615</v>
      </c>
      <c r="D107" s="19" t="str">
        <f>VLOOKUP($C107,Base!$A$12:$H$256,2,0)</f>
        <v>Junta Municipal de Deportes y Recreación de Rivera - Huila</v>
      </c>
      <c r="E107" s="18" t="str">
        <f>VLOOKUP($C107,Base!$A$12:$H$256,4,0)</f>
        <v>Huila</v>
      </c>
    </row>
    <row r="108" spans="2:5" ht="28.5" x14ac:dyDescent="0.2">
      <c r="B108" s="18">
        <f t="shared" si="4"/>
        <v>38</v>
      </c>
      <c r="C108" s="18">
        <v>923273378</v>
      </c>
      <c r="D108" s="19" t="str">
        <f>VLOOKUP($C108,Base!$A$12:$H$256,2,0)</f>
        <v>Asociación de Municipios del Sur-Sur de la Guajira, la Guajira Zona Sur</v>
      </c>
      <c r="E108" s="18" t="str">
        <f>VLOOKUP($C108,Base!$A$12:$H$256,4,0)</f>
        <v>La Guajira</v>
      </c>
    </row>
    <row r="109" spans="2:5" ht="28.5" x14ac:dyDescent="0.2">
      <c r="B109" s="18">
        <f t="shared" si="4"/>
        <v>39</v>
      </c>
      <c r="C109" s="18">
        <v>923273424</v>
      </c>
      <c r="D109" s="19" t="str">
        <f>VLOOKUP($C109,Base!$A$12:$H$256,2,0)</f>
        <v>Instituto de Tránsito y Transporte de Fonseca la Guajira</v>
      </c>
      <c r="E109" s="18" t="str">
        <f>VLOOKUP($C109,Base!$A$12:$H$256,4,0)</f>
        <v>La Guajira</v>
      </c>
    </row>
    <row r="110" spans="2:5" ht="42.75" x14ac:dyDescent="0.2">
      <c r="B110" s="18">
        <f t="shared" si="4"/>
        <v>40</v>
      </c>
      <c r="C110" s="18">
        <v>923273151</v>
      </c>
      <c r="D110" s="19" t="str">
        <f>VLOOKUP($C110,Base!$A$12:$H$256,2,0)</f>
        <v>Asociación de Municipios del Complejo Cenagoso de la Zapatosa, la Ruta de la Cumbia, la Tambora, Mitos y Leyendas</v>
      </c>
      <c r="E110" s="18" t="str">
        <f>VLOOKUP($C110,Base!$A$12:$H$256,4,0)</f>
        <v>Magdalena</v>
      </c>
    </row>
    <row r="111" spans="2:5" ht="28.5" x14ac:dyDescent="0.2">
      <c r="B111" s="18">
        <f t="shared" si="4"/>
        <v>41</v>
      </c>
      <c r="C111" s="18">
        <v>923273343</v>
      </c>
      <c r="D111" s="19" t="str">
        <f>VLOOKUP($C111,Base!$A$12:$H$256,2,0)</f>
        <v>Asociación Regional de Municipios de los Departamentos de la Región Atlántica de Colombia</v>
      </c>
      <c r="E111" s="18" t="str">
        <f>VLOOKUP($C111,Base!$A$12:$H$256,4,0)</f>
        <v>Magdalena</v>
      </c>
    </row>
    <row r="112" spans="2:5" x14ac:dyDescent="0.2">
      <c r="B112" s="18">
        <f t="shared" si="4"/>
        <v>42</v>
      </c>
      <c r="C112" s="18">
        <v>923273325</v>
      </c>
      <c r="D112" s="19" t="str">
        <f>VLOOKUP($C112,Base!$A$12:$H$256,2,0)</f>
        <v>Asociación Regional de Municipios del Caribe - ARCA</v>
      </c>
      <c r="E112" s="18" t="str">
        <f>VLOOKUP($C112,Base!$A$12:$H$256,4,0)</f>
        <v>Magdalena</v>
      </c>
    </row>
    <row r="113" spans="2:5" ht="28.5" x14ac:dyDescent="0.2">
      <c r="B113" s="18">
        <f t="shared" si="4"/>
        <v>43</v>
      </c>
      <c r="C113" s="18">
        <v>923273248</v>
      </c>
      <c r="D113" s="19" t="str">
        <f>VLOOKUP($C113,Base!$A$12:$H$256,2,0)</f>
        <v>Asociación Supradepartamental de Municipios para el Progreso.</v>
      </c>
      <c r="E113" s="18" t="str">
        <f>VLOOKUP($C113,Base!$A$12:$H$256,4,0)</f>
        <v>Meta</v>
      </c>
    </row>
    <row r="114" spans="2:5" x14ac:dyDescent="0.2">
      <c r="B114" s="18">
        <f t="shared" si="4"/>
        <v>44</v>
      </c>
      <c r="C114" s="18">
        <v>923273448</v>
      </c>
      <c r="D114" s="19" t="str">
        <f>VLOOKUP($C114,Base!$A$12:$H$256,2,0)</f>
        <v>Desarrollo Sostenible y Equidad Territorial</v>
      </c>
      <c r="E114" s="18" t="str">
        <f>VLOOKUP($C114,Base!$A$12:$H$256,4,0)</f>
        <v>Meta</v>
      </c>
    </row>
    <row r="115" spans="2:5" x14ac:dyDescent="0.2">
      <c r="B115" s="18">
        <f t="shared" si="4"/>
        <v>45</v>
      </c>
      <c r="C115" s="18">
        <v>240150318</v>
      </c>
      <c r="D115" s="19" t="str">
        <f>VLOOKUP($C115,Base!$A$12:$H$256,2,0)</f>
        <v>Empresa de Desarrollo Económico Social y de Vivienda</v>
      </c>
      <c r="E115" s="18" t="str">
        <f>VLOOKUP($C115,Base!$A$12:$H$256,4,0)</f>
        <v>Meta</v>
      </c>
    </row>
    <row r="116" spans="2:5" ht="28.5" x14ac:dyDescent="0.2">
      <c r="B116" s="18">
        <f t="shared" si="4"/>
        <v>46</v>
      </c>
      <c r="C116" s="18">
        <v>923273646</v>
      </c>
      <c r="D116" s="19" t="str">
        <f>VLOOKUP($C116,Base!$A$12:$H$256,2,0)</f>
        <v>Asociación Supradepartamental de Municipios de la Región del Alto Patía</v>
      </c>
      <c r="E116" s="18" t="str">
        <f>VLOOKUP($C116,Base!$A$12:$H$256,4,0)</f>
        <v>Nariño</v>
      </c>
    </row>
    <row r="117" spans="2:5" ht="28.5" x14ac:dyDescent="0.2">
      <c r="B117" s="18">
        <f t="shared" si="4"/>
        <v>47</v>
      </c>
      <c r="C117" s="18">
        <v>923273643</v>
      </c>
      <c r="D117" s="19" t="str">
        <f>VLOOKUP($C117,Base!$A$12:$H$256,2,0)</f>
        <v>Corporación Mixta para el Desarrollo Social y Ambiental de Colombia - Codecolombia</v>
      </c>
      <c r="E117" s="18" t="str">
        <f>VLOOKUP($C117,Base!$A$12:$H$256,4,0)</f>
        <v>Nariño</v>
      </c>
    </row>
    <row r="118" spans="2:5" x14ac:dyDescent="0.2">
      <c r="B118" s="18">
        <f t="shared" si="4"/>
        <v>48</v>
      </c>
      <c r="C118" s="18">
        <v>923272498</v>
      </c>
      <c r="D118" s="19" t="str">
        <f>VLOOKUP($C118,Base!$A$12:$H$256,2,0)</f>
        <v>Junta Municipal de Deportes - Chachagüí</v>
      </c>
      <c r="E118" s="18" t="str">
        <f>VLOOKUP($C118,Base!$A$12:$H$256,4,0)</f>
        <v>Nariño</v>
      </c>
    </row>
    <row r="119" spans="2:5" ht="28.5" x14ac:dyDescent="0.2">
      <c r="B119" s="18">
        <f t="shared" si="4"/>
        <v>49</v>
      </c>
      <c r="C119" s="18">
        <v>923273122</v>
      </c>
      <c r="D119" s="19" t="str">
        <f>VLOOKUP($C119,Base!$A$12:$H$256,2,0)</f>
        <v>Asociación de Municipios de la Provincia de Pamplona</v>
      </c>
      <c r="E119" s="18" t="str">
        <f>VLOOKUP($C119,Base!$A$12:$H$256,4,0)</f>
        <v>Norte de Santander</v>
      </c>
    </row>
    <row r="120" spans="2:5" ht="28.5" x14ac:dyDescent="0.2">
      <c r="B120" s="18">
        <f t="shared" si="4"/>
        <v>50</v>
      </c>
      <c r="C120" s="18">
        <v>220454999</v>
      </c>
      <c r="D120" s="19" t="str">
        <f>VLOOKUP($C120,Base!$A$12:$H$256,2,0)</f>
        <v>Asociación de Municipios del Catatumbo Provincia de Ocaña y Sur del Cesar</v>
      </c>
      <c r="E120" s="18" t="str">
        <f>VLOOKUP($C120,Base!$A$12:$H$256,4,0)</f>
        <v>Norte de Santander</v>
      </c>
    </row>
    <row r="121" spans="2:5" ht="28.5" x14ac:dyDescent="0.2">
      <c r="B121" s="18">
        <f t="shared" si="4"/>
        <v>51</v>
      </c>
      <c r="C121" s="18">
        <v>923273624</v>
      </c>
      <c r="D121" s="19" t="str">
        <f>VLOOKUP($C121,Base!$A$12:$H$256,2,0)</f>
        <v>Corporación Centro Provincial de Gestión Agroempresarial de los Puertos</v>
      </c>
      <c r="E121" s="18" t="str">
        <f>VLOOKUP($C121,Base!$A$12:$H$256,4,0)</f>
        <v>Putumayo</v>
      </c>
    </row>
    <row r="122" spans="2:5" x14ac:dyDescent="0.2">
      <c r="B122" s="18">
        <f t="shared" si="4"/>
        <v>52</v>
      </c>
      <c r="C122" s="18">
        <v>126263000</v>
      </c>
      <c r="D122" s="19" t="str">
        <f>VLOOKUP($C122,Base!$A$12:$H$256,2,0)</f>
        <v>Instituto Departamental de Tránsito del Quindío</v>
      </c>
      <c r="E122" s="18" t="str">
        <f>VLOOKUP($C122,Base!$A$12:$H$256,4,0)</f>
        <v>Quindío</v>
      </c>
    </row>
    <row r="123" spans="2:5" ht="28.5" x14ac:dyDescent="0.2">
      <c r="B123" s="18">
        <f t="shared" si="4"/>
        <v>53</v>
      </c>
      <c r="C123" s="18">
        <v>923272931</v>
      </c>
      <c r="D123" s="19" t="str">
        <f>VLOOKUP($C123,Base!$A$12:$H$256,2,0)</f>
        <v>Asociación de Municipios del Parque Nacional Natural Tatama</v>
      </c>
      <c r="E123" s="18" t="str">
        <f>VLOOKUP($C123,Base!$A$12:$H$256,4,0)</f>
        <v>Risaralda</v>
      </c>
    </row>
    <row r="124" spans="2:5" ht="28.5" x14ac:dyDescent="0.2">
      <c r="B124" s="18">
        <f t="shared" si="4"/>
        <v>54</v>
      </c>
      <c r="C124" s="18">
        <v>923272872</v>
      </c>
      <c r="D124" s="19" t="str">
        <f>VLOOKUP($C124,Base!$A$12:$H$256,2,0)</f>
        <v>Instituto Municipal de Deporte y Recreación de Colosó - Sucre</v>
      </c>
      <c r="E124" s="18" t="str">
        <f>VLOOKUP($C124,Base!$A$12:$H$256,4,0)</f>
        <v>Sucre</v>
      </c>
    </row>
    <row r="125" spans="2:5" ht="28.5" x14ac:dyDescent="0.2">
      <c r="B125" s="18">
        <f t="shared" si="4"/>
        <v>55</v>
      </c>
      <c r="C125" s="18">
        <v>923272991</v>
      </c>
      <c r="D125" s="19" t="str">
        <f>VLOOKUP($C125,Base!$A$12:$H$256,2,0)</f>
        <v>Instituto Municipal de Recreaciòn y Deportes de los Palmitos Sucre.</v>
      </c>
      <c r="E125" s="18" t="str">
        <f>VLOOKUP($C125,Base!$A$12:$H$256,4,0)</f>
        <v>Sucre</v>
      </c>
    </row>
    <row r="126" spans="2:5" ht="28.5" x14ac:dyDescent="0.2">
      <c r="B126" s="18">
        <f t="shared" si="4"/>
        <v>56</v>
      </c>
      <c r="C126" s="18">
        <v>923272373</v>
      </c>
      <c r="D126" s="19" t="str">
        <f>VLOOKUP($C126,Base!$A$12:$H$256,2,0)</f>
        <v>Instituto Municipal para el Deporte y la Recreación de Ibagué</v>
      </c>
      <c r="E126" s="18" t="str">
        <f>VLOOKUP($C126,Base!$A$12:$H$256,4,0)</f>
        <v>Tolima</v>
      </c>
    </row>
    <row r="127" spans="2:5" x14ac:dyDescent="0.2">
      <c r="B127" s="18">
        <f t="shared" si="4"/>
        <v>57</v>
      </c>
      <c r="C127" s="18">
        <v>220173585</v>
      </c>
      <c r="D127" s="19" t="str">
        <f>VLOOKUP($C127,Base!$A$12:$H$256,2,0)</f>
        <v>Instituto Purificense para la Recreación y el Deporte</v>
      </c>
      <c r="E127" s="18" t="str">
        <f>VLOOKUP($C127,Base!$A$12:$H$256,4,0)</f>
        <v>Tolima</v>
      </c>
    </row>
    <row r="128" spans="2:5" x14ac:dyDescent="0.2">
      <c r="B128" s="18">
        <f t="shared" si="4"/>
        <v>58</v>
      </c>
      <c r="C128" s="18">
        <v>923273120</v>
      </c>
      <c r="D128" s="19" t="str">
        <f>VLOOKUP($C128,Base!$A$12:$H$256,2,0)</f>
        <v>Contraloría General del Municipio de Santiago de Cali</v>
      </c>
      <c r="E128" s="18" t="str">
        <f>VLOOKUP($C128,Base!$A$12:$H$256,4,0)</f>
        <v>Valle del Cauca</v>
      </c>
    </row>
    <row r="129" spans="2:5" x14ac:dyDescent="0.2">
      <c r="B129" s="18">
        <f t="shared" si="4"/>
        <v>59</v>
      </c>
      <c r="C129" s="18">
        <v>161876000</v>
      </c>
      <c r="D129" s="19" t="str">
        <f>VLOOKUP($C129,Base!$A$12:$H$256,2,0)</f>
        <v>Corporación Departamental de Recreación</v>
      </c>
      <c r="E129" s="18" t="str">
        <f>VLOOKUP($C129,Base!$A$12:$H$256,4,0)</f>
        <v>Valle del Cauca</v>
      </c>
    </row>
    <row r="130" spans="2:5" x14ac:dyDescent="0.2">
      <c r="B130" s="18">
        <f t="shared" si="4"/>
        <v>60</v>
      </c>
      <c r="C130" s="18">
        <v>220276243</v>
      </c>
      <c r="D130" s="19" t="str">
        <f>VLOOKUP($C130,Base!$A$12:$H$256,2,0)</f>
        <v>Corporación para la Recreación Popular de el Águila</v>
      </c>
      <c r="E130" s="18" t="str">
        <f>VLOOKUP($C130,Base!$A$12:$H$256,4,0)</f>
        <v>Valle del Cauca</v>
      </c>
    </row>
    <row r="131" spans="2:5" ht="28.5" x14ac:dyDescent="0.2">
      <c r="B131" s="18">
        <f t="shared" si="4"/>
        <v>61</v>
      </c>
      <c r="C131" s="18">
        <v>133176000</v>
      </c>
      <c r="D131" s="19" t="str">
        <f>VLOOKUP($C131,Base!$A$12:$H$256,2,0)</f>
        <v>Corporación Vallecaucana de las Cuencas Hidrográficas y el Medio Ambiente</v>
      </c>
      <c r="E131" s="18" t="str">
        <f>VLOOKUP($C131,Base!$A$12:$H$256,4,0)</f>
        <v>Valle del Cauca</v>
      </c>
    </row>
    <row r="132" spans="2:5" ht="28.5" x14ac:dyDescent="0.2">
      <c r="B132" s="18">
        <f t="shared" si="4"/>
        <v>62</v>
      </c>
      <c r="C132" s="18">
        <v>923272729</v>
      </c>
      <c r="D132" s="19" t="str">
        <f>VLOOKUP($C132,Base!$A$12:$H$256,2,0)</f>
        <v>Establecimiento Público Ambiental Distrito de Buenaventura</v>
      </c>
      <c r="E132" s="18" t="str">
        <f>VLOOKUP($C132,Base!$A$12:$H$256,4,0)</f>
        <v>Valle del Cauca</v>
      </c>
    </row>
    <row r="133" spans="2:5" x14ac:dyDescent="0.2">
      <c r="B133" s="18">
        <f t="shared" si="4"/>
        <v>63</v>
      </c>
      <c r="C133" s="18">
        <v>923273465</v>
      </c>
      <c r="D133" s="19" t="str">
        <f>VLOOKUP($C133,Base!$A$12:$H$256,2,0)</f>
        <v>Región de Planeación y Gestión</v>
      </c>
      <c r="E133" s="18" t="str">
        <f>VLOOKUP($C133,Base!$A$12:$H$256,4,0)</f>
        <v>Valle del Cauca</v>
      </c>
    </row>
    <row r="134" spans="2:5" x14ac:dyDescent="0.2">
      <c r="B134" s="18">
        <f t="shared" si="4"/>
        <v>64</v>
      </c>
      <c r="C134" s="18">
        <v>923273269</v>
      </c>
      <c r="D134" s="19" t="str">
        <f>VLOOKUP($C134,Base!$A$12:$H$256,2,0)</f>
        <v>Región de Planeación y Gestión del Centro del Valle</v>
      </c>
      <c r="E134" s="18" t="str">
        <f>VLOOKUP($C134,Base!$A$12:$H$256,4,0)</f>
        <v>Valle del Cauca</v>
      </c>
    </row>
    <row r="135" spans="2:5" ht="15" x14ac:dyDescent="0.2">
      <c r="B135" s="60" t="str">
        <f>(INDEX(Base!$A$12:$H$256,MATCH($C137,Base!$A$12:$A$256,0),MATCH("convergencia",Base!$A$12:$H$12,0)))</f>
        <v>Resguardos</v>
      </c>
      <c r="C135" s="60"/>
      <c r="D135" s="60"/>
      <c r="E135" s="60"/>
    </row>
    <row r="136" spans="2:5" x14ac:dyDescent="0.2">
      <c r="B136" s="39" t="s">
        <v>13</v>
      </c>
      <c r="C136" s="40" t="s">
        <v>11</v>
      </c>
      <c r="D136" s="41" t="s">
        <v>1</v>
      </c>
      <c r="E136" s="42" t="s">
        <v>10</v>
      </c>
    </row>
    <row r="137" spans="2:5" x14ac:dyDescent="0.2">
      <c r="B137" s="18">
        <v>1</v>
      </c>
      <c r="C137" s="18">
        <v>923272764</v>
      </c>
      <c r="D137" s="19" t="str">
        <f>VLOOKUP($C137,Base!$A$12:$H$256,2,0)</f>
        <v>Resguardo Indígena Cristiania</v>
      </c>
      <c r="E137" s="18" t="str">
        <f>VLOOKUP($C137,Base!$A$12:$H$256,4,0)</f>
        <v>Antioquia</v>
      </c>
    </row>
    <row r="138" spans="2:5" x14ac:dyDescent="0.2">
      <c r="B138" s="18">
        <f>+B137+1</f>
        <v>2</v>
      </c>
      <c r="C138" s="18">
        <v>923272796</v>
      </c>
      <c r="D138" s="19" t="str">
        <f>VLOOKUP($C138,Base!$A$12:$H$256,2,0)</f>
        <v>Resguardo Indígena Totoró</v>
      </c>
      <c r="E138" s="18" t="str">
        <f>VLOOKUP($C138,Base!$A$12:$H$256,4,0)</f>
        <v>Cauca</v>
      </c>
    </row>
    <row r="139" spans="2:5" x14ac:dyDescent="0.2">
      <c r="B139" s="18">
        <f t="shared" ref="B139:B140" si="5">+B138+1</f>
        <v>3</v>
      </c>
      <c r="C139" s="18">
        <v>923272676</v>
      </c>
      <c r="D139" s="19" t="str">
        <f>VLOOKUP($C139,Base!$A$12:$H$256,2,0)</f>
        <v>Resguardo Indígena Zenú de San Andrés de Sotavento</v>
      </c>
      <c r="E139" s="18" t="str">
        <f>VLOOKUP($C139,Base!$A$12:$H$256,4,0)</f>
        <v>Córdoba</v>
      </c>
    </row>
    <row r="140" spans="2:5" x14ac:dyDescent="0.2">
      <c r="B140" s="22">
        <f t="shared" si="5"/>
        <v>4</v>
      </c>
      <c r="C140" s="22">
        <v>923272697</v>
      </c>
      <c r="D140" s="23" t="str">
        <f>VLOOKUP($C140,Base!$A$12:$H$256,2,0)</f>
        <v>Asociación de Resguardos Indígenas Pacandé</v>
      </c>
      <c r="E140" s="22" t="str">
        <f>VLOOKUP($C140,Base!$A$12:$H$256,4,0)</f>
        <v>Tolima</v>
      </c>
    </row>
    <row r="142" spans="2:5" ht="15" x14ac:dyDescent="0.2">
      <c r="B142" s="59" t="str">
        <f>UPPER(INDEX(Base!$A$12:$H$256,MATCH($C145,Base!$A$12:$A$256,0),MATCH("Marco normativo",Base!$A$12:$H$12,0)))</f>
        <v xml:space="preserve">EMPRESAS COTIZANTES </v>
      </c>
      <c r="C142" s="59"/>
      <c r="D142" s="59"/>
      <c r="E142" s="59"/>
    </row>
    <row r="143" spans="2:5" ht="15" x14ac:dyDescent="0.2">
      <c r="B143" s="60" t="str">
        <f>(INDEX(Base!$A$12:$H$256,MATCH($C145,Base!$A$12:$A$256,0),MATCH("convergencia",Base!$A$12:$H$12,0)))</f>
        <v>Sociedades públicas</v>
      </c>
      <c r="C143" s="60"/>
      <c r="D143" s="60"/>
      <c r="E143" s="60"/>
    </row>
    <row r="144" spans="2:5" x14ac:dyDescent="0.2">
      <c r="B144" s="39" t="s">
        <v>13</v>
      </c>
      <c r="C144" s="40" t="s">
        <v>11</v>
      </c>
      <c r="D144" s="41" t="s">
        <v>1</v>
      </c>
      <c r="E144" s="42" t="s">
        <v>10</v>
      </c>
    </row>
    <row r="145" spans="2:5" x14ac:dyDescent="0.2">
      <c r="B145" s="22">
        <v>1</v>
      </c>
      <c r="C145" s="22">
        <v>923273203</v>
      </c>
      <c r="D145" s="23" t="str">
        <f>VLOOKUP($C145,Base!$A$12:$H$256,2,0)</f>
        <v>Agencia de Analítica de Datos S.A.S.</v>
      </c>
      <c r="E145" s="22" t="str">
        <f>VLOOKUP($C145,Base!$A$12:$H$256,4,0)</f>
        <v>Bogotá D.C.</v>
      </c>
    </row>
    <row r="147" spans="2:5" ht="15" x14ac:dyDescent="0.2">
      <c r="B147" s="59" t="str">
        <f>UPPER(INDEX(Base!$A$12:$H$256,MATCH($C150,Base!$A$12:$A$256,0),MATCH("Marco normativo",Base!$A$12:$H$12,0)))</f>
        <v xml:space="preserve">EMPRESAS NO COTIZANTES </v>
      </c>
      <c r="C147" s="59"/>
      <c r="D147" s="59"/>
      <c r="E147" s="59"/>
    </row>
    <row r="148" spans="2:5" ht="15" x14ac:dyDescent="0.2">
      <c r="B148" s="60" t="str">
        <f>(INDEX(Base!$A$12:$H$256,MATCH($C150,Base!$A$12:$A$256,0),MATCH("convergencia",Base!$A$12:$H$12,0)))</f>
        <v>Otras empresas</v>
      </c>
      <c r="C148" s="60"/>
      <c r="D148" s="60"/>
      <c r="E148" s="60"/>
    </row>
    <row r="149" spans="2:5" x14ac:dyDescent="0.2">
      <c r="B149" s="39" t="s">
        <v>13</v>
      </c>
      <c r="C149" s="40" t="s">
        <v>11</v>
      </c>
      <c r="D149" s="41" t="s">
        <v>1</v>
      </c>
      <c r="E149" s="42" t="s">
        <v>10</v>
      </c>
    </row>
    <row r="150" spans="2:5" x14ac:dyDescent="0.2">
      <c r="B150" s="18">
        <v>1</v>
      </c>
      <c r="C150" s="18">
        <v>143781000</v>
      </c>
      <c r="D150" s="19" t="str">
        <f>VLOOKUP($C150,Base!$A$12:$H$256,2,0)</f>
        <v>Instituto de Desarrollo de Arauca</v>
      </c>
      <c r="E150" s="18" t="str">
        <f>VLOOKUP($C150,Base!$A$12:$H$256,4,0)</f>
        <v>Arauca</v>
      </c>
    </row>
    <row r="151" spans="2:5" ht="28.5" x14ac:dyDescent="0.2">
      <c r="B151" s="18">
        <f t="shared" ref="B151:B192" si="6">+B150+1</f>
        <v>2</v>
      </c>
      <c r="C151" s="18">
        <v>266115407</v>
      </c>
      <c r="D151" s="19" t="str">
        <f>VLOOKUP($C151,Base!$A$12:$H$256,2,0)</f>
        <v>Empresa Municipal de Servicios Públicos de Villa de Leyva</v>
      </c>
      <c r="E151" s="18" t="str">
        <f>VLOOKUP($C151,Base!$A$12:$H$256,4,0)</f>
        <v>Boyacá</v>
      </c>
    </row>
    <row r="152" spans="2:5" ht="28.5" x14ac:dyDescent="0.2">
      <c r="B152" s="18">
        <f t="shared" si="6"/>
        <v>3</v>
      </c>
      <c r="C152" s="18">
        <v>923273499</v>
      </c>
      <c r="D152" s="19" t="str">
        <f>VLOOKUP($C152,Base!$A$12:$H$256,2,0)</f>
        <v>I.P.S.I Caño Mochuelo del Cabildo Indígena del Resguardo Caño Mochuelo</v>
      </c>
      <c r="E152" s="18" t="str">
        <f>VLOOKUP($C152,Base!$A$12:$H$256,4,0)</f>
        <v>Casanare</v>
      </c>
    </row>
    <row r="153" spans="2:5" ht="28.5" x14ac:dyDescent="0.2">
      <c r="B153" s="18">
        <f t="shared" si="6"/>
        <v>4</v>
      </c>
      <c r="C153" s="18">
        <v>923273688</v>
      </c>
      <c r="D153" s="19" t="str">
        <f>VLOOKUP($C153,Base!$A$12:$H$256,2,0)</f>
        <v>I.P.S.I Runa Yankuna - Cabildo Mayor del Pueblo Yanacona</v>
      </c>
      <c r="E153" s="18" t="str">
        <f>VLOOKUP($C153,Base!$A$12:$H$256,4,0)</f>
        <v>Cauca</v>
      </c>
    </row>
    <row r="154" spans="2:5" x14ac:dyDescent="0.2">
      <c r="B154" s="18">
        <f t="shared" si="6"/>
        <v>5</v>
      </c>
      <c r="C154" s="18">
        <v>923272775</v>
      </c>
      <c r="D154" s="19" t="str">
        <f>VLOOKUP($C154,Base!$A$12:$H$256,2,0)</f>
        <v>I.P.S.I Palaima</v>
      </c>
      <c r="E154" s="18" t="str">
        <f>VLOOKUP($C154,Base!$A$12:$H$256,4,0)</f>
        <v>La Guajira</v>
      </c>
    </row>
    <row r="155" spans="2:5" x14ac:dyDescent="0.2">
      <c r="B155" s="18">
        <f t="shared" si="6"/>
        <v>6</v>
      </c>
      <c r="C155" s="18">
        <v>923273595</v>
      </c>
      <c r="D155" s="19" t="str">
        <f>VLOOKUP($C155,Base!$A$12:$H$256,2,0)</f>
        <v>I.P.S.I Sol Wayuu</v>
      </c>
      <c r="E155" s="18" t="str">
        <f>VLOOKUP($C155,Base!$A$12:$H$256,4,0)</f>
        <v>La Guajira</v>
      </c>
    </row>
    <row r="156" spans="2:5" x14ac:dyDescent="0.2">
      <c r="B156" s="18">
        <f t="shared" si="6"/>
        <v>7</v>
      </c>
      <c r="C156" s="18">
        <v>923272104</v>
      </c>
      <c r="D156" s="19" t="str">
        <f>VLOOKUP($C156,Base!$A$12:$H$256,2,0)</f>
        <v>I.P.S.I. Ayuuleepala Wayuu</v>
      </c>
      <c r="E156" s="18" t="str">
        <f>VLOOKUP($C156,Base!$A$12:$H$256,4,0)</f>
        <v>La Guajira</v>
      </c>
    </row>
    <row r="157" spans="2:5" ht="28.5" x14ac:dyDescent="0.2">
      <c r="B157" s="18">
        <f t="shared" si="6"/>
        <v>8</v>
      </c>
      <c r="C157" s="18">
        <v>923273596</v>
      </c>
      <c r="D157" s="19" t="str">
        <f>VLOOKUP($C157,Base!$A$12:$H$256,2,0)</f>
        <v>I.P.S.I. Indigena Centro Epidemiologico y de Salud Integral JEKEET AKUAITA</v>
      </c>
      <c r="E157" s="18" t="str">
        <f>VLOOKUP($C157,Base!$A$12:$H$256,4,0)</f>
        <v>La Guajira</v>
      </c>
    </row>
    <row r="158" spans="2:5" x14ac:dyDescent="0.2">
      <c r="B158" s="18">
        <f t="shared" si="6"/>
        <v>9</v>
      </c>
      <c r="C158" s="18">
        <v>923273516</v>
      </c>
      <c r="D158" s="19" t="str">
        <f>VLOOKUP($C158,Base!$A$12:$H$256,2,0)</f>
        <v>I.P.S. Indígena Mavesalud</v>
      </c>
      <c r="E158" s="18" t="str">
        <f>VLOOKUP($C158,Base!$A$12:$H$256,4,0)</f>
        <v>Vichada</v>
      </c>
    </row>
    <row r="159" spans="2:5" ht="15" x14ac:dyDescent="0.2">
      <c r="B159" s="60" t="str">
        <f>(INDEX(Base!$A$12:$H$256,MATCH($C161,Base!$A$12:$A$256,0),MATCH("convergencia",Base!$A$12:$H$12,0)))</f>
        <v>E.S.E</v>
      </c>
      <c r="C159" s="60"/>
      <c r="D159" s="60"/>
      <c r="E159" s="60"/>
    </row>
    <row r="160" spans="2:5" x14ac:dyDescent="0.2">
      <c r="B160" s="39" t="s">
        <v>13</v>
      </c>
      <c r="C160" s="40" t="s">
        <v>11</v>
      </c>
      <c r="D160" s="41" t="s">
        <v>1</v>
      </c>
      <c r="E160" s="42" t="s">
        <v>10</v>
      </c>
    </row>
    <row r="161" spans="2:5" ht="28.5" x14ac:dyDescent="0.2">
      <c r="B161" s="18">
        <v>1</v>
      </c>
      <c r="C161" s="18">
        <v>182005000</v>
      </c>
      <c r="D161" s="19" t="str">
        <f>VLOOKUP($C161,Base!$A$12:$H$256,2,0)</f>
        <v>E.S.E. Hospital Héctor Abad Gómez - San Juan de Urabá</v>
      </c>
      <c r="E161" s="18" t="str">
        <f>VLOOKUP($C161,Base!$A$12:$H$256,4,0)</f>
        <v>Antioquia</v>
      </c>
    </row>
    <row r="162" spans="2:5" x14ac:dyDescent="0.2">
      <c r="B162" s="18">
        <f t="shared" si="6"/>
        <v>2</v>
      </c>
      <c r="C162" s="18">
        <v>126205000</v>
      </c>
      <c r="D162" s="19" t="str">
        <f>VLOOKUP($C162,Base!$A$12:$H$256,2,0)</f>
        <v>E.S.E. Hospital Isabel la Católica - Cáceres</v>
      </c>
      <c r="E162" s="18" t="str">
        <f>VLOOKUP($C162,Base!$A$12:$H$256,4,0)</f>
        <v>Antioquia</v>
      </c>
    </row>
    <row r="163" spans="2:5" x14ac:dyDescent="0.2">
      <c r="B163" s="18">
        <f t="shared" si="6"/>
        <v>3</v>
      </c>
      <c r="C163" s="18">
        <v>186005000</v>
      </c>
      <c r="D163" s="19" t="str">
        <f>VLOOKUP($C163,Base!$A$12:$H$256,2,0)</f>
        <v>E.S.E. Hospital Octavio Olivares - Puerto Nare</v>
      </c>
      <c r="E163" s="18" t="str">
        <f>VLOOKUP($C163,Base!$A$12:$H$256,4,0)</f>
        <v>Antioquia</v>
      </c>
    </row>
    <row r="164" spans="2:5" x14ac:dyDescent="0.2">
      <c r="B164" s="18">
        <f t="shared" si="6"/>
        <v>4</v>
      </c>
      <c r="C164" s="18">
        <v>180705000</v>
      </c>
      <c r="D164" s="19" t="str">
        <f>VLOOKUP($C164,Base!$A$12:$H$256,2,0)</f>
        <v>E.S.E. Hospital San Bartolomé - Murindó</v>
      </c>
      <c r="E164" s="18" t="str">
        <f>VLOOKUP($C164,Base!$A$12:$H$256,4,0)</f>
        <v>Antioquia</v>
      </c>
    </row>
    <row r="165" spans="2:5" x14ac:dyDescent="0.2">
      <c r="B165" s="18">
        <f t="shared" si="6"/>
        <v>5</v>
      </c>
      <c r="C165" s="18">
        <v>185105000</v>
      </c>
      <c r="D165" s="19" t="str">
        <f>VLOOKUP($C165,Base!$A$12:$H$256,2,0)</f>
        <v>E.S.E. Hospital San Camilo de Celis - Vegachi</v>
      </c>
      <c r="E165" s="18" t="str">
        <f>VLOOKUP($C165,Base!$A$12:$H$256,4,0)</f>
        <v>Antioquia</v>
      </c>
    </row>
    <row r="166" spans="2:5" x14ac:dyDescent="0.2">
      <c r="B166" s="18">
        <f t="shared" si="6"/>
        <v>6</v>
      </c>
      <c r="C166" s="18">
        <v>220108849</v>
      </c>
      <c r="D166" s="19" t="str">
        <f>VLOOKUP($C166,Base!$A$12:$H$256,2,0)</f>
        <v>E.S.E. Centro de Salud de Usiacurí</v>
      </c>
      <c r="E166" s="18" t="str">
        <f>VLOOKUP($C166,Base!$A$12:$H$256,4,0)</f>
        <v>Atlántico</v>
      </c>
    </row>
    <row r="167" spans="2:5" x14ac:dyDescent="0.2">
      <c r="B167" s="18">
        <f t="shared" si="6"/>
        <v>7</v>
      </c>
      <c r="C167" s="18">
        <v>220108141</v>
      </c>
      <c r="D167" s="19" t="str">
        <f>VLOOKUP($C167,Base!$A$12:$H$256,2,0)</f>
        <v>E.S.E. Hospital de Candelaria</v>
      </c>
      <c r="E167" s="18" t="str">
        <f>VLOOKUP($C167,Base!$A$12:$H$256,4,0)</f>
        <v>Atlántico</v>
      </c>
    </row>
    <row r="168" spans="2:5" ht="28.5" x14ac:dyDescent="0.2">
      <c r="B168" s="18">
        <f t="shared" si="6"/>
        <v>8</v>
      </c>
      <c r="C168" s="18">
        <v>88900000</v>
      </c>
      <c r="D168" s="19" t="str">
        <f>VLOOKUP($C168,Base!$A$12:$H$256,2,0)</f>
        <v>E.S.E. Centro de Salud con Camas de la Cabecera Municipal de El Peñón</v>
      </c>
      <c r="E168" s="18" t="str">
        <f>VLOOKUP($C168,Base!$A$12:$H$256,4,0)</f>
        <v>Bolívar</v>
      </c>
    </row>
    <row r="169" spans="2:5" x14ac:dyDescent="0.2">
      <c r="B169" s="18">
        <f t="shared" si="6"/>
        <v>9</v>
      </c>
      <c r="C169" s="18">
        <v>220113650</v>
      </c>
      <c r="D169" s="19" t="str">
        <f>VLOOKUP($C169,Base!$A$12:$H$256,2,0)</f>
        <v>E.S.E. Hospital Local - San Fernando</v>
      </c>
      <c r="E169" s="18" t="str">
        <f>VLOOKUP($C169,Base!$A$12:$H$256,4,0)</f>
        <v>Bolívar</v>
      </c>
    </row>
    <row r="170" spans="2:5" x14ac:dyDescent="0.2">
      <c r="B170" s="18">
        <f t="shared" si="6"/>
        <v>10</v>
      </c>
      <c r="C170" s="18">
        <v>91000000</v>
      </c>
      <c r="D170" s="19" t="str">
        <f>VLOOKUP($C170,Base!$A$12:$H$256,2,0)</f>
        <v>E.S.E. Hospital San Nicolás de Tolentino</v>
      </c>
      <c r="E170" s="18" t="str">
        <f>VLOOKUP($C170,Base!$A$12:$H$256,4,0)</f>
        <v>Bolívar</v>
      </c>
    </row>
    <row r="171" spans="2:5" x14ac:dyDescent="0.2">
      <c r="B171" s="18">
        <f t="shared" si="6"/>
        <v>11</v>
      </c>
      <c r="C171" s="18">
        <v>220115879</v>
      </c>
      <c r="D171" s="19" t="str">
        <f>VLOOKUP($C171,Base!$A$12:$H$256,2,0)</f>
        <v>E.S.E. Centro de Salud de Viracachá</v>
      </c>
      <c r="E171" s="18" t="str">
        <f>VLOOKUP($C171,Base!$A$12:$H$256,4,0)</f>
        <v>Boyacá</v>
      </c>
    </row>
    <row r="172" spans="2:5" x14ac:dyDescent="0.2">
      <c r="B172" s="18">
        <f t="shared" si="6"/>
        <v>12</v>
      </c>
      <c r="C172" s="18">
        <v>270115403</v>
      </c>
      <c r="D172" s="19" t="str">
        <f>VLOOKUP($C172,Base!$A$12:$H$256,2,0)</f>
        <v>E.S.E. Centro de Salud la Uvita</v>
      </c>
      <c r="E172" s="18" t="str">
        <f>VLOOKUP($C172,Base!$A$12:$H$256,4,0)</f>
        <v>Boyacá</v>
      </c>
    </row>
    <row r="173" spans="2:5" x14ac:dyDescent="0.2">
      <c r="B173" s="18">
        <f t="shared" si="6"/>
        <v>13</v>
      </c>
      <c r="C173" s="18">
        <v>220815480</v>
      </c>
      <c r="D173" s="19" t="str">
        <f>VLOOKUP($C173,Base!$A$12:$H$256,2,0)</f>
        <v>E.S.E. Hospital Santa Ana de Muzo</v>
      </c>
      <c r="E173" s="18" t="str">
        <f>VLOOKUP($C173,Base!$A$12:$H$256,4,0)</f>
        <v>Boyacá</v>
      </c>
    </row>
    <row r="174" spans="2:5" x14ac:dyDescent="0.2">
      <c r="B174" s="18">
        <f t="shared" si="6"/>
        <v>14</v>
      </c>
      <c r="C174" s="18">
        <v>923271599</v>
      </c>
      <c r="D174" s="19" t="str">
        <f>VLOOKUP($C174,Base!$A$12:$H$256,2,0)</f>
        <v>E.S.E. Hospital Departamental San José - Marulanda</v>
      </c>
      <c r="E174" s="18" t="str">
        <f>VLOOKUP($C174,Base!$A$12:$H$256,4,0)</f>
        <v>Caldas</v>
      </c>
    </row>
    <row r="175" spans="2:5" ht="28.5" x14ac:dyDescent="0.2">
      <c r="B175" s="18">
        <f t="shared" si="6"/>
        <v>15</v>
      </c>
      <c r="C175" s="18">
        <v>923272923</v>
      </c>
      <c r="D175" s="19" t="str">
        <f>VLOOKUP($C175,Base!$A$12:$H$256,2,0)</f>
        <v>Hospital Departamental  de la Divina Misericordia de Palestina - Caldas E.S.E</v>
      </c>
      <c r="E175" s="18" t="str">
        <f>VLOOKUP($C175,Base!$A$12:$H$256,4,0)</f>
        <v>Caldas</v>
      </c>
    </row>
    <row r="176" spans="2:5" x14ac:dyDescent="0.2">
      <c r="B176" s="18">
        <f t="shared" si="6"/>
        <v>16</v>
      </c>
      <c r="C176" s="18">
        <v>220120250</v>
      </c>
      <c r="D176" s="19" t="str">
        <f>VLOOKUP($C176,Base!$A$12:$H$256,2,0)</f>
        <v>E.S.E. Hospital de El Paso - Hernando Quintero Blanco</v>
      </c>
      <c r="E176" s="18" t="str">
        <f>VLOOKUP($C176,Base!$A$12:$H$256,4,0)</f>
        <v>Cesar</v>
      </c>
    </row>
    <row r="177" spans="2:5" x14ac:dyDescent="0.2">
      <c r="B177" s="18">
        <f t="shared" si="6"/>
        <v>17</v>
      </c>
      <c r="C177" s="18">
        <v>264020060</v>
      </c>
      <c r="D177" s="19" t="str">
        <f>VLOOKUP($C177,Base!$A$12:$H$256,2,0)</f>
        <v>E.S.E. Hospital San Juan Bosco</v>
      </c>
      <c r="E177" s="18" t="str">
        <f>VLOOKUP($C177,Base!$A$12:$H$256,4,0)</f>
        <v>Cesar</v>
      </c>
    </row>
    <row r="178" spans="2:5" x14ac:dyDescent="0.2">
      <c r="B178" s="18">
        <f t="shared" si="6"/>
        <v>18</v>
      </c>
      <c r="C178" s="18">
        <v>260127787</v>
      </c>
      <c r="D178" s="19" t="str">
        <f>VLOOKUP($C178,Base!$A$12:$H$256,2,0)</f>
        <v>E.S.E. Hospital San José de Tadó</v>
      </c>
      <c r="E178" s="18" t="str">
        <f>VLOOKUP($C178,Base!$A$12:$H$256,4,0)</f>
        <v>Chocó</v>
      </c>
    </row>
    <row r="179" spans="2:5" ht="28.5" x14ac:dyDescent="0.2">
      <c r="B179" s="18">
        <f t="shared" si="6"/>
        <v>19</v>
      </c>
      <c r="C179" s="18">
        <v>923272832</v>
      </c>
      <c r="D179" s="19" t="str">
        <f>VLOOKUP($C179,Base!$A$12:$H$256,2,0)</f>
        <v>Nueva E.S.E. Hospital Departamental San Francisco de Asís</v>
      </c>
      <c r="E179" s="18" t="str">
        <f>VLOOKUP($C179,Base!$A$12:$H$256,4,0)</f>
        <v>Chocó</v>
      </c>
    </row>
    <row r="180" spans="2:5" x14ac:dyDescent="0.2">
      <c r="B180" s="18">
        <f t="shared" si="6"/>
        <v>20</v>
      </c>
      <c r="C180" s="18">
        <v>220123586</v>
      </c>
      <c r="D180" s="19" t="str">
        <f>VLOOKUP($C180,Base!$A$12:$H$256,2,0)</f>
        <v>E.S.E. Camu - Purísima</v>
      </c>
      <c r="E180" s="18" t="str">
        <f>VLOOKUP($C180,Base!$A$12:$H$256,4,0)</f>
        <v>Córdoba</v>
      </c>
    </row>
    <row r="181" spans="2:5" x14ac:dyDescent="0.2">
      <c r="B181" s="18">
        <f t="shared" si="6"/>
        <v>21</v>
      </c>
      <c r="C181" s="18">
        <v>220144098</v>
      </c>
      <c r="D181" s="19" t="str">
        <f>VLOOKUP($C181,Base!$A$12:$H$256,2,0)</f>
        <v>E.S.E. Hospital Local Santa Rita de Cassia</v>
      </c>
      <c r="E181" s="18" t="str">
        <f>VLOOKUP($C181,Base!$A$12:$H$256,4,0)</f>
        <v>La Guajira</v>
      </c>
    </row>
    <row r="182" spans="2:5" x14ac:dyDescent="0.2">
      <c r="B182" s="18">
        <f t="shared" si="6"/>
        <v>22</v>
      </c>
      <c r="C182" s="18">
        <v>121447000</v>
      </c>
      <c r="D182" s="19" t="str">
        <f>VLOOKUP($C182,Base!$A$12:$H$256,2,0)</f>
        <v>E.S.E. Hospital Local - Santa Bárbara de Pinto</v>
      </c>
      <c r="E182" s="18" t="str">
        <f>VLOOKUP($C182,Base!$A$12:$H$256,4,0)</f>
        <v>Magdalena</v>
      </c>
    </row>
    <row r="183" spans="2:5" x14ac:dyDescent="0.2">
      <c r="B183" s="18">
        <f t="shared" si="6"/>
        <v>23</v>
      </c>
      <c r="C183" s="18">
        <v>122547000</v>
      </c>
      <c r="D183" s="19" t="str">
        <f>VLOOKUP($C183,Base!$A$12:$H$256,2,0)</f>
        <v>E.S.E. Hospital Local de Tenerife</v>
      </c>
      <c r="E183" s="18" t="str">
        <f>VLOOKUP($C183,Base!$A$12:$H$256,4,0)</f>
        <v>Magdalena</v>
      </c>
    </row>
    <row r="184" spans="2:5" x14ac:dyDescent="0.2">
      <c r="B184" s="18">
        <f t="shared" si="6"/>
        <v>24</v>
      </c>
      <c r="C184" s="18">
        <v>220152720</v>
      </c>
      <c r="D184" s="19" t="str">
        <f>VLOOKUP($C184,Base!$A$12:$H$256,2,0)</f>
        <v>E.S.E. Centro de Salud de Sapuyes</v>
      </c>
      <c r="E184" s="18" t="str">
        <f>VLOOKUP($C184,Base!$A$12:$H$256,4,0)</f>
        <v>Nariño</v>
      </c>
    </row>
    <row r="185" spans="2:5" x14ac:dyDescent="0.2">
      <c r="B185" s="18">
        <f t="shared" si="6"/>
        <v>25</v>
      </c>
      <c r="C185" s="18">
        <v>126352000</v>
      </c>
      <c r="D185" s="19" t="str">
        <f>VLOOKUP($C185,Base!$A$12:$H$256,2,0)</f>
        <v>E.S.E. Hospital Lorencita Villegas - Samaniego</v>
      </c>
      <c r="E185" s="18" t="str">
        <f>VLOOKUP($C185,Base!$A$12:$H$256,4,0)</f>
        <v>Nariño</v>
      </c>
    </row>
    <row r="186" spans="2:5" x14ac:dyDescent="0.2">
      <c r="B186" s="18">
        <f t="shared" si="6"/>
        <v>26</v>
      </c>
      <c r="C186" s="18">
        <v>923270893</v>
      </c>
      <c r="D186" s="19" t="str">
        <f>VLOOKUP($C186,Base!$A$12:$H$256,2,0)</f>
        <v>E.S.E. Hospital Ricaurte</v>
      </c>
      <c r="E186" s="18" t="str">
        <f>VLOOKUP($C186,Base!$A$12:$H$256,4,0)</f>
        <v>Nariño</v>
      </c>
    </row>
    <row r="187" spans="2:5" x14ac:dyDescent="0.2">
      <c r="B187" s="18">
        <f t="shared" si="6"/>
        <v>27</v>
      </c>
      <c r="C187" s="18">
        <v>125952000</v>
      </c>
      <c r="D187" s="19" t="str">
        <f>VLOOKUP($C187,Base!$A$12:$H$256,2,0)</f>
        <v>Hospital Sagrado Corazón de Jesús - El Charco</v>
      </c>
      <c r="E187" s="18" t="str">
        <f>VLOOKUP($C187,Base!$A$12:$H$256,4,0)</f>
        <v>Nariño</v>
      </c>
    </row>
    <row r="188" spans="2:5" x14ac:dyDescent="0.2">
      <c r="B188" s="18">
        <f t="shared" si="6"/>
        <v>28</v>
      </c>
      <c r="C188" s="18">
        <v>83500000</v>
      </c>
      <c r="D188" s="19" t="str">
        <f>VLOOKUP($C188,Base!$A$12:$H$256,2,0)</f>
        <v>E.S.E. Hospital María Angelines - Puerto Leguízamo</v>
      </c>
      <c r="E188" s="18" t="str">
        <f>VLOOKUP($C188,Base!$A$12:$H$256,4,0)</f>
        <v>Putumayo</v>
      </c>
    </row>
    <row r="189" spans="2:5" x14ac:dyDescent="0.2">
      <c r="B189" s="18">
        <f t="shared" si="6"/>
        <v>29</v>
      </c>
      <c r="C189" s="18">
        <v>923269133</v>
      </c>
      <c r="D189" s="19" t="str">
        <f>VLOOKUP($C189,Base!$A$12:$H$256,2,0)</f>
        <v>E.S.E. Hospital Regional de García Rovira</v>
      </c>
      <c r="E189" s="18" t="str">
        <f>VLOOKUP($C189,Base!$A$12:$H$256,4,0)</f>
        <v>Santander</v>
      </c>
    </row>
    <row r="190" spans="2:5" ht="28.5" x14ac:dyDescent="0.2">
      <c r="B190" s="18">
        <f t="shared" si="6"/>
        <v>30</v>
      </c>
      <c r="C190" s="18">
        <v>121570000</v>
      </c>
      <c r="D190" s="19" t="str">
        <f>VLOOKUP($C190,Base!$A$12:$H$256,2,0)</f>
        <v>E.S.E. Hospital Local Nivel I Nuestra Señora del Socorro - Sincé</v>
      </c>
      <c r="E190" s="18" t="str">
        <f>VLOOKUP($C190,Base!$A$12:$H$256,4,0)</f>
        <v>Sucre</v>
      </c>
    </row>
    <row r="191" spans="2:5" ht="28.5" x14ac:dyDescent="0.2">
      <c r="B191" s="18">
        <f t="shared" si="6"/>
        <v>31</v>
      </c>
      <c r="C191" s="18">
        <v>220173275</v>
      </c>
      <c r="D191" s="19" t="str">
        <f>VLOOKUP($C191,Base!$A$12:$H$256,2,0)</f>
        <v>Hospital Nuestra Señora de Fatima Empresa Social del Estado.</v>
      </c>
      <c r="E191" s="18" t="str">
        <f>VLOOKUP($C191,Base!$A$12:$H$256,4,0)</f>
        <v>Tolima</v>
      </c>
    </row>
    <row r="192" spans="2:5" x14ac:dyDescent="0.2">
      <c r="B192" s="18">
        <f t="shared" si="6"/>
        <v>32</v>
      </c>
      <c r="C192" s="18">
        <v>220376520</v>
      </c>
      <c r="D192" s="19" t="str">
        <f>VLOOKUP($C192,Base!$A$12:$H$256,2,0)</f>
        <v>E.S.E. Hospital Raúl Orejuela Bueno</v>
      </c>
      <c r="E192" s="18" t="str">
        <f>VLOOKUP($C192,Base!$A$12:$H$256,4,0)</f>
        <v>Valle del Cauca</v>
      </c>
    </row>
    <row r="193" spans="2:5" ht="15" x14ac:dyDescent="0.2">
      <c r="B193" s="60" t="str">
        <f>(INDEX(Base!$A$12:$H$256,MATCH($C195,Base!$A$12:$A$256,0),MATCH("convergencia",Base!$A$12:$H$12,0)))</f>
        <v>E.S.P</v>
      </c>
      <c r="C193" s="60"/>
      <c r="D193" s="60"/>
      <c r="E193" s="60"/>
    </row>
    <row r="194" spans="2:5" x14ac:dyDescent="0.2">
      <c r="B194" s="39" t="s">
        <v>13</v>
      </c>
      <c r="C194" s="40" t="s">
        <v>11</v>
      </c>
      <c r="D194" s="41" t="s">
        <v>1</v>
      </c>
      <c r="E194" s="42" t="s">
        <v>10</v>
      </c>
    </row>
    <row r="195" spans="2:5" x14ac:dyDescent="0.2">
      <c r="B195" s="18">
        <v>1</v>
      </c>
      <c r="C195" s="18">
        <v>923271464</v>
      </c>
      <c r="D195" s="19" t="str">
        <f>VLOOKUP($C195,Base!$A$12:$H$256,2,0)</f>
        <v>E.S.P. Aguas de Heliconia S.A.</v>
      </c>
      <c r="E195" s="18" t="str">
        <f>VLOOKUP($C195,Base!$A$12:$H$256,4,0)</f>
        <v>Antioquia</v>
      </c>
    </row>
    <row r="196" spans="2:5" x14ac:dyDescent="0.2">
      <c r="B196" s="18">
        <f t="shared" ref="B196:B198" si="7">+B195+1</f>
        <v>2</v>
      </c>
      <c r="C196" s="18">
        <v>89100000</v>
      </c>
      <c r="D196" s="19" t="str">
        <f>VLOOKUP($C196,Base!$A$12:$H$256,2,0)</f>
        <v>E.S.P. Aguas del Puerto S.A. - Puerto Berrío</v>
      </c>
      <c r="E196" s="18" t="str">
        <f>VLOOKUP($C196,Base!$A$12:$H$256,4,0)</f>
        <v>Antioquia</v>
      </c>
    </row>
    <row r="197" spans="2:5" x14ac:dyDescent="0.2">
      <c r="B197" s="18">
        <f t="shared" si="7"/>
        <v>3</v>
      </c>
      <c r="C197" s="18">
        <v>923272401</v>
      </c>
      <c r="D197" s="19" t="str">
        <f>VLOOKUP($C197,Base!$A$12:$H$256,2,0)</f>
        <v>E.S.P. de Giraldo S.A.</v>
      </c>
      <c r="E197" s="18" t="str">
        <f>VLOOKUP($C197,Base!$A$12:$H$256,4,0)</f>
        <v>Antioquia</v>
      </c>
    </row>
    <row r="198" spans="2:5" x14ac:dyDescent="0.2">
      <c r="B198" s="18">
        <f t="shared" si="7"/>
        <v>4</v>
      </c>
      <c r="C198" s="18">
        <v>923272177</v>
      </c>
      <c r="D198" s="19" t="str">
        <f>VLOOKUP($C198,Base!$A$12:$H$256,2,0)</f>
        <v>E.S.P. de Puerto Triunfo S.A.</v>
      </c>
      <c r="E198" s="18" t="str">
        <f>VLOOKUP($C198,Base!$A$12:$H$256,4,0)</f>
        <v>Antioquia</v>
      </c>
    </row>
    <row r="199" spans="2:5" x14ac:dyDescent="0.2">
      <c r="B199" s="18">
        <f>+B198+1</f>
        <v>5</v>
      </c>
      <c r="C199" s="18">
        <v>220105873</v>
      </c>
      <c r="D199" s="19" t="str">
        <f>VLOOKUP($C199,Base!$A$12:$H$256,2,0)</f>
        <v>E.S.P. de Vigía del Fuerte</v>
      </c>
      <c r="E199" s="18" t="str">
        <f>VLOOKUP($C199,Base!$A$12:$H$256,4,0)</f>
        <v>Antioquia</v>
      </c>
    </row>
    <row r="200" spans="2:5" x14ac:dyDescent="0.2">
      <c r="B200" s="18">
        <f t="shared" ref="B200:B252" si="8">+B199+1</f>
        <v>6</v>
      </c>
      <c r="C200" s="18">
        <v>923271102</v>
      </c>
      <c r="D200" s="19" t="str">
        <f>VLOOKUP($C200,Base!$A$12:$H$256,2,0)</f>
        <v>E.S.P. Domiciliarios de Caracolí S.A.</v>
      </c>
      <c r="E200" s="18" t="str">
        <f>VLOOKUP($C200,Base!$A$12:$H$256,4,0)</f>
        <v>Antioquia</v>
      </c>
    </row>
    <row r="201" spans="2:5" x14ac:dyDescent="0.2">
      <c r="B201" s="18">
        <f t="shared" si="8"/>
        <v>7</v>
      </c>
      <c r="C201" s="18">
        <v>230105284</v>
      </c>
      <c r="D201" s="19" t="str">
        <f>VLOOKUP($C201,Base!$A$12:$H$256,2,0)</f>
        <v>E.S.P. Empresa de Servicios Públicos - Frontino</v>
      </c>
      <c r="E201" s="18" t="str">
        <f>VLOOKUP($C201,Base!$A$12:$H$256,4,0)</f>
        <v>Antioquia</v>
      </c>
    </row>
    <row r="202" spans="2:5" ht="28.5" x14ac:dyDescent="0.2">
      <c r="B202" s="18">
        <f t="shared" si="8"/>
        <v>8</v>
      </c>
      <c r="C202" s="18">
        <v>230105172</v>
      </c>
      <c r="D202" s="19" t="str">
        <f>VLOOKUP($C202,Base!$A$12:$H$256,2,0)</f>
        <v>E.S.P. Empresa Prestadora de Servicio Público de Aseo - Chigorodó</v>
      </c>
      <c r="E202" s="18" t="str">
        <f>VLOOKUP($C202,Base!$A$12:$H$256,4,0)</f>
        <v>Antioquia</v>
      </c>
    </row>
    <row r="203" spans="2:5" ht="28.5" x14ac:dyDescent="0.2">
      <c r="B203" s="18">
        <f t="shared" si="8"/>
        <v>9</v>
      </c>
      <c r="C203" s="18">
        <v>923271260</v>
      </c>
      <c r="D203" s="19" t="str">
        <f>VLOOKUP($C203,Base!$A$12:$H$256,2,0)</f>
        <v>E.S.P. Empresa Puebloriqueña de Acueducto, Alcantarillado y Aseo S.A.</v>
      </c>
      <c r="E203" s="18" t="str">
        <f>VLOOKUP($C203,Base!$A$12:$H$256,4,0)</f>
        <v>Antioquia</v>
      </c>
    </row>
    <row r="204" spans="2:5" x14ac:dyDescent="0.2">
      <c r="B204" s="18">
        <f t="shared" si="8"/>
        <v>10</v>
      </c>
      <c r="C204" s="18">
        <v>923271372</v>
      </c>
      <c r="D204" s="19" t="str">
        <f>VLOOKUP($C204,Base!$A$12:$H$256,2,0)</f>
        <v>E.S.P. Empresas Públicas de Amagá S.A.</v>
      </c>
      <c r="E204" s="18" t="str">
        <f>VLOOKUP($C204,Base!$A$12:$H$256,4,0)</f>
        <v>Antioquia</v>
      </c>
    </row>
    <row r="205" spans="2:5" x14ac:dyDescent="0.2">
      <c r="B205" s="18">
        <f t="shared" si="8"/>
        <v>11</v>
      </c>
      <c r="C205" s="18">
        <v>923272397</v>
      </c>
      <c r="D205" s="19" t="str">
        <f>VLOOKUP($C205,Base!$A$12:$H$256,2,0)</f>
        <v>E.S.P. Empresas Públicas de San Rafael S.A.</v>
      </c>
      <c r="E205" s="18" t="str">
        <f>VLOOKUP($C205,Base!$A$12:$H$256,4,0)</f>
        <v>Antioquia</v>
      </c>
    </row>
    <row r="206" spans="2:5" x14ac:dyDescent="0.2">
      <c r="B206" s="18">
        <f t="shared" si="8"/>
        <v>12</v>
      </c>
      <c r="C206" s="18">
        <v>923272469</v>
      </c>
      <c r="D206" s="19" t="str">
        <f>VLOOKUP($C206,Base!$A$12:$H$256,2,0)</f>
        <v>E.S.P. Aguas Canal del Dique S.A.</v>
      </c>
      <c r="E206" s="18" t="str">
        <f>VLOOKUP($C206,Base!$A$12:$H$256,4,0)</f>
        <v>Bolívar</v>
      </c>
    </row>
    <row r="207" spans="2:5" x14ac:dyDescent="0.2">
      <c r="B207" s="18">
        <f t="shared" si="8"/>
        <v>13</v>
      </c>
      <c r="C207" s="18">
        <v>923272993</v>
      </c>
      <c r="D207" s="19" t="str">
        <f>VLOOKUP($C207,Base!$A$12:$H$256,2,0)</f>
        <v>E.S.P. Aguas Públicas de Cantagallo S.A.</v>
      </c>
      <c r="E207" s="18" t="str">
        <f>VLOOKUP($C207,Base!$A$12:$H$256,4,0)</f>
        <v>Bolívar</v>
      </c>
    </row>
    <row r="208" spans="2:5" ht="28.5" x14ac:dyDescent="0.2">
      <c r="B208" s="18">
        <f t="shared" si="8"/>
        <v>14</v>
      </c>
      <c r="C208" s="18">
        <v>923273662</v>
      </c>
      <c r="D208" s="19" t="str">
        <f>VLOOKUP($C208,Base!$A$12:$H$256,2,0)</f>
        <v>E.S.P. Empresa Oficial de Servicios Públicos del Municipio de San Martin de Loba Bolívar S.A.S</v>
      </c>
      <c r="E208" s="18" t="str">
        <f>VLOOKUP($C208,Base!$A$12:$H$256,4,0)</f>
        <v>Bolívar</v>
      </c>
    </row>
    <row r="209" spans="2:5" ht="28.5" x14ac:dyDescent="0.2">
      <c r="B209" s="18">
        <f t="shared" si="8"/>
        <v>15</v>
      </c>
      <c r="C209" s="18">
        <v>230213873</v>
      </c>
      <c r="D209" s="19" t="str">
        <f>VLOOKUP($C209,Base!$A$12:$H$256,2,0)</f>
        <v>Empresa Intermunicipal de Servicios Públicos Domiciliarios de Acueducto y Alcantarillado S.A. E.S.P.</v>
      </c>
      <c r="E209" s="18" t="str">
        <f>VLOOKUP($C209,Base!$A$12:$H$256,4,0)</f>
        <v>Bolívar</v>
      </c>
    </row>
    <row r="210" spans="2:5" x14ac:dyDescent="0.2">
      <c r="B210" s="18">
        <f t="shared" si="8"/>
        <v>16</v>
      </c>
      <c r="C210" s="18">
        <v>923272427</v>
      </c>
      <c r="D210" s="19" t="str">
        <f>VLOOKUP($C210,Base!$A$12:$H$256,2,0)</f>
        <v>E.S.P. Aguas con Futuro S.A.</v>
      </c>
      <c r="E210" s="18" t="str">
        <f>VLOOKUP($C210,Base!$A$12:$H$256,4,0)</f>
        <v>Boyacá</v>
      </c>
    </row>
    <row r="211" spans="2:5" x14ac:dyDescent="0.2">
      <c r="B211" s="18">
        <f t="shared" si="8"/>
        <v>17</v>
      </c>
      <c r="C211" s="18">
        <v>262615806</v>
      </c>
      <c r="D211" s="19" t="str">
        <f>VLOOKUP($C211,Base!$A$12:$H$256,2,0)</f>
        <v>E.S.P. Empresas Municipales de Tibasosa</v>
      </c>
      <c r="E211" s="18" t="str">
        <f>VLOOKUP($C211,Base!$A$12:$H$256,4,0)</f>
        <v>Boyacá</v>
      </c>
    </row>
    <row r="212" spans="2:5" x14ac:dyDescent="0.2">
      <c r="B212" s="18">
        <f t="shared" si="8"/>
        <v>18</v>
      </c>
      <c r="C212" s="18">
        <v>923272820</v>
      </c>
      <c r="D212" s="19" t="str">
        <f>VLOOKUP($C212,Base!$A$12:$H$256,2,0)</f>
        <v>Empresas Públicas de el Doncello S.A E.S.P</v>
      </c>
      <c r="E212" s="18" t="str">
        <f>VLOOKUP($C212,Base!$A$12:$H$256,4,0)</f>
        <v>Caquetá</v>
      </c>
    </row>
    <row r="213" spans="2:5" x14ac:dyDescent="0.2">
      <c r="B213" s="18">
        <f t="shared" si="8"/>
        <v>19</v>
      </c>
      <c r="C213" s="18">
        <v>923272385</v>
      </c>
      <c r="D213" s="19" t="str">
        <f>VLOOKUP($C213,Base!$A$12:$H$256,2,0)</f>
        <v>E.S.P. de Acueducto, Alcantarillado y Aseo - Tambo</v>
      </c>
      <c r="E213" s="18" t="str">
        <f>VLOOKUP($C213,Base!$A$12:$H$256,4,0)</f>
        <v>Cauca</v>
      </c>
    </row>
    <row r="214" spans="2:5" ht="28.5" x14ac:dyDescent="0.2">
      <c r="B214" s="18">
        <f t="shared" si="8"/>
        <v>20</v>
      </c>
      <c r="C214" s="18">
        <v>262819807</v>
      </c>
      <c r="D214" s="19" t="str">
        <f>VLOOKUP($C214,Base!$A$12:$H$256,2,0)</f>
        <v>E.S.P. Empresa Municipal de Servicios Públicos de Timbío</v>
      </c>
      <c r="E214" s="18" t="str">
        <f>VLOOKUP($C214,Base!$A$12:$H$256,4,0)</f>
        <v>Cauca</v>
      </c>
    </row>
    <row r="215" spans="2:5" x14ac:dyDescent="0.2">
      <c r="B215" s="18">
        <f t="shared" si="8"/>
        <v>21</v>
      </c>
      <c r="C215" s="18">
        <v>923272748</v>
      </c>
      <c r="D215" s="19" t="str">
        <f>VLOOKUP($C215,Base!$A$12:$H$256,2,0)</f>
        <v>E.S.P. De Manaure Balcón del Cesar</v>
      </c>
      <c r="E215" s="18" t="str">
        <f>VLOOKUP($C215,Base!$A$12:$H$256,4,0)</f>
        <v>Cesar</v>
      </c>
    </row>
    <row r="216" spans="2:5" ht="28.5" x14ac:dyDescent="0.2">
      <c r="B216" s="18">
        <f t="shared" si="8"/>
        <v>22</v>
      </c>
      <c r="C216" s="18">
        <v>93400000</v>
      </c>
      <c r="D216" s="19" t="str">
        <f>VLOOKUP($C216,Base!$A$12:$H$256,2,0)</f>
        <v>E.S.P. Empresa de Acueducto, Alcantarillado y Aseo de Chimichagua</v>
      </c>
      <c r="E216" s="18" t="str">
        <f>VLOOKUP($C216,Base!$A$12:$H$256,4,0)</f>
        <v>Cesar</v>
      </c>
    </row>
    <row r="217" spans="2:5" x14ac:dyDescent="0.2">
      <c r="B217" s="18">
        <f t="shared" si="8"/>
        <v>23</v>
      </c>
      <c r="C217" s="18">
        <v>230120045</v>
      </c>
      <c r="D217" s="19" t="str">
        <f>VLOOKUP($C217,Base!$A$12:$H$256,2,0)</f>
        <v>E.S.P. Empresa de Servicios Públicos de Becerril.</v>
      </c>
      <c r="E217" s="18" t="str">
        <f>VLOOKUP($C217,Base!$A$12:$H$256,4,0)</f>
        <v>Cesar</v>
      </c>
    </row>
    <row r="218" spans="2:5" x14ac:dyDescent="0.2">
      <c r="B218" s="18">
        <f t="shared" si="8"/>
        <v>24</v>
      </c>
      <c r="C218" s="18">
        <v>923273614</v>
      </c>
      <c r="D218" s="19" t="str">
        <f>VLOOKUP($C218,Base!$A$12:$H$256,2,0)</f>
        <v>E.S.P. Empresa de Servicios Públicos de El Paso</v>
      </c>
      <c r="E218" s="18" t="str">
        <f>VLOOKUP($C218,Base!$A$12:$H$256,4,0)</f>
        <v>Cesar</v>
      </c>
    </row>
    <row r="219" spans="2:5" x14ac:dyDescent="0.2">
      <c r="B219" s="18">
        <f t="shared" si="8"/>
        <v>25</v>
      </c>
      <c r="C219" s="18">
        <v>230120383</v>
      </c>
      <c r="D219" s="19" t="str">
        <f>VLOOKUP($C219,Base!$A$12:$H$256,2,0)</f>
        <v>Empresa de Servicios Públicos La Gloria</v>
      </c>
      <c r="E219" s="18" t="str">
        <f>VLOOKUP($C219,Base!$A$12:$H$256,4,0)</f>
        <v>Cesar</v>
      </c>
    </row>
    <row r="220" spans="2:5" x14ac:dyDescent="0.2">
      <c r="B220" s="18">
        <f t="shared" si="8"/>
        <v>26</v>
      </c>
      <c r="C220" s="18">
        <v>923272499</v>
      </c>
      <c r="D220" s="19" t="str">
        <f>VLOOKUP($C220,Base!$A$12:$H$256,2,0)</f>
        <v>E.S.P. Empresa Aguas de Nuquí S.A.</v>
      </c>
      <c r="E220" s="18" t="str">
        <f>VLOOKUP($C220,Base!$A$12:$H$256,4,0)</f>
        <v>Chocó</v>
      </c>
    </row>
    <row r="221" spans="2:5" x14ac:dyDescent="0.2">
      <c r="B221" s="18">
        <f t="shared" si="8"/>
        <v>27</v>
      </c>
      <c r="C221" s="18">
        <v>923273373</v>
      </c>
      <c r="D221" s="19" t="str">
        <f>VLOOKUP($C221,Base!$A$12:$H$256,2,0)</f>
        <v>E.S.P. Aguas de Valencia S.A.S.</v>
      </c>
      <c r="E221" s="18" t="str">
        <f>VLOOKUP($C221,Base!$A$12:$H$256,4,0)</f>
        <v>Córdoba</v>
      </c>
    </row>
    <row r="222" spans="2:5" ht="28.5" x14ac:dyDescent="0.2">
      <c r="B222" s="18">
        <f t="shared" si="8"/>
        <v>28</v>
      </c>
      <c r="C222" s="18">
        <v>923272489</v>
      </c>
      <c r="D222" s="19" t="str">
        <f>VLOOKUP($C222,Base!$A$12:$H$256,2,0)</f>
        <v>E.S.P. Empresa de Servicios Públicos de Buenavista - Córdoba</v>
      </c>
      <c r="E222" s="18" t="str">
        <f>VLOOKUP($C222,Base!$A$12:$H$256,4,0)</f>
        <v>Córdoba</v>
      </c>
    </row>
    <row r="223" spans="2:5" x14ac:dyDescent="0.2">
      <c r="B223" s="18">
        <f t="shared" si="8"/>
        <v>29</v>
      </c>
      <c r="C223" s="18">
        <v>923272735</v>
      </c>
      <c r="D223" s="19" t="str">
        <f>VLOOKUP($C223,Base!$A$12:$H$256,2,0)</f>
        <v>E.S.P. Empresas Públicas Municipales de Tierralta</v>
      </c>
      <c r="E223" s="18" t="str">
        <f>VLOOKUP($C223,Base!$A$12:$H$256,4,0)</f>
        <v>Córdoba</v>
      </c>
    </row>
    <row r="224" spans="2:5" x14ac:dyDescent="0.2">
      <c r="B224" s="18">
        <f t="shared" si="8"/>
        <v>30</v>
      </c>
      <c r="C224" s="18">
        <v>230123162</v>
      </c>
      <c r="D224" s="19" t="str">
        <f>VLOOKUP($C224,Base!$A$12:$H$256,2,0)</f>
        <v>Empresa Regional  Aguas del Sinú S.A.</v>
      </c>
      <c r="E224" s="18" t="str">
        <f>VLOOKUP($C224,Base!$A$12:$H$256,4,0)</f>
        <v>Córdoba</v>
      </c>
    </row>
    <row r="225" spans="2:5" x14ac:dyDescent="0.2">
      <c r="B225" s="18">
        <f t="shared" si="8"/>
        <v>31</v>
      </c>
      <c r="C225" s="18">
        <v>923272332</v>
      </c>
      <c r="D225" s="19" t="str">
        <f>VLOOKUP($C225,Base!$A$12:$H$256,2,0)</f>
        <v>E.S.P. de Guatavita S.A.</v>
      </c>
      <c r="E225" s="18" t="str">
        <f>VLOOKUP($C225,Base!$A$12:$H$256,4,0)</f>
        <v>Cundinamarca</v>
      </c>
    </row>
    <row r="226" spans="2:5" ht="28.5" x14ac:dyDescent="0.2">
      <c r="B226" s="18">
        <f t="shared" si="8"/>
        <v>32</v>
      </c>
      <c r="C226" s="18">
        <v>230125530</v>
      </c>
      <c r="D226" s="19" t="str">
        <f>VLOOKUP($C226,Base!$A$12:$H$256,2,0)</f>
        <v>E.S.P. Empresa de Servicios Públicos Domiciliarios Paratebueno</v>
      </c>
      <c r="E226" s="18" t="str">
        <f>VLOOKUP($C226,Base!$A$12:$H$256,4,0)</f>
        <v>Cundinamarca</v>
      </c>
    </row>
    <row r="227" spans="2:5" x14ac:dyDescent="0.2">
      <c r="B227" s="18">
        <f t="shared" si="8"/>
        <v>33</v>
      </c>
      <c r="C227" s="18">
        <v>923273002</v>
      </c>
      <c r="D227" s="19" t="str">
        <f>VLOOKUP($C227,Base!$A$12:$H$256,2,0)</f>
        <v>E.S.P Empresas Publicas de Villavieja S.A.S</v>
      </c>
      <c r="E227" s="18" t="str">
        <f>VLOOKUP($C227,Base!$A$12:$H$256,4,0)</f>
        <v>Huila</v>
      </c>
    </row>
    <row r="228" spans="2:5" ht="28.5" x14ac:dyDescent="0.2">
      <c r="B228" s="18">
        <f t="shared" si="8"/>
        <v>34</v>
      </c>
      <c r="C228" s="18">
        <v>923272107</v>
      </c>
      <c r="D228" s="19" t="str">
        <f>VLOOKUP($C228,Base!$A$12:$H$256,2,0)</f>
        <v>E.S.P. Empresa de Acueducto, Alcantarillado y Aseo de Guadalupe S.A.</v>
      </c>
      <c r="E228" s="18" t="str">
        <f>VLOOKUP($C228,Base!$A$12:$H$256,4,0)</f>
        <v>Huila</v>
      </c>
    </row>
    <row r="229" spans="2:5" ht="28.5" x14ac:dyDescent="0.2">
      <c r="B229" s="18">
        <f t="shared" si="8"/>
        <v>35</v>
      </c>
      <c r="C229" s="18">
        <v>923272330</v>
      </c>
      <c r="D229" s="19" t="str">
        <f>VLOOKUP($C229,Base!$A$12:$H$256,2,0)</f>
        <v>E.S.P. Empresa de Acueducto, Alcantarillado y Aseo del Municipio de Dibulla S.A.</v>
      </c>
      <c r="E229" s="18" t="str">
        <f>VLOOKUP($C229,Base!$A$12:$H$256,4,0)</f>
        <v>La Guajira</v>
      </c>
    </row>
    <row r="230" spans="2:5" ht="28.5" x14ac:dyDescent="0.2">
      <c r="B230" s="18">
        <f t="shared" si="8"/>
        <v>36</v>
      </c>
      <c r="C230" s="18">
        <v>923272914</v>
      </c>
      <c r="D230" s="19" t="str">
        <f>VLOOKUP($C230,Base!$A$12:$H$256,2,0)</f>
        <v>Empresa de Acueducto, Alcantarillado y Aseo del Municipio de Pijiño del Carmen - Magdalena S.A E.S.P</v>
      </c>
      <c r="E230" s="18" t="str">
        <f>VLOOKUP($C230,Base!$A$12:$H$256,4,0)</f>
        <v>Magdalena</v>
      </c>
    </row>
    <row r="231" spans="2:5" x14ac:dyDescent="0.2">
      <c r="B231" s="18">
        <f t="shared" si="8"/>
        <v>37</v>
      </c>
      <c r="C231" s="18">
        <v>230147245</v>
      </c>
      <c r="D231" s="19" t="str">
        <f>VLOOKUP($C231,Base!$A$12:$H$256,2,0)</f>
        <v>Empresa de Servicios Públicos de El Banco</v>
      </c>
      <c r="E231" s="18" t="str">
        <f>VLOOKUP($C231,Base!$A$12:$H$256,4,0)</f>
        <v>Magdalena</v>
      </c>
    </row>
    <row r="232" spans="2:5" x14ac:dyDescent="0.2">
      <c r="B232" s="18">
        <f t="shared" si="8"/>
        <v>38</v>
      </c>
      <c r="C232" s="18">
        <v>923272482</v>
      </c>
      <c r="D232" s="19" t="str">
        <f>VLOOKUP($C232,Base!$A$12:$H$256,2,0)</f>
        <v>E.S.P. de Lejanías - Meta</v>
      </c>
      <c r="E232" s="18" t="str">
        <f>VLOOKUP($C232,Base!$A$12:$H$256,4,0)</f>
        <v>Meta</v>
      </c>
    </row>
    <row r="233" spans="2:5" x14ac:dyDescent="0.2">
      <c r="B233" s="18">
        <f t="shared" si="8"/>
        <v>39</v>
      </c>
      <c r="C233" s="18">
        <v>923272846</v>
      </c>
      <c r="D233" s="19" t="str">
        <f>VLOOKUP($C233,Base!$A$12:$H$256,2,0)</f>
        <v>E.S.P. Aguas de Tumaco S.A</v>
      </c>
      <c r="E233" s="18" t="str">
        <f>VLOOKUP($C233,Base!$A$12:$H$256,4,0)</f>
        <v>Nariño</v>
      </c>
    </row>
    <row r="234" spans="2:5" x14ac:dyDescent="0.2">
      <c r="B234" s="18">
        <f t="shared" si="8"/>
        <v>40</v>
      </c>
      <c r="C234" s="18">
        <v>923272126</v>
      </c>
      <c r="D234" s="19" t="str">
        <f>VLOOKUP($C234,Base!$A$12:$H$256,2,0)</f>
        <v>E.S.P. de San Pedro de Cartago S.A.</v>
      </c>
      <c r="E234" s="18" t="str">
        <f>VLOOKUP($C234,Base!$A$12:$H$256,4,0)</f>
        <v>Nariño</v>
      </c>
    </row>
    <row r="235" spans="2:5" x14ac:dyDescent="0.2">
      <c r="B235" s="18">
        <f t="shared" si="8"/>
        <v>41</v>
      </c>
      <c r="C235" s="18">
        <v>220152683</v>
      </c>
      <c r="D235" s="19" t="str">
        <f>VLOOKUP($C235,Base!$A$12:$H$256,2,0)</f>
        <v>E.S.P. de Sandoná</v>
      </c>
      <c r="E235" s="18" t="str">
        <f>VLOOKUP($C235,Base!$A$12:$H$256,4,0)</f>
        <v>Nariño</v>
      </c>
    </row>
    <row r="236" spans="2:5" ht="28.5" x14ac:dyDescent="0.2">
      <c r="B236" s="18">
        <f t="shared" si="8"/>
        <v>42</v>
      </c>
      <c r="C236" s="18">
        <v>923272813</v>
      </c>
      <c r="D236" s="19" t="str">
        <f>VLOOKUP($C236,Base!$A$12:$H$256,2,0)</f>
        <v>Empresa Metropolitana de Servicios Públicos Domiciliarios S.A E.S.P</v>
      </c>
      <c r="E236" s="18" t="str">
        <f>VLOOKUP($C236,Base!$A$12:$H$256,4,0)</f>
        <v>Norte de Santander</v>
      </c>
    </row>
    <row r="237" spans="2:5" x14ac:dyDescent="0.2">
      <c r="B237" s="18">
        <f t="shared" si="8"/>
        <v>43</v>
      </c>
      <c r="C237" s="18">
        <v>923272518</v>
      </c>
      <c r="D237" s="19" t="str">
        <f>VLOOKUP($C237,Base!$A$12:$H$256,2,0)</f>
        <v>E.S.P. Aguas Mocoa S.A.</v>
      </c>
      <c r="E237" s="18" t="str">
        <f>VLOOKUP($C237,Base!$A$12:$H$256,4,0)</f>
        <v>Putumayo</v>
      </c>
    </row>
    <row r="238" spans="2:5" ht="28.5" x14ac:dyDescent="0.2">
      <c r="B238" s="18">
        <f t="shared" si="8"/>
        <v>44</v>
      </c>
      <c r="C238" s="18">
        <v>230166075</v>
      </c>
      <c r="D238" s="19" t="str">
        <f>VLOOKUP($C238,Base!$A$12:$H$256,2,0)</f>
        <v>E.S.P. Emilio Gartner Empresa de Servicios Públicos de Balboa</v>
      </c>
      <c r="E238" s="18" t="str">
        <f>VLOOKUP($C238,Base!$A$12:$H$256,4,0)</f>
        <v>Risaralda</v>
      </c>
    </row>
    <row r="239" spans="2:5" x14ac:dyDescent="0.2">
      <c r="B239" s="18">
        <f t="shared" si="8"/>
        <v>45</v>
      </c>
      <c r="C239" s="18">
        <v>923271674</v>
      </c>
      <c r="D239" s="19" t="str">
        <f>VLOOKUP($C239,Base!$A$12:$H$256,2,0)</f>
        <v>E.S.P. de Galán S.A.</v>
      </c>
      <c r="E239" s="18" t="str">
        <f>VLOOKUP($C239,Base!$A$12:$H$256,4,0)</f>
        <v>Santander</v>
      </c>
    </row>
    <row r="240" spans="2:5" ht="42.75" x14ac:dyDescent="0.2">
      <c r="B240" s="18">
        <f t="shared" si="8"/>
        <v>46</v>
      </c>
      <c r="C240" s="18">
        <v>923273498</v>
      </c>
      <c r="D240" s="19" t="str">
        <f>VLOOKUP($C240,Base!$A$12:$H$256,2,0)</f>
        <v>E.S.P. del Sector Rural Urbano y Centros Poblados de Güepsa Sociedad Anónima por Acciones Simplificadas de Alcantarillado - Aseo Rural y Urbano del Mu</v>
      </c>
      <c r="E240" s="18" t="str">
        <f>VLOOKUP($C240,Base!$A$12:$H$256,4,0)</f>
        <v>Santander</v>
      </c>
    </row>
    <row r="241" spans="2:5" x14ac:dyDescent="0.2">
      <c r="B241" s="18">
        <f t="shared" si="8"/>
        <v>47</v>
      </c>
      <c r="C241" s="18">
        <v>221568615</v>
      </c>
      <c r="D241" s="19" t="str">
        <f>VLOOKUP($C241,Base!$A$12:$H$256,2,0)</f>
        <v>E.S.P. Empresa de Servicios Varios</v>
      </c>
      <c r="E241" s="18" t="str">
        <f>VLOOKUP($C241,Base!$A$12:$H$256,4,0)</f>
        <v>Santander</v>
      </c>
    </row>
    <row r="242" spans="2:5" x14ac:dyDescent="0.2">
      <c r="B242" s="18">
        <f t="shared" si="8"/>
        <v>48</v>
      </c>
      <c r="C242" s="18">
        <v>923272552</v>
      </c>
      <c r="D242" s="19" t="str">
        <f>VLOOKUP($C242,Base!$A$12:$H$256,2,0)</f>
        <v>E.S.P. Santa Helena del Opón AAA S.A.</v>
      </c>
      <c r="E242" s="18" t="str">
        <f>VLOOKUP($C242,Base!$A$12:$H$256,4,0)</f>
        <v>Santander</v>
      </c>
    </row>
    <row r="243" spans="2:5" ht="28.5" x14ac:dyDescent="0.2">
      <c r="B243" s="18">
        <f t="shared" si="8"/>
        <v>49</v>
      </c>
      <c r="C243" s="18">
        <v>923271673</v>
      </c>
      <c r="D243" s="19" t="str">
        <f>VLOOKUP($C243,Base!$A$12:$H$256,2,0)</f>
        <v>E.S.P. Empresa de Acueducto, Alcantarillado y Aseo de San Antonio de Palmito</v>
      </c>
      <c r="E243" s="18" t="str">
        <f>VLOOKUP($C243,Base!$A$12:$H$256,4,0)</f>
        <v>Sucre</v>
      </c>
    </row>
    <row r="244" spans="2:5" x14ac:dyDescent="0.2">
      <c r="B244" s="18">
        <f t="shared" si="8"/>
        <v>50</v>
      </c>
      <c r="C244" s="18">
        <v>923272443</v>
      </c>
      <c r="D244" s="19" t="str">
        <f>VLOOKUP($C244,Base!$A$12:$H$256,2,0)</f>
        <v>E.S.P. Empresa de Alumbrado Público de Toluviejo</v>
      </c>
      <c r="E244" s="18" t="str">
        <f>VLOOKUP($C244,Base!$A$12:$H$256,4,0)</f>
        <v>Sucre</v>
      </c>
    </row>
    <row r="245" spans="2:5" x14ac:dyDescent="0.2">
      <c r="B245" s="18">
        <f t="shared" si="8"/>
        <v>51</v>
      </c>
      <c r="C245" s="18">
        <v>230170708</v>
      </c>
      <c r="D245" s="19" t="str">
        <f>VLOOKUP($C245,Base!$A$12:$H$256,2,0)</f>
        <v>E.S.P. Empresa de Servicios de San Marcos</v>
      </c>
      <c r="E245" s="18" t="str">
        <f>VLOOKUP($C245,Base!$A$12:$H$256,4,0)</f>
        <v>Sucre</v>
      </c>
    </row>
    <row r="246" spans="2:5" ht="28.5" x14ac:dyDescent="0.2">
      <c r="B246" s="18">
        <f t="shared" si="8"/>
        <v>52</v>
      </c>
      <c r="C246" s="18">
        <v>923273158</v>
      </c>
      <c r="D246" s="19" t="str">
        <f>VLOOKUP($C246,Base!$A$12:$H$256,2,0)</f>
        <v>E.S.P. Empresa de Servicios Públicos Domiciliarios SERVISUC S.A.S.</v>
      </c>
      <c r="E246" s="18" t="str">
        <f>VLOOKUP($C246,Base!$A$12:$H$256,4,0)</f>
        <v>Sucre</v>
      </c>
    </row>
    <row r="247" spans="2:5" x14ac:dyDescent="0.2">
      <c r="B247" s="18">
        <f t="shared" si="8"/>
        <v>53</v>
      </c>
      <c r="C247" s="18">
        <v>923271213</v>
      </c>
      <c r="D247" s="19" t="str">
        <f>VLOOKUP($C247,Base!$A$12:$H$256,2,0)</f>
        <v>E.S.P. Empresa de Servicios Públicos de Cunday</v>
      </c>
      <c r="E247" s="18" t="str">
        <f>VLOOKUP($C247,Base!$A$12:$H$256,4,0)</f>
        <v>Tolima</v>
      </c>
    </row>
    <row r="248" spans="2:5" x14ac:dyDescent="0.2">
      <c r="B248" s="18">
        <f t="shared" si="8"/>
        <v>54</v>
      </c>
      <c r="C248" s="18">
        <v>230173675</v>
      </c>
      <c r="D248" s="19" t="str">
        <f>VLOOKUP($C248,Base!$A$12:$H$256,2,0)</f>
        <v>E.S.P. Empresa de Servicios Públicos de San Antonio</v>
      </c>
      <c r="E248" s="18" t="str">
        <f>VLOOKUP($C248,Base!$A$12:$H$256,4,0)</f>
        <v>Tolima</v>
      </c>
    </row>
    <row r="249" spans="2:5" ht="42.75" x14ac:dyDescent="0.2">
      <c r="B249" s="18">
        <f t="shared" si="8"/>
        <v>55</v>
      </c>
      <c r="C249" s="18">
        <v>923273493</v>
      </c>
      <c r="D249" s="19" t="str">
        <f>VLOOKUP($C249,Base!$A$12:$H$256,2,0)</f>
        <v>E.S.P. Empresa de Servicios Públicos Domiciliarios de Acueducto Alcantarillado y Aseo de Rioblanco - ACUAARIO S.A.S.</v>
      </c>
      <c r="E249" s="18" t="str">
        <f>VLOOKUP($C249,Base!$A$12:$H$256,4,0)</f>
        <v>Tolima</v>
      </c>
    </row>
    <row r="250" spans="2:5" ht="28.5" x14ac:dyDescent="0.2">
      <c r="B250" s="18">
        <f t="shared" si="8"/>
        <v>56</v>
      </c>
      <c r="C250" s="18">
        <v>923272036</v>
      </c>
      <c r="D250" s="19" t="str">
        <f>VLOOKUP($C250,Base!$A$12:$H$256,2,0)</f>
        <v>E.S.P. Servicios Públicos Domiciliarios de Armero Guayabal S.A.</v>
      </c>
      <c r="E250" s="18" t="str">
        <f>VLOOKUP($C250,Base!$A$12:$H$256,4,0)</f>
        <v>Tolima</v>
      </c>
    </row>
    <row r="251" spans="2:5" x14ac:dyDescent="0.2">
      <c r="B251" s="18">
        <f t="shared" si="8"/>
        <v>57</v>
      </c>
      <c r="C251" s="18">
        <v>923271655</v>
      </c>
      <c r="D251" s="19" t="str">
        <f>VLOOKUP($C251,Base!$A$12:$H$256,2,0)</f>
        <v>E.S.P. Aseo Alcalá S.A.</v>
      </c>
      <c r="E251" s="18" t="str">
        <f>VLOOKUP($C251,Base!$A$12:$H$256,4,0)</f>
        <v>Valle del Cauca</v>
      </c>
    </row>
    <row r="252" spans="2:5" ht="28.5" x14ac:dyDescent="0.2">
      <c r="B252" s="18">
        <f t="shared" si="8"/>
        <v>58</v>
      </c>
      <c r="C252" s="18">
        <v>89600000</v>
      </c>
      <c r="D252" s="19" t="str">
        <f>VLOOKUP($C252,Base!$A$12:$H$256,2,0)</f>
        <v>E.S.P. Empresa de Energía Eléctrica del Departamento del Vichada S.A.</v>
      </c>
      <c r="E252" s="18" t="str">
        <f>VLOOKUP($C252,Base!$A$12:$H$256,4,0)</f>
        <v>Vichada</v>
      </c>
    </row>
    <row r="253" spans="2:5" ht="15" x14ac:dyDescent="0.2">
      <c r="B253" s="60" t="str">
        <f>(INDEX(Base!$A$12:$H$256,MATCH($C255,Base!$A$12:$A$256,0),MATCH("convergencia",Base!$A$12:$H$12,0)))</f>
        <v>E.I.C.E</v>
      </c>
      <c r="C253" s="60"/>
      <c r="D253" s="60"/>
      <c r="E253" s="60"/>
    </row>
    <row r="254" spans="2:5" x14ac:dyDescent="0.2">
      <c r="B254" s="39" t="s">
        <v>13</v>
      </c>
      <c r="C254" s="40" t="s">
        <v>11</v>
      </c>
      <c r="D254" s="41" t="s">
        <v>1</v>
      </c>
      <c r="E254" s="42" t="s">
        <v>10</v>
      </c>
    </row>
    <row r="255" spans="2:5" ht="28.5" x14ac:dyDescent="0.2">
      <c r="B255" s="18">
        <v>1</v>
      </c>
      <c r="C255" s="18">
        <v>923273252</v>
      </c>
      <c r="D255" s="19" t="str">
        <f>VLOOKUP($C255,Base!$A$12:$H$256,2,0)</f>
        <v>E.I.C.E. del Orden Municipal, Denominada Empresa Municipal de Maquinaria, Transporte y Servicios</v>
      </c>
      <c r="E255" s="18" t="str">
        <f>VLOOKUP($C255,Base!$A$12:$H$256,4,0)</f>
        <v>Antioquia</v>
      </c>
    </row>
    <row r="256" spans="2:5" ht="28.5" x14ac:dyDescent="0.2">
      <c r="B256" s="18">
        <f t="shared" ref="B256:B268" si="9">+B255+1</f>
        <v>2</v>
      </c>
      <c r="C256" s="18">
        <v>923273399</v>
      </c>
      <c r="D256" s="19" t="str">
        <f>VLOOKUP($C256,Base!$A$12:$H$256,2,0)</f>
        <v>E.I.C.E. Empresa de Desarrollo Urbano del Occidente- EDUOCCIDENTE</v>
      </c>
      <c r="E256" s="18" t="str">
        <f>VLOOKUP($C256,Base!$A$12:$H$256,4,0)</f>
        <v>Antioquia</v>
      </c>
    </row>
    <row r="257" spans="2:5" ht="28.5" x14ac:dyDescent="0.2">
      <c r="B257" s="18">
        <f t="shared" si="9"/>
        <v>3</v>
      </c>
      <c r="C257" s="18">
        <v>923273689</v>
      </c>
      <c r="D257" s="19" t="str">
        <f>VLOOKUP($C257,Base!$A$12:$H$256,2,0)</f>
        <v>E.I.C.E. Empresa de Desarrollo Urbano Rural y Habitat del Municipio de Dabeiba</v>
      </c>
      <c r="E257" s="18" t="str">
        <f>VLOOKUP($C257,Base!$A$12:$H$256,4,0)</f>
        <v>Antioquia</v>
      </c>
    </row>
    <row r="258" spans="2:5" ht="28.5" x14ac:dyDescent="0.2">
      <c r="B258" s="18">
        <f t="shared" si="9"/>
        <v>4</v>
      </c>
      <c r="C258" s="18">
        <v>923273637</v>
      </c>
      <c r="D258" s="19" t="str">
        <f>VLOOKUP($C258,Base!$A$12:$H$256,2,0)</f>
        <v>E.I.C.E. Empresa de Desarrollo y Renovación Municipal de Santa Fe de Antioquia</v>
      </c>
      <c r="E258" s="18" t="str">
        <f>VLOOKUP($C258,Base!$A$12:$H$256,4,0)</f>
        <v>Antioquia</v>
      </c>
    </row>
    <row r="259" spans="2:5" ht="28.5" x14ac:dyDescent="0.2">
      <c r="B259" s="18">
        <f t="shared" si="9"/>
        <v>5</v>
      </c>
      <c r="C259" s="18">
        <v>923273638</v>
      </c>
      <c r="D259" s="19" t="str">
        <f>VLOOKUP($C259,Base!$A$12:$H$256,2,0)</f>
        <v>E.I.C.E. Empresa Industrial y Comercial para el Desarrollo Urbano y Territorial - Municipio Mutatá</v>
      </c>
      <c r="E259" s="18" t="str">
        <f>VLOOKUP($C259,Base!$A$12:$H$256,4,0)</f>
        <v>Antioquia</v>
      </c>
    </row>
    <row r="260" spans="2:5" x14ac:dyDescent="0.2">
      <c r="B260" s="18">
        <f t="shared" si="9"/>
        <v>6</v>
      </c>
      <c r="C260" s="18">
        <v>923273693</v>
      </c>
      <c r="D260" s="19" t="str">
        <f>VLOOKUP($C260,Base!$A$12:$H$256,2,0)</f>
        <v>E.I.C.E.  Empresa Promotora de Bolívar -</v>
      </c>
      <c r="E260" s="18" t="str">
        <f>VLOOKUP($C260,Base!$A$12:$H$256,4,0)</f>
        <v>Bogotá D.C.</v>
      </c>
    </row>
    <row r="261" spans="2:5" x14ac:dyDescent="0.2">
      <c r="B261" s="18">
        <f t="shared" si="9"/>
        <v>7</v>
      </c>
      <c r="C261" s="18">
        <v>923273674</v>
      </c>
      <c r="D261" s="19" t="str">
        <f>VLOOKUP($C261,Base!$A$12:$H$256,2,0)</f>
        <v>E.I.C.E. Área Metropolitana de Valledupar</v>
      </c>
      <c r="E261" s="18" t="str">
        <f>VLOOKUP($C261,Base!$A$12:$H$256,4,0)</f>
        <v>Cesar</v>
      </c>
    </row>
    <row r="262" spans="2:5" ht="28.5" x14ac:dyDescent="0.2">
      <c r="B262" s="18">
        <f t="shared" si="9"/>
        <v>8</v>
      </c>
      <c r="C262" s="18">
        <v>923273523</v>
      </c>
      <c r="D262" s="19" t="str">
        <f>VLOOKUP($C262,Base!$A$12:$H$256,2,0)</f>
        <v>E.I.C.E. Empresa de Desarrollo Territorial Sostenible Invest in Sabana</v>
      </c>
      <c r="E262" s="18" t="str">
        <f>VLOOKUP($C262,Base!$A$12:$H$256,4,0)</f>
        <v>Cundinamarca</v>
      </c>
    </row>
    <row r="263" spans="2:5" x14ac:dyDescent="0.2">
      <c r="B263" s="18">
        <f t="shared" si="9"/>
        <v>9</v>
      </c>
      <c r="C263" s="18">
        <v>923273660</v>
      </c>
      <c r="D263" s="19" t="str">
        <f>VLOOKUP($C263,Base!$A$12:$H$256,2,0)</f>
        <v>Geoter E.I.C.E. S.A.S</v>
      </c>
      <c r="E263" s="18" t="str">
        <f>VLOOKUP($C263,Base!$A$12:$H$256,4,0)</f>
        <v>Cundinamarca</v>
      </c>
    </row>
    <row r="264" spans="2:5" ht="28.5" x14ac:dyDescent="0.2">
      <c r="B264" s="18">
        <f t="shared" si="9"/>
        <v>10</v>
      </c>
      <c r="C264" s="18">
        <v>923273687</v>
      </c>
      <c r="D264" s="19" t="str">
        <f>VLOOKUP($C264,Base!$A$12:$H$256,2,0)</f>
        <v>E.I.C.E. Empresa de Desarrollo Sostenible del Magdalena</v>
      </c>
      <c r="E264" s="18" t="str">
        <f>VLOOKUP($C264,Base!$A$12:$H$256,4,0)</f>
        <v>Magdalena</v>
      </c>
    </row>
    <row r="265" spans="2:5" ht="28.5" x14ac:dyDescent="0.2">
      <c r="B265" s="18">
        <f t="shared" si="9"/>
        <v>11</v>
      </c>
      <c r="C265" s="18">
        <v>923272319</v>
      </c>
      <c r="D265" s="19" t="str">
        <f>VLOOKUP($C265,Base!$A$12:$H$256,2,0)</f>
        <v>Sistema Estratégico de Transporte Público de Santa Marta S.A.S.</v>
      </c>
      <c r="E265" s="18" t="str">
        <f>VLOOKUP($C265,Base!$A$12:$H$256,4,0)</f>
        <v>Magdalena</v>
      </c>
    </row>
    <row r="266" spans="2:5" ht="28.5" x14ac:dyDescent="0.2">
      <c r="B266" s="18">
        <f t="shared" si="9"/>
        <v>12</v>
      </c>
      <c r="C266" s="18">
        <v>923272645</v>
      </c>
      <c r="D266" s="19" t="str">
        <f>VLOOKUP($C266,Base!$A$12:$H$256,2,0)</f>
        <v>E.I.C.E. Máquinas y Servicios Viales del Municipio de Tibú</v>
      </c>
      <c r="E266" s="18" t="str">
        <f>VLOOKUP($C266,Base!$A$12:$H$256,4,0)</f>
        <v>Norte de Santander</v>
      </c>
    </row>
    <row r="267" spans="2:5" x14ac:dyDescent="0.2">
      <c r="B267" s="18">
        <f t="shared" si="9"/>
        <v>13</v>
      </c>
      <c r="C267" s="18">
        <v>230386001</v>
      </c>
      <c r="D267" s="19" t="str">
        <f>VLOOKUP($C267,Base!$A$12:$H$256,2,0)</f>
        <v>Plaza de Mercado de Mocoa</v>
      </c>
      <c r="E267" s="18" t="str">
        <f>VLOOKUP($C267,Base!$A$12:$H$256,4,0)</f>
        <v>Putumayo</v>
      </c>
    </row>
    <row r="268" spans="2:5" x14ac:dyDescent="0.2">
      <c r="B268" s="18">
        <f t="shared" si="9"/>
        <v>14</v>
      </c>
      <c r="C268" s="18">
        <v>230266594</v>
      </c>
      <c r="D268" s="19" t="str">
        <f>VLOOKUP($C268,Base!$A$12:$H$256,2,0)</f>
        <v>Empresa Vial y Transporte del Municipio de Quinchía</v>
      </c>
      <c r="E268" s="18" t="str">
        <f>VLOOKUP($C268,Base!$A$12:$H$256,4,0)</f>
        <v>Risaralda</v>
      </c>
    </row>
    <row r="269" spans="2:5" ht="15" x14ac:dyDescent="0.2">
      <c r="B269" s="60" t="str">
        <f>(INDEX(Base!$A$12:$H$256,MATCH($C271,Base!$A$12:$A$256,0),MATCH("convergencia",Base!$A$12:$H$12,0)))</f>
        <v>S.E.M</v>
      </c>
      <c r="C269" s="60"/>
      <c r="D269" s="60"/>
      <c r="E269" s="60"/>
    </row>
    <row r="270" spans="2:5" x14ac:dyDescent="0.2">
      <c r="B270" s="39" t="s">
        <v>13</v>
      </c>
      <c r="C270" s="40" t="s">
        <v>11</v>
      </c>
      <c r="D270" s="41" t="s">
        <v>1</v>
      </c>
      <c r="E270" s="42" t="s">
        <v>10</v>
      </c>
    </row>
    <row r="271" spans="2:5" x14ac:dyDescent="0.2">
      <c r="B271" s="18">
        <v>1</v>
      </c>
      <c r="C271" s="18">
        <v>923270955</v>
      </c>
      <c r="D271" s="19" t="str">
        <f>VLOOKUP($C271,Base!$A$12:$H$256,2,0)</f>
        <v>Sociedad Hotel de Tenza Ltda</v>
      </c>
      <c r="E271" s="18" t="str">
        <f>VLOOKUP($C271,Base!$A$12:$H$256,4,0)</f>
        <v>Boyacá</v>
      </c>
    </row>
    <row r="272" spans="2:5" x14ac:dyDescent="0.2">
      <c r="B272" s="18">
        <f t="shared" ref="B272" si="10">+B271+1</f>
        <v>2</v>
      </c>
      <c r="C272" s="18">
        <v>923271473</v>
      </c>
      <c r="D272" s="19" t="str">
        <f>VLOOKUP($C272,Base!$A$12:$H$256,2,0)</f>
        <v>Empresa Forestal del Huila S.A.</v>
      </c>
      <c r="E272" s="18" t="str">
        <f>VLOOKUP($C272,Base!$A$12:$H$256,4,0)</f>
        <v>Huila</v>
      </c>
    </row>
    <row r="273" spans="2:5" ht="15" x14ac:dyDescent="0.2">
      <c r="B273" s="60" t="str">
        <f>(INDEX(Base!$A$12:$H$256,MATCH($C275,Base!$A$12:$A$256,0),MATCH("convergencia",Base!$A$12:$H$12,0)))</f>
        <v>Sociedades públicas</v>
      </c>
      <c r="C273" s="60"/>
      <c r="D273" s="60"/>
      <c r="E273" s="60"/>
    </row>
    <row r="274" spans="2:5" x14ac:dyDescent="0.2">
      <c r="B274" s="39" t="s">
        <v>13</v>
      </c>
      <c r="C274" s="40" t="s">
        <v>11</v>
      </c>
      <c r="D274" s="41" t="s">
        <v>1</v>
      </c>
      <c r="E274" s="42" t="s">
        <v>10</v>
      </c>
    </row>
    <row r="275" spans="2:5" ht="28.5" x14ac:dyDescent="0.2">
      <c r="B275" s="22">
        <v>1</v>
      </c>
      <c r="C275" s="22">
        <v>923273148</v>
      </c>
      <c r="D275" s="23" t="str">
        <f>VLOOKUP($C275,Base!$A$12:$H$256,2,0)</f>
        <v>Sociedad Pública Terminal Regional de Transporte Terrestre de Tunja S.A.S.</v>
      </c>
      <c r="E275" s="22" t="str">
        <f>VLOOKUP($C275,Base!$A$12:$H$256,4,0)</f>
        <v>Boyacá</v>
      </c>
    </row>
    <row r="276" spans="2:5" x14ac:dyDescent="0.2">
      <c r="B276" s="18"/>
      <c r="C276" s="18"/>
      <c r="D276" s="19"/>
      <c r="E276" s="18"/>
    </row>
    <row r="277" spans="2:5" ht="15" x14ac:dyDescent="0.2">
      <c r="B277" s="59" t="str">
        <f>UPPER(INDEX(Base!$A$12:$H$256,MATCH($C280,Base!$A$12:$A$256,0),MATCH("Marco normativo",Base!$A$12:$H$12,0)))</f>
        <v xml:space="preserve">ENTIDADES EN LIQUIDACIÓN </v>
      </c>
      <c r="C277" s="59"/>
      <c r="D277" s="59"/>
      <c r="E277" s="59"/>
    </row>
    <row r="278" spans="2:5" ht="15" x14ac:dyDescent="0.2">
      <c r="B278" s="60" t="str">
        <f>(INDEX(Base!$A$12:$H$256,MATCH($C280,Base!$A$12:$A$256,0),MATCH("convergencia",Base!$A$12:$H$12,0)))</f>
        <v>Entidades de gobierno en liquidación</v>
      </c>
      <c r="C278" s="60"/>
      <c r="D278" s="60"/>
      <c r="E278" s="60"/>
    </row>
    <row r="279" spans="2:5" x14ac:dyDescent="0.2">
      <c r="B279" s="39" t="s">
        <v>13</v>
      </c>
      <c r="C279" s="40" t="s">
        <v>11</v>
      </c>
      <c r="D279" s="41" t="s">
        <v>1</v>
      </c>
      <c r="E279" s="42" t="s">
        <v>10</v>
      </c>
    </row>
    <row r="280" spans="2:5" x14ac:dyDescent="0.2">
      <c r="B280" s="18">
        <v>1</v>
      </c>
      <c r="C280" s="18">
        <v>220768999</v>
      </c>
      <c r="D280" s="19" t="str">
        <f>VLOOKUP($C280,Base!$A$12:$H$256,2,0)</f>
        <v>CPGA de la Provincia de García Rovira - En liquidación</v>
      </c>
      <c r="E280" s="18" t="str">
        <f>VLOOKUP($C280,Base!$A$12:$H$256,4,0)</f>
        <v>Santander</v>
      </c>
    </row>
    <row r="281" spans="2:5" ht="15" x14ac:dyDescent="0.2">
      <c r="B281" s="60" t="str">
        <f>(INDEX(Base!$A$12:$H$256,MATCH($C283,Base!$A$12:$A$256,0),MATCH("convergencia",Base!$A$12:$H$12,0)))</f>
        <v>Empresas en liquidación</v>
      </c>
      <c r="C281" s="60"/>
      <c r="D281" s="60"/>
      <c r="E281" s="60"/>
    </row>
    <row r="282" spans="2:5" x14ac:dyDescent="0.2">
      <c r="B282" s="39" t="s">
        <v>13</v>
      </c>
      <c r="C282" s="40" t="s">
        <v>11</v>
      </c>
      <c r="D282" s="41" t="s">
        <v>1</v>
      </c>
      <c r="E282" s="42" t="s">
        <v>10</v>
      </c>
    </row>
    <row r="283" spans="2:5" ht="28.5" x14ac:dyDescent="0.2">
      <c r="B283" s="18">
        <v>1</v>
      </c>
      <c r="C283" s="18">
        <v>923272135</v>
      </c>
      <c r="D283" s="19" t="str">
        <f>VLOOKUP($C283,Base!$A$12:$H$256,2,0)</f>
        <v>E.S.P. Empresa de Servicios Públicos Domiciliarios Aguas y Aseo de Fredonia S.A. - En Liquidación</v>
      </c>
      <c r="E283" s="18" t="str">
        <f>VLOOKUP($C283,Base!$A$12:$H$256,4,0)</f>
        <v>Antioquia</v>
      </c>
    </row>
    <row r="284" spans="2:5" ht="28.5" x14ac:dyDescent="0.2">
      <c r="B284" s="18">
        <f>+B280+1</f>
        <v>2</v>
      </c>
      <c r="C284" s="18">
        <v>923272874</v>
      </c>
      <c r="D284" s="19" t="str">
        <f>VLOOKUP($C284,Base!$A$12:$H$256,2,0)</f>
        <v>Asociación de Municipios de la Subregión Centro Sur de Caldas-En liquidación</v>
      </c>
      <c r="E284" s="18" t="str">
        <f>VLOOKUP($C284,Base!$A$12:$H$256,4,0)</f>
        <v>Caldas</v>
      </c>
    </row>
    <row r="285" spans="2:5" x14ac:dyDescent="0.2">
      <c r="B285" s="18">
        <f t="shared" ref="B285:B291" si="11">+B284+1</f>
        <v>3</v>
      </c>
      <c r="C285" s="18">
        <v>230219532</v>
      </c>
      <c r="D285" s="19" t="str">
        <f>VLOOKUP($C285,Base!$A$12:$H$256,2,0)</f>
        <v>Empresa Municipal Galería El Bordo - En Liquidación</v>
      </c>
      <c r="E285" s="18" t="str">
        <f>VLOOKUP($C285,Base!$A$12:$H$256,4,0)</f>
        <v>Cauca</v>
      </c>
    </row>
    <row r="286" spans="2:5" ht="28.5" x14ac:dyDescent="0.2">
      <c r="B286" s="18">
        <f t="shared" si="11"/>
        <v>4</v>
      </c>
      <c r="C286" s="18">
        <v>230120621</v>
      </c>
      <c r="D286" s="19" t="str">
        <f>VLOOKUP($C286,Base!$A$12:$H$256,2,0)</f>
        <v>E.S.P. Empresa de Servicios Públicos de La Paz - En liquidación</v>
      </c>
      <c r="E286" s="18" t="str">
        <f>VLOOKUP($C286,Base!$A$12:$H$256,4,0)</f>
        <v>Cesar</v>
      </c>
    </row>
    <row r="287" spans="2:5" x14ac:dyDescent="0.2">
      <c r="B287" s="18">
        <f t="shared" si="11"/>
        <v>5</v>
      </c>
      <c r="C287" s="18">
        <v>230141349</v>
      </c>
      <c r="D287" s="19" t="str">
        <f>VLOOKUP($C287,Base!$A$12:$H$256,2,0)</f>
        <v>E.S.P. Emuserp Hobo - En Liquidación</v>
      </c>
      <c r="E287" s="18" t="str">
        <f>VLOOKUP($C287,Base!$A$12:$H$256,4,0)</f>
        <v>Huila</v>
      </c>
    </row>
    <row r="288" spans="2:5" x14ac:dyDescent="0.2">
      <c r="B288" s="18">
        <f t="shared" si="11"/>
        <v>6</v>
      </c>
      <c r="C288" s="18">
        <v>230147551</v>
      </c>
      <c r="D288" s="19" t="str">
        <f>VLOOKUP($C288,Base!$A$12:$H$256,2,0)</f>
        <v>Empresa de Servicios Públicos de Pivijay - En liquidación</v>
      </c>
      <c r="E288" s="18" t="str">
        <f>VLOOKUP($C288,Base!$A$12:$H$256,4,0)</f>
        <v>Magdalena</v>
      </c>
    </row>
    <row r="289" spans="2:5" ht="42.75" x14ac:dyDescent="0.2">
      <c r="B289" s="18">
        <f t="shared" si="11"/>
        <v>7</v>
      </c>
      <c r="C289" s="18">
        <v>923272534</v>
      </c>
      <c r="D289" s="19" t="str">
        <f>VLOOKUP($C289,Base!$A$12:$H$256,2,0)</f>
        <v>Instituto Municipal para el Deporte, la Recreación, el Aprovechamiento del Tiempo Libre y la Educación Extraescolar - Morroa- En Liquidación</v>
      </c>
      <c r="E289" s="18" t="str">
        <f>VLOOKUP($C289,Base!$A$12:$H$256,4,0)</f>
        <v>Sucre</v>
      </c>
    </row>
    <row r="290" spans="2:5" ht="28.5" x14ac:dyDescent="0.2">
      <c r="B290" s="18">
        <f t="shared" si="11"/>
        <v>8</v>
      </c>
      <c r="C290" s="18">
        <v>230973349</v>
      </c>
      <c r="D290" s="19" t="str">
        <f>VLOOKUP($C290,Base!$A$12:$H$256,2,0)</f>
        <v>E.S.P. Empresa de Servicios Domiciliarios de Honda - En Liquidación</v>
      </c>
      <c r="E290" s="18" t="str">
        <f>VLOOKUP($C290,Base!$A$12:$H$256,4,0)</f>
        <v>Tolima</v>
      </c>
    </row>
    <row r="291" spans="2:5" ht="28.5" x14ac:dyDescent="0.2">
      <c r="B291" s="18">
        <f t="shared" si="11"/>
        <v>9</v>
      </c>
      <c r="C291" s="18">
        <v>230773001</v>
      </c>
      <c r="D291" s="19" t="str">
        <f>VLOOKUP($C291,Base!$A$12:$H$256,2,0)</f>
        <v>Empresas de Obras Sanitarias de Ibagué S.A. - En Liquidación</v>
      </c>
      <c r="E291" s="18" t="str">
        <f>VLOOKUP($C291,Base!$A$12:$H$256,4,0)</f>
        <v>Tolima</v>
      </c>
    </row>
    <row r="292" spans="2:5" x14ac:dyDescent="0.2">
      <c r="B292" s="24"/>
      <c r="C292" s="25"/>
      <c r="D292" s="26"/>
      <c r="E292" s="27"/>
    </row>
  </sheetData>
  <autoFilter ref="C20:E287" xr:uid="{00000000-0009-0000-0000-000002000000}"/>
  <sortState xmlns:xlrd2="http://schemas.microsoft.com/office/spreadsheetml/2017/richdata2" ref="C8:E9">
    <sortCondition ref="D8:D9"/>
  </sortState>
  <mergeCells count="24">
    <mergeCell ref="B281:E281"/>
    <mergeCell ref="B142:E142"/>
    <mergeCell ref="B143:E143"/>
    <mergeCell ref="B159:E159"/>
    <mergeCell ref="B277:E277"/>
    <mergeCell ref="B278:E278"/>
    <mergeCell ref="B193:E193"/>
    <mergeCell ref="B253:E253"/>
    <mergeCell ref="B147:E147"/>
    <mergeCell ref="B269:E269"/>
    <mergeCell ref="B148:E148"/>
    <mergeCell ref="B273:E273"/>
    <mergeCell ref="B1:E1"/>
    <mergeCell ref="B53:E53"/>
    <mergeCell ref="B69:E69"/>
    <mergeCell ref="B135:E135"/>
    <mergeCell ref="B19:E19"/>
    <mergeCell ref="B18:E18"/>
    <mergeCell ref="B3:E3"/>
    <mergeCell ref="B5:E5"/>
    <mergeCell ref="B6:E6"/>
    <mergeCell ref="B16:E16"/>
    <mergeCell ref="B12:E12"/>
    <mergeCell ref="B11:E11"/>
  </mergeCells>
  <pageMargins left="0.7" right="0.7" top="0.75" bottom="0.75" header="0.3" footer="0.3"/>
  <pageSetup scale="78" orientation="portrait" r:id="rId1"/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98F4C-0565-4FF5-9500-75A3726E5605}">
  <dimension ref="A1:G252"/>
  <sheetViews>
    <sheetView showGridLines="0" topLeftCell="A221" zoomScale="106" zoomScaleNormal="106" workbookViewId="0">
      <selection activeCell="B266" sqref="B266"/>
    </sheetView>
  </sheetViews>
  <sheetFormatPr baseColWidth="10" defaultColWidth="11.42578125" defaultRowHeight="14.25" x14ac:dyDescent="0.2"/>
  <cols>
    <col min="1" max="1" width="2" style="14" customWidth="1"/>
    <col min="2" max="2" width="5.85546875" style="15" bestFit="1" customWidth="1"/>
    <col min="3" max="3" width="14.140625" style="28" customWidth="1"/>
    <col min="4" max="4" width="61" style="29" customWidth="1"/>
    <col min="5" max="5" width="19.28515625" style="30" customWidth="1"/>
    <col min="6" max="6" width="27.7109375" style="15" customWidth="1"/>
    <col min="7" max="7" width="43.85546875" style="15" customWidth="1"/>
    <col min="8" max="16384" width="11.42578125" style="15"/>
  </cols>
  <sheetData>
    <row r="1" spans="1:7" ht="15" x14ac:dyDescent="0.2">
      <c r="B1" s="59" t="s">
        <v>121</v>
      </c>
      <c r="C1" s="59"/>
      <c r="D1" s="59"/>
      <c r="E1" s="59"/>
      <c r="F1" s="59"/>
      <c r="G1" s="59"/>
    </row>
    <row r="2" spans="1:7" x14ac:dyDescent="0.2">
      <c r="B2" s="31"/>
      <c r="C2" s="32"/>
      <c r="D2" s="33"/>
      <c r="E2" s="31"/>
    </row>
    <row r="3" spans="1:7" ht="15" x14ac:dyDescent="0.2">
      <c r="B3" s="62" t="str">
        <f>UPPER(INDEX(Base!$A$12:$H$256,MATCH(C5,Base!$A$12:$A$256,0),MATCH("Sector",Base!$A$12:$H$12,0)))</f>
        <v>NACIONAL</v>
      </c>
      <c r="C3" s="62"/>
      <c r="D3" s="62"/>
      <c r="E3" s="62"/>
      <c r="F3" s="62"/>
      <c r="G3" s="62"/>
    </row>
    <row r="4" spans="1:7" x14ac:dyDescent="0.2">
      <c r="B4" s="34" t="s">
        <v>13</v>
      </c>
      <c r="C4" s="35" t="s">
        <v>11</v>
      </c>
      <c r="D4" s="36" t="s">
        <v>1</v>
      </c>
      <c r="E4" s="37" t="s">
        <v>10</v>
      </c>
      <c r="F4" s="37" t="s">
        <v>19</v>
      </c>
      <c r="G4" s="37" t="s">
        <v>18</v>
      </c>
    </row>
    <row r="5" spans="1:7" x14ac:dyDescent="0.2">
      <c r="B5" s="18">
        <v>1</v>
      </c>
      <c r="C5" s="18">
        <v>923273402</v>
      </c>
      <c r="D5" s="19" t="str">
        <f>INDEX(Base!$A$12:$H$256,MATCH($C5,Base!$A$12:$A$256,0),MATCH(D$4,Base!$A$12:$H$12,0))</f>
        <v>Patrimonio Autónomo Fondo Empresarial</v>
      </c>
      <c r="E5" s="18" t="str">
        <f>INDEX(Base!$A$12:$H$256,MATCH($C5,Base!$A$12:$A$256,0),MATCH(E$4,Base!$A$12:$H$12,0))</f>
        <v>Nacional</v>
      </c>
      <c r="F5" s="19" t="str">
        <f>INDEX(Base!$A$12:$H$256,MATCH($C5,Base!$A$12:$A$256,0),MATCH(F$4,Base!$A$12:$H$12,0))</f>
        <v xml:space="preserve">Entidades de gobierno </v>
      </c>
      <c r="G5" s="19" t="str">
        <f>INDEX(Base!$A$12:$H$256,MATCH($C5,Base!$A$12:$A$256,0),MATCH("Convergencia",Base!$A$12:$H$12,0))</f>
        <v>Otras entidades gobierno general</v>
      </c>
    </row>
    <row r="6" spans="1:7" ht="28.5" x14ac:dyDescent="0.2">
      <c r="B6" s="18">
        <f t="shared" ref="B6:B7" si="0">+B5+1</f>
        <v>2</v>
      </c>
      <c r="C6" s="18">
        <v>923273367</v>
      </c>
      <c r="D6" s="19" t="str">
        <f>INDEX(Base!$A$12:$H$256,MATCH($C6,Base!$A$12:$A$256,0),MATCH(D$4,Base!$A$12:$H$12,0))</f>
        <v>Corporacion de Ciencia y Tecnología Ambiental Macarenia</v>
      </c>
      <c r="E6" s="18" t="str">
        <f>INDEX(Base!$A$12:$H$256,MATCH($C6,Base!$A$12:$A$256,0),MATCH(E$4,Base!$A$12:$H$12,0))</f>
        <v>Nacional</v>
      </c>
      <c r="F6" s="19" t="str">
        <f>INDEX(Base!$A$12:$H$256,MATCH($C6,Base!$A$12:$A$256,0),MATCH(F$4,Base!$A$12:$H$12,0))</f>
        <v xml:space="preserve">Entidades de gobierno </v>
      </c>
      <c r="G6" s="19" t="str">
        <f>INDEX(Base!$A$12:$H$256,MATCH($C6,Base!$A$12:$A$256,0),MATCH("Convergencia",Base!$A$12:$H$12,0))</f>
        <v>Otras entidades gobierno general</v>
      </c>
    </row>
    <row r="7" spans="1:7" x14ac:dyDescent="0.2">
      <c r="B7" s="18">
        <f t="shared" si="0"/>
        <v>3</v>
      </c>
      <c r="C7" s="18">
        <v>60700000</v>
      </c>
      <c r="D7" s="19" t="str">
        <f>INDEX(Base!$A$12:$H$256,MATCH($C7,Base!$A$12:$A$256,0),MATCH(D$4,Base!$A$12:$H$12,0))</f>
        <v>Canal Regional de Televisión Teveandina S.A.S.</v>
      </c>
      <c r="E7" s="18" t="str">
        <f>INDEX(Base!$A$12:$H$256,MATCH($C7,Base!$A$12:$A$256,0),MATCH(E$4,Base!$A$12:$H$12,0))</f>
        <v>Nacional</v>
      </c>
      <c r="F7" s="19" t="str">
        <f>INDEX(Base!$A$12:$H$256,MATCH($C7,Base!$A$12:$A$256,0),MATCH(F$4,Base!$A$12:$H$12,0))</f>
        <v xml:space="preserve">Empresas no cotizantes </v>
      </c>
      <c r="G7" s="19" t="str">
        <f>INDEX(Base!$A$12:$H$256,MATCH($C7,Base!$A$12:$A$256,0),MATCH("Convergencia",Base!$A$12:$H$12,0))</f>
        <v>E.I.C.E</v>
      </c>
    </row>
    <row r="8" spans="1:7" ht="6.75" customHeight="1" x14ac:dyDescent="0.2">
      <c r="B8" s="20"/>
      <c r="C8" s="20"/>
      <c r="D8" s="21"/>
      <c r="E8" s="20"/>
      <c r="F8" s="21"/>
      <c r="G8" s="21"/>
    </row>
    <row r="9" spans="1:7" ht="15" x14ac:dyDescent="0.2">
      <c r="B9" s="62" t="str">
        <f>UPPER(INDEX(Base!$A$12:$H$256,MATCH($C11,Base!$A$12:$A$256,0),MATCH("Sector",Base!$A$12:$H$12,0)))</f>
        <v>TERRITORIAL</v>
      </c>
      <c r="C9" s="62"/>
      <c r="D9" s="62"/>
      <c r="E9" s="62"/>
      <c r="F9" s="62"/>
      <c r="G9" s="62"/>
    </row>
    <row r="10" spans="1:7" x14ac:dyDescent="0.2">
      <c r="B10" s="34" t="s">
        <v>13</v>
      </c>
      <c r="C10" s="35" t="s">
        <v>11</v>
      </c>
      <c r="D10" s="36" t="s">
        <v>1</v>
      </c>
      <c r="E10" s="37" t="s">
        <v>10</v>
      </c>
      <c r="F10" s="37" t="s">
        <v>19</v>
      </c>
      <c r="G10" s="37" t="s">
        <v>18</v>
      </c>
    </row>
    <row r="11" spans="1:7" s="28" customFormat="1" ht="28.5" x14ac:dyDescent="0.25">
      <c r="A11" s="38"/>
      <c r="B11" s="18">
        <v>1</v>
      </c>
      <c r="C11" s="18">
        <v>923273252</v>
      </c>
      <c r="D11" s="19" t="str">
        <f>INDEX(Base!$A$12:$H$256,MATCH($C11,Base!$A$12:$A$256,0),MATCH(D$4,Base!$A$12:$H$12,0))</f>
        <v>E.I.C.E. del Orden Municipal, Denominada Empresa Municipal de Maquinaria, Transporte y Servicios</v>
      </c>
      <c r="E11" s="18" t="str">
        <f>INDEX(Base!$A$12:$H$256,MATCH($C11,Base!$A$12:$A$256,0),MATCH(E$4,Base!$A$12:$H$12,0))</f>
        <v>Antioquia</v>
      </c>
      <c r="F11" s="19" t="str">
        <f>INDEX(Base!$A$12:$H$256,MATCH($C11,Base!$A$12:$A$256,0),MATCH(F$4,Base!$A$12:$H$12,0))</f>
        <v xml:space="preserve">Empresas no cotizantes </v>
      </c>
      <c r="G11" s="19" t="str">
        <f>INDEX(Base!$A$12:$H$256,MATCH($C11,Base!$A$12:$A$256,0),MATCH("Convergencia",Base!$A$12:$H$12,0))</f>
        <v>E.I.C.E</v>
      </c>
    </row>
    <row r="12" spans="1:7" s="28" customFormat="1" ht="28.5" x14ac:dyDescent="0.25">
      <c r="A12" s="38"/>
      <c r="B12" s="18">
        <f>+B11+1</f>
        <v>2</v>
      </c>
      <c r="C12" s="18">
        <v>923273399</v>
      </c>
      <c r="D12" s="19" t="str">
        <f>INDEX(Base!$A$12:$H$256,MATCH($C12,Base!$A$12:$A$256,0),MATCH(D$4,Base!$A$12:$H$12,0))</f>
        <v>E.I.C.E. Empresa de Desarrollo Urbano del Occidente- EDUOCCIDENTE</v>
      </c>
      <c r="E12" s="18" t="str">
        <f>INDEX(Base!$A$12:$H$256,MATCH($C12,Base!$A$12:$A$256,0),MATCH(E$4,Base!$A$12:$H$12,0))</f>
        <v>Antioquia</v>
      </c>
      <c r="F12" s="19" t="str">
        <f>INDEX(Base!$A$12:$H$256,MATCH($C12,Base!$A$12:$A$256,0),MATCH(F$4,Base!$A$12:$H$12,0))</f>
        <v xml:space="preserve">Empresas no cotizantes </v>
      </c>
      <c r="G12" s="19" t="str">
        <f>INDEX(Base!$A$12:$H$256,MATCH($C12,Base!$A$12:$A$256,0),MATCH("Convergencia",Base!$A$12:$H$12,0))</f>
        <v>E.I.C.E</v>
      </c>
    </row>
    <row r="13" spans="1:7" s="28" customFormat="1" ht="28.5" x14ac:dyDescent="0.25">
      <c r="A13" s="38"/>
      <c r="B13" s="18">
        <f t="shared" ref="B13:B76" si="1">+B12+1</f>
        <v>3</v>
      </c>
      <c r="C13" s="18">
        <v>923273689</v>
      </c>
      <c r="D13" s="19" t="str">
        <f>INDEX(Base!$A$12:$H$256,MATCH($C13,Base!$A$12:$A$256,0),MATCH(D$4,Base!$A$12:$H$12,0))</f>
        <v>E.I.C.E. Empresa de Desarrollo Urbano Rural y Habitat del Municipio de Dabeiba</v>
      </c>
      <c r="E13" s="18" t="str">
        <f>INDEX(Base!$A$12:$H$256,MATCH($C13,Base!$A$12:$A$256,0),MATCH(E$4,Base!$A$12:$H$12,0))</f>
        <v>Antioquia</v>
      </c>
      <c r="F13" s="19" t="str">
        <f>INDEX(Base!$A$12:$H$256,MATCH($C13,Base!$A$12:$A$256,0),MATCH(F$4,Base!$A$12:$H$12,0))</f>
        <v xml:space="preserve">Empresas no cotizantes </v>
      </c>
      <c r="G13" s="19" t="str">
        <f>INDEX(Base!$A$12:$H$256,MATCH($C13,Base!$A$12:$A$256,0),MATCH("Convergencia",Base!$A$12:$H$12,0))</f>
        <v>E.I.C.E</v>
      </c>
    </row>
    <row r="14" spans="1:7" s="28" customFormat="1" ht="28.5" x14ac:dyDescent="0.25">
      <c r="A14" s="38"/>
      <c r="B14" s="18">
        <f t="shared" si="1"/>
        <v>4</v>
      </c>
      <c r="C14" s="18">
        <v>923273637</v>
      </c>
      <c r="D14" s="19" t="str">
        <f>INDEX(Base!$A$12:$H$256,MATCH($C14,Base!$A$12:$A$256,0),MATCH(D$4,Base!$A$12:$H$12,0))</f>
        <v>E.I.C.E. Empresa de Desarrollo y Renovación Municipal de Santa Fe de Antioquia</v>
      </c>
      <c r="E14" s="18" t="str">
        <f>INDEX(Base!$A$12:$H$256,MATCH($C14,Base!$A$12:$A$256,0),MATCH(E$4,Base!$A$12:$H$12,0))</f>
        <v>Antioquia</v>
      </c>
      <c r="F14" s="19" t="str">
        <f>INDEX(Base!$A$12:$H$256,MATCH($C14,Base!$A$12:$A$256,0),MATCH(F$4,Base!$A$12:$H$12,0))</f>
        <v xml:space="preserve">Empresas no cotizantes </v>
      </c>
      <c r="G14" s="19" t="str">
        <f>INDEX(Base!$A$12:$H$256,MATCH($C14,Base!$A$12:$A$256,0),MATCH("Convergencia",Base!$A$12:$H$12,0))</f>
        <v>E.I.C.E</v>
      </c>
    </row>
    <row r="15" spans="1:7" s="28" customFormat="1" ht="28.5" x14ac:dyDescent="0.25">
      <c r="A15" s="38"/>
      <c r="B15" s="18">
        <f t="shared" si="1"/>
        <v>5</v>
      </c>
      <c r="C15" s="18">
        <v>923273638</v>
      </c>
      <c r="D15" s="19" t="str">
        <f>INDEX(Base!$A$12:$H$256,MATCH($C15,Base!$A$12:$A$256,0),MATCH(D$4,Base!$A$12:$H$12,0))</f>
        <v>E.I.C.E. Empresa Industrial y Comercial para el Desarrollo Urbano y Territorial - Municipio Mutatá</v>
      </c>
      <c r="E15" s="18" t="str">
        <f>INDEX(Base!$A$12:$H$256,MATCH($C15,Base!$A$12:$A$256,0),MATCH(E$4,Base!$A$12:$H$12,0))</f>
        <v>Antioquia</v>
      </c>
      <c r="F15" s="19" t="str">
        <f>INDEX(Base!$A$12:$H$256,MATCH($C15,Base!$A$12:$A$256,0),MATCH(F$4,Base!$A$12:$H$12,0))</f>
        <v xml:space="preserve">Empresas no cotizantes </v>
      </c>
      <c r="G15" s="19" t="str">
        <f>INDEX(Base!$A$12:$H$256,MATCH($C15,Base!$A$12:$A$256,0),MATCH("Convergencia",Base!$A$12:$H$12,0))</f>
        <v>E.I.C.E</v>
      </c>
    </row>
    <row r="16" spans="1:7" s="28" customFormat="1" ht="28.5" x14ac:dyDescent="0.25">
      <c r="A16" s="38"/>
      <c r="B16" s="18">
        <f t="shared" si="1"/>
        <v>6</v>
      </c>
      <c r="C16" s="18">
        <v>182005000</v>
      </c>
      <c r="D16" s="19" t="str">
        <f>INDEX(Base!$A$12:$H$256,MATCH($C16,Base!$A$12:$A$256,0),MATCH(D$4,Base!$A$12:$H$12,0))</f>
        <v>E.S.E. Hospital Héctor Abad Gómez - San Juan de Urabá</v>
      </c>
      <c r="E16" s="18" t="str">
        <f>INDEX(Base!$A$12:$H$256,MATCH($C16,Base!$A$12:$A$256,0),MATCH(E$4,Base!$A$12:$H$12,0))</f>
        <v>Antioquia</v>
      </c>
      <c r="F16" s="19" t="str">
        <f>INDEX(Base!$A$12:$H$256,MATCH($C16,Base!$A$12:$A$256,0),MATCH(F$4,Base!$A$12:$H$12,0))</f>
        <v xml:space="preserve">Empresas no cotizantes </v>
      </c>
      <c r="G16" s="19" t="str">
        <f>INDEX(Base!$A$12:$H$256,MATCH($C16,Base!$A$12:$A$256,0),MATCH("Convergencia",Base!$A$12:$H$12,0))</f>
        <v>E.S.E</v>
      </c>
    </row>
    <row r="17" spans="1:7" s="28" customFormat="1" x14ac:dyDescent="0.25">
      <c r="A17" s="38"/>
      <c r="B17" s="18">
        <f t="shared" si="1"/>
        <v>7</v>
      </c>
      <c r="C17" s="18">
        <v>126205000</v>
      </c>
      <c r="D17" s="19" t="str">
        <f>INDEX(Base!$A$12:$H$256,MATCH($C17,Base!$A$12:$A$256,0),MATCH(D$4,Base!$A$12:$H$12,0))</f>
        <v>E.S.E. Hospital Isabel la Católica - Cáceres</v>
      </c>
      <c r="E17" s="18" t="str">
        <f>INDEX(Base!$A$12:$H$256,MATCH($C17,Base!$A$12:$A$256,0),MATCH(E$4,Base!$A$12:$H$12,0))</f>
        <v>Antioquia</v>
      </c>
      <c r="F17" s="19" t="str">
        <f>INDEX(Base!$A$12:$H$256,MATCH($C17,Base!$A$12:$A$256,0),MATCH(F$4,Base!$A$12:$H$12,0))</f>
        <v xml:space="preserve">Empresas no cotizantes </v>
      </c>
      <c r="G17" s="19" t="str">
        <f>INDEX(Base!$A$12:$H$256,MATCH($C17,Base!$A$12:$A$256,0),MATCH("Convergencia",Base!$A$12:$H$12,0))</f>
        <v>E.S.E</v>
      </c>
    </row>
    <row r="18" spans="1:7" s="28" customFormat="1" x14ac:dyDescent="0.25">
      <c r="A18" s="38"/>
      <c r="B18" s="18">
        <f t="shared" si="1"/>
        <v>8</v>
      </c>
      <c r="C18" s="18">
        <v>186005000</v>
      </c>
      <c r="D18" s="19" t="str">
        <f>INDEX(Base!$A$12:$H$256,MATCH($C18,Base!$A$12:$A$256,0),MATCH(D$4,Base!$A$12:$H$12,0))</f>
        <v>E.S.E. Hospital Octavio Olivares - Puerto Nare</v>
      </c>
      <c r="E18" s="18" t="str">
        <f>INDEX(Base!$A$12:$H$256,MATCH($C18,Base!$A$12:$A$256,0),MATCH(E$4,Base!$A$12:$H$12,0))</f>
        <v>Antioquia</v>
      </c>
      <c r="F18" s="19" t="str">
        <f>INDEX(Base!$A$12:$H$256,MATCH($C18,Base!$A$12:$A$256,0),MATCH(F$4,Base!$A$12:$H$12,0))</f>
        <v xml:space="preserve">Empresas no cotizantes </v>
      </c>
      <c r="G18" s="19" t="str">
        <f>INDEX(Base!$A$12:$H$256,MATCH($C18,Base!$A$12:$A$256,0),MATCH("Convergencia",Base!$A$12:$H$12,0))</f>
        <v>E.S.E</v>
      </c>
    </row>
    <row r="19" spans="1:7" s="28" customFormat="1" x14ac:dyDescent="0.25">
      <c r="A19" s="38"/>
      <c r="B19" s="18">
        <f t="shared" si="1"/>
        <v>9</v>
      </c>
      <c r="C19" s="18">
        <v>180705000</v>
      </c>
      <c r="D19" s="19" t="str">
        <f>INDEX(Base!$A$12:$H$256,MATCH($C19,Base!$A$12:$A$256,0),MATCH(D$4,Base!$A$12:$H$12,0))</f>
        <v>E.S.E. Hospital San Bartolomé - Murindó</v>
      </c>
      <c r="E19" s="18" t="str">
        <f>INDEX(Base!$A$12:$H$256,MATCH($C19,Base!$A$12:$A$256,0),MATCH(E$4,Base!$A$12:$H$12,0))</f>
        <v>Antioquia</v>
      </c>
      <c r="F19" s="19" t="str">
        <f>INDEX(Base!$A$12:$H$256,MATCH($C19,Base!$A$12:$A$256,0),MATCH(F$4,Base!$A$12:$H$12,0))</f>
        <v xml:space="preserve">Empresas no cotizantes </v>
      </c>
      <c r="G19" s="19" t="str">
        <f>INDEX(Base!$A$12:$H$256,MATCH($C19,Base!$A$12:$A$256,0),MATCH("Convergencia",Base!$A$12:$H$12,0))</f>
        <v>E.S.E</v>
      </c>
    </row>
    <row r="20" spans="1:7" s="28" customFormat="1" x14ac:dyDescent="0.25">
      <c r="A20" s="38"/>
      <c r="B20" s="18">
        <f t="shared" si="1"/>
        <v>10</v>
      </c>
      <c r="C20" s="18">
        <v>185105000</v>
      </c>
      <c r="D20" s="19" t="str">
        <f>INDEX(Base!$A$12:$H$256,MATCH($C20,Base!$A$12:$A$256,0),MATCH(D$4,Base!$A$12:$H$12,0))</f>
        <v>E.S.E. Hospital San Camilo de Celis - Vegachi</v>
      </c>
      <c r="E20" s="18" t="str">
        <f>INDEX(Base!$A$12:$H$256,MATCH($C20,Base!$A$12:$A$256,0),MATCH(E$4,Base!$A$12:$H$12,0))</f>
        <v>Antioquia</v>
      </c>
      <c r="F20" s="19" t="str">
        <f>INDEX(Base!$A$12:$H$256,MATCH($C20,Base!$A$12:$A$256,0),MATCH(F$4,Base!$A$12:$H$12,0))</f>
        <v xml:space="preserve">Empresas no cotizantes </v>
      </c>
      <c r="G20" s="19" t="str">
        <f>INDEX(Base!$A$12:$H$256,MATCH($C20,Base!$A$12:$A$256,0),MATCH("Convergencia",Base!$A$12:$H$12,0))</f>
        <v>E.S.E</v>
      </c>
    </row>
    <row r="21" spans="1:7" s="28" customFormat="1" x14ac:dyDescent="0.25">
      <c r="A21" s="38"/>
      <c r="B21" s="18">
        <f t="shared" si="1"/>
        <v>11</v>
      </c>
      <c r="C21" s="18">
        <v>923271464</v>
      </c>
      <c r="D21" s="19" t="str">
        <f>INDEX(Base!$A$12:$H$256,MATCH($C21,Base!$A$12:$A$256,0),MATCH(D$4,Base!$A$12:$H$12,0))</f>
        <v>E.S.P. Aguas de Heliconia S.A.</v>
      </c>
      <c r="E21" s="18" t="str">
        <f>INDEX(Base!$A$12:$H$256,MATCH($C21,Base!$A$12:$A$256,0),MATCH(E$4,Base!$A$12:$H$12,0))</f>
        <v>Antioquia</v>
      </c>
      <c r="F21" s="19" t="str">
        <f>INDEX(Base!$A$12:$H$256,MATCH($C21,Base!$A$12:$A$256,0),MATCH(F$4,Base!$A$12:$H$12,0))</f>
        <v xml:space="preserve">Empresas no cotizantes </v>
      </c>
      <c r="G21" s="19" t="str">
        <f>INDEX(Base!$A$12:$H$256,MATCH($C21,Base!$A$12:$A$256,0),MATCH("Convergencia",Base!$A$12:$H$12,0))</f>
        <v>E.S.P</v>
      </c>
    </row>
    <row r="22" spans="1:7" s="28" customFormat="1" x14ac:dyDescent="0.25">
      <c r="A22" s="38"/>
      <c r="B22" s="18">
        <f t="shared" si="1"/>
        <v>12</v>
      </c>
      <c r="C22" s="18">
        <v>89100000</v>
      </c>
      <c r="D22" s="19" t="str">
        <f>INDEX(Base!$A$12:$H$256,MATCH($C22,Base!$A$12:$A$256,0),MATCH(D$4,Base!$A$12:$H$12,0))</f>
        <v>E.S.P. Aguas del Puerto S.A. - Puerto Berrío</v>
      </c>
      <c r="E22" s="18" t="str">
        <f>INDEX(Base!$A$12:$H$256,MATCH($C22,Base!$A$12:$A$256,0),MATCH(E$4,Base!$A$12:$H$12,0))</f>
        <v>Antioquia</v>
      </c>
      <c r="F22" s="19" t="str">
        <f>INDEX(Base!$A$12:$H$256,MATCH($C22,Base!$A$12:$A$256,0),MATCH(F$4,Base!$A$12:$H$12,0))</f>
        <v xml:space="preserve">Empresas no cotizantes </v>
      </c>
      <c r="G22" s="19" t="str">
        <f>INDEX(Base!$A$12:$H$256,MATCH($C22,Base!$A$12:$A$256,0),MATCH("Convergencia",Base!$A$12:$H$12,0))</f>
        <v>E.S.P</v>
      </c>
    </row>
    <row r="23" spans="1:7" s="28" customFormat="1" x14ac:dyDescent="0.25">
      <c r="A23" s="38"/>
      <c r="B23" s="18">
        <f t="shared" si="1"/>
        <v>13</v>
      </c>
      <c r="C23" s="18">
        <v>923272401</v>
      </c>
      <c r="D23" s="19" t="str">
        <f>INDEX(Base!$A$12:$H$256,MATCH($C23,Base!$A$12:$A$256,0),MATCH(D$4,Base!$A$12:$H$12,0))</f>
        <v>E.S.P. de Giraldo S.A.</v>
      </c>
      <c r="E23" s="18" t="str">
        <f>INDEX(Base!$A$12:$H$256,MATCH($C23,Base!$A$12:$A$256,0),MATCH(E$4,Base!$A$12:$H$12,0))</f>
        <v>Antioquia</v>
      </c>
      <c r="F23" s="19" t="str">
        <f>INDEX(Base!$A$12:$H$256,MATCH($C23,Base!$A$12:$A$256,0),MATCH(F$4,Base!$A$12:$H$12,0))</f>
        <v xml:space="preserve">Empresas no cotizantes </v>
      </c>
      <c r="G23" s="19" t="str">
        <f>INDEX(Base!$A$12:$H$256,MATCH($C23,Base!$A$12:$A$256,0),MATCH("Convergencia",Base!$A$12:$H$12,0))</f>
        <v>E.S.P</v>
      </c>
    </row>
    <row r="24" spans="1:7" s="28" customFormat="1" x14ac:dyDescent="0.25">
      <c r="A24" s="38"/>
      <c r="B24" s="18">
        <f t="shared" si="1"/>
        <v>14</v>
      </c>
      <c r="C24" s="18">
        <v>923272177</v>
      </c>
      <c r="D24" s="19" t="str">
        <f>INDEX(Base!$A$12:$H$256,MATCH($C24,Base!$A$12:$A$256,0),MATCH(D$4,Base!$A$12:$H$12,0))</f>
        <v>E.S.P. de Puerto Triunfo S.A.</v>
      </c>
      <c r="E24" s="18" t="str">
        <f>INDEX(Base!$A$12:$H$256,MATCH($C24,Base!$A$12:$A$256,0),MATCH(E$4,Base!$A$12:$H$12,0))</f>
        <v>Antioquia</v>
      </c>
      <c r="F24" s="19" t="str">
        <f>INDEX(Base!$A$12:$H$256,MATCH($C24,Base!$A$12:$A$256,0),MATCH(F$4,Base!$A$12:$H$12,0))</f>
        <v xml:space="preserve">Empresas no cotizantes </v>
      </c>
      <c r="G24" s="19" t="str">
        <f>INDEX(Base!$A$12:$H$256,MATCH($C24,Base!$A$12:$A$256,0),MATCH("Convergencia",Base!$A$12:$H$12,0))</f>
        <v>E.S.P</v>
      </c>
    </row>
    <row r="25" spans="1:7" s="28" customFormat="1" x14ac:dyDescent="0.25">
      <c r="A25" s="38"/>
      <c r="B25" s="18">
        <f t="shared" si="1"/>
        <v>15</v>
      </c>
      <c r="C25" s="18">
        <v>220105873</v>
      </c>
      <c r="D25" s="19" t="str">
        <f>INDEX(Base!$A$12:$H$256,MATCH($C25,Base!$A$12:$A$256,0),MATCH(D$4,Base!$A$12:$H$12,0))</f>
        <v>E.S.P. de Vigía del Fuerte</v>
      </c>
      <c r="E25" s="18" t="str">
        <f>INDEX(Base!$A$12:$H$256,MATCH($C25,Base!$A$12:$A$256,0),MATCH(E$4,Base!$A$12:$H$12,0))</f>
        <v>Antioquia</v>
      </c>
      <c r="F25" s="19" t="str">
        <f>INDEX(Base!$A$12:$H$256,MATCH($C25,Base!$A$12:$A$256,0),MATCH(F$4,Base!$A$12:$H$12,0))</f>
        <v xml:space="preserve">Empresas no cotizantes </v>
      </c>
      <c r="G25" s="19" t="str">
        <f>INDEX(Base!$A$12:$H$256,MATCH($C25,Base!$A$12:$A$256,0),MATCH("Convergencia",Base!$A$12:$H$12,0))</f>
        <v>E.S.P</v>
      </c>
    </row>
    <row r="26" spans="1:7" s="28" customFormat="1" x14ac:dyDescent="0.25">
      <c r="A26" s="38"/>
      <c r="B26" s="18">
        <f t="shared" si="1"/>
        <v>16</v>
      </c>
      <c r="C26" s="18">
        <v>923271102</v>
      </c>
      <c r="D26" s="19" t="str">
        <f>INDEX(Base!$A$12:$H$256,MATCH($C26,Base!$A$12:$A$256,0),MATCH(D$4,Base!$A$12:$H$12,0))</f>
        <v>E.S.P. Domiciliarios de Caracolí S.A.</v>
      </c>
      <c r="E26" s="18" t="str">
        <f>INDEX(Base!$A$12:$H$256,MATCH($C26,Base!$A$12:$A$256,0),MATCH(E$4,Base!$A$12:$H$12,0))</f>
        <v>Antioquia</v>
      </c>
      <c r="F26" s="19" t="str">
        <f>INDEX(Base!$A$12:$H$256,MATCH($C26,Base!$A$12:$A$256,0),MATCH(F$4,Base!$A$12:$H$12,0))</f>
        <v xml:space="preserve">Empresas no cotizantes </v>
      </c>
      <c r="G26" s="19" t="str">
        <f>INDEX(Base!$A$12:$H$256,MATCH($C26,Base!$A$12:$A$256,0),MATCH("Convergencia",Base!$A$12:$H$12,0))</f>
        <v>E.S.P</v>
      </c>
    </row>
    <row r="27" spans="1:7" s="28" customFormat="1" x14ac:dyDescent="0.25">
      <c r="A27" s="38"/>
      <c r="B27" s="18">
        <f t="shared" si="1"/>
        <v>17</v>
      </c>
      <c r="C27" s="18">
        <v>230105284</v>
      </c>
      <c r="D27" s="19" t="str">
        <f>INDEX(Base!$A$12:$H$256,MATCH($C27,Base!$A$12:$A$256,0),MATCH(D$4,Base!$A$12:$H$12,0))</f>
        <v>E.S.P. Empresa de Servicios Públicos - Frontino</v>
      </c>
      <c r="E27" s="18" t="str">
        <f>INDEX(Base!$A$12:$H$256,MATCH($C27,Base!$A$12:$A$256,0),MATCH(E$4,Base!$A$12:$H$12,0))</f>
        <v>Antioquia</v>
      </c>
      <c r="F27" s="19" t="str">
        <f>INDEX(Base!$A$12:$H$256,MATCH($C27,Base!$A$12:$A$256,0),MATCH(F$4,Base!$A$12:$H$12,0))</f>
        <v xml:space="preserve">Empresas no cotizantes </v>
      </c>
      <c r="G27" s="19" t="str">
        <f>INDEX(Base!$A$12:$H$256,MATCH($C27,Base!$A$12:$A$256,0),MATCH("Convergencia",Base!$A$12:$H$12,0))</f>
        <v>E.S.P</v>
      </c>
    </row>
    <row r="28" spans="1:7" s="28" customFormat="1" ht="28.5" x14ac:dyDescent="0.25">
      <c r="A28" s="38"/>
      <c r="B28" s="18">
        <f t="shared" si="1"/>
        <v>18</v>
      </c>
      <c r="C28" s="18">
        <v>230105172</v>
      </c>
      <c r="D28" s="19" t="str">
        <f>INDEX(Base!$A$12:$H$256,MATCH($C28,Base!$A$12:$A$256,0),MATCH(D$4,Base!$A$12:$H$12,0))</f>
        <v>E.S.P. Empresa Prestadora de Servicio Público de Aseo - Chigorodó</v>
      </c>
      <c r="E28" s="18" t="str">
        <f>INDEX(Base!$A$12:$H$256,MATCH($C28,Base!$A$12:$A$256,0),MATCH(E$4,Base!$A$12:$H$12,0))</f>
        <v>Antioquia</v>
      </c>
      <c r="F28" s="19" t="str">
        <f>INDEX(Base!$A$12:$H$256,MATCH($C28,Base!$A$12:$A$256,0),MATCH(F$4,Base!$A$12:$H$12,0))</f>
        <v xml:space="preserve">Empresas no cotizantes </v>
      </c>
      <c r="G28" s="19" t="str">
        <f>INDEX(Base!$A$12:$H$256,MATCH($C28,Base!$A$12:$A$256,0),MATCH("Convergencia",Base!$A$12:$H$12,0))</f>
        <v>E.S.P</v>
      </c>
    </row>
    <row r="29" spans="1:7" s="28" customFormat="1" ht="28.5" x14ac:dyDescent="0.25">
      <c r="A29" s="38"/>
      <c r="B29" s="18">
        <f t="shared" si="1"/>
        <v>19</v>
      </c>
      <c r="C29" s="18">
        <v>923271260</v>
      </c>
      <c r="D29" s="19" t="str">
        <f>INDEX(Base!$A$12:$H$256,MATCH($C29,Base!$A$12:$A$256,0),MATCH(D$4,Base!$A$12:$H$12,0))</f>
        <v>E.S.P. Empresa Puebloriqueña de Acueducto, Alcantarillado y Aseo S.A.</v>
      </c>
      <c r="E29" s="18" t="str">
        <f>INDEX(Base!$A$12:$H$256,MATCH($C29,Base!$A$12:$A$256,0),MATCH(E$4,Base!$A$12:$H$12,0))</f>
        <v>Antioquia</v>
      </c>
      <c r="F29" s="19" t="str">
        <f>INDEX(Base!$A$12:$H$256,MATCH($C29,Base!$A$12:$A$256,0),MATCH(F$4,Base!$A$12:$H$12,0))</f>
        <v xml:space="preserve">Empresas no cotizantes </v>
      </c>
      <c r="G29" s="19" t="str">
        <f>INDEX(Base!$A$12:$H$256,MATCH($C29,Base!$A$12:$A$256,0),MATCH("Convergencia",Base!$A$12:$H$12,0))</f>
        <v>E.S.P</v>
      </c>
    </row>
    <row r="30" spans="1:7" s="28" customFormat="1" x14ac:dyDescent="0.25">
      <c r="A30" s="38"/>
      <c r="B30" s="18">
        <f t="shared" si="1"/>
        <v>20</v>
      </c>
      <c r="C30" s="18">
        <v>923271372</v>
      </c>
      <c r="D30" s="19" t="str">
        <f>INDEX(Base!$A$12:$H$256,MATCH($C30,Base!$A$12:$A$256,0),MATCH(D$4,Base!$A$12:$H$12,0))</f>
        <v>E.S.P. Empresas Públicas de Amagá S.A.</v>
      </c>
      <c r="E30" s="18" t="str">
        <f>INDEX(Base!$A$12:$H$256,MATCH($C30,Base!$A$12:$A$256,0),MATCH(E$4,Base!$A$12:$H$12,0))</f>
        <v>Antioquia</v>
      </c>
      <c r="F30" s="19" t="str">
        <f>INDEX(Base!$A$12:$H$256,MATCH($C30,Base!$A$12:$A$256,0),MATCH(F$4,Base!$A$12:$H$12,0))</f>
        <v xml:space="preserve">Empresas no cotizantes </v>
      </c>
      <c r="G30" s="19" t="str">
        <f>INDEX(Base!$A$12:$H$256,MATCH($C30,Base!$A$12:$A$256,0),MATCH("Convergencia",Base!$A$12:$H$12,0))</f>
        <v>E.S.P</v>
      </c>
    </row>
    <row r="31" spans="1:7" s="28" customFormat="1" x14ac:dyDescent="0.25">
      <c r="A31" s="38"/>
      <c r="B31" s="18">
        <f t="shared" si="1"/>
        <v>21</v>
      </c>
      <c r="C31" s="18">
        <v>923272397</v>
      </c>
      <c r="D31" s="19" t="str">
        <f>INDEX(Base!$A$12:$H$256,MATCH($C31,Base!$A$12:$A$256,0),MATCH(D$4,Base!$A$12:$H$12,0))</f>
        <v>E.S.P. Empresas Públicas de San Rafael S.A.</v>
      </c>
      <c r="E31" s="18" t="str">
        <f>INDEX(Base!$A$12:$H$256,MATCH($C31,Base!$A$12:$A$256,0),MATCH(E$4,Base!$A$12:$H$12,0))</f>
        <v>Antioquia</v>
      </c>
      <c r="F31" s="19" t="str">
        <f>INDEX(Base!$A$12:$H$256,MATCH($C31,Base!$A$12:$A$256,0),MATCH(F$4,Base!$A$12:$H$12,0))</f>
        <v xml:space="preserve">Empresas no cotizantes </v>
      </c>
      <c r="G31" s="19" t="str">
        <f>INDEX(Base!$A$12:$H$256,MATCH($C31,Base!$A$12:$A$256,0),MATCH("Convergencia",Base!$A$12:$H$12,0))</f>
        <v>E.S.P</v>
      </c>
    </row>
    <row r="32" spans="1:7" s="28" customFormat="1" x14ac:dyDescent="0.25">
      <c r="A32" s="38"/>
      <c r="B32" s="18">
        <f t="shared" si="1"/>
        <v>22</v>
      </c>
      <c r="C32" s="18">
        <v>210705607</v>
      </c>
      <c r="D32" s="19" t="str">
        <f>INDEX(Base!$A$12:$H$256,MATCH($C32,Base!$A$12:$A$256,0),MATCH(D$4,Base!$A$12:$H$12,0))</f>
        <v>El Retiro</v>
      </c>
      <c r="E32" s="18" t="str">
        <f>INDEX(Base!$A$12:$H$256,MATCH($C32,Base!$A$12:$A$256,0),MATCH(E$4,Base!$A$12:$H$12,0))</f>
        <v>Antioquia</v>
      </c>
      <c r="F32" s="19" t="str">
        <f>INDEX(Base!$A$12:$H$256,MATCH($C32,Base!$A$12:$A$256,0),MATCH(F$4,Base!$A$12:$H$12,0))</f>
        <v xml:space="preserve">Entidades de gobierno </v>
      </c>
      <c r="G32" s="19" t="str">
        <f>INDEX(Base!$A$12:$H$256,MATCH($C32,Base!$A$12:$A$256,0),MATCH("Convergencia",Base!$A$12:$H$12,0))</f>
        <v>Alcaldías</v>
      </c>
    </row>
    <row r="33" spans="1:7" s="28" customFormat="1" x14ac:dyDescent="0.25">
      <c r="A33" s="38"/>
      <c r="B33" s="18">
        <f t="shared" si="1"/>
        <v>23</v>
      </c>
      <c r="C33" s="18">
        <v>219005390</v>
      </c>
      <c r="D33" s="19" t="str">
        <f>INDEX(Base!$A$12:$H$256,MATCH($C33,Base!$A$12:$A$256,0),MATCH(D$4,Base!$A$12:$H$12,0))</f>
        <v>La Pintada</v>
      </c>
      <c r="E33" s="18" t="str">
        <f>INDEX(Base!$A$12:$H$256,MATCH($C33,Base!$A$12:$A$256,0),MATCH(E$4,Base!$A$12:$H$12,0))</f>
        <v>Antioquia</v>
      </c>
      <c r="F33" s="19" t="str">
        <f>INDEX(Base!$A$12:$H$256,MATCH($C33,Base!$A$12:$A$256,0),MATCH(F$4,Base!$A$12:$H$12,0))</f>
        <v xml:space="preserve">Entidades de gobierno </v>
      </c>
      <c r="G33" s="19" t="str">
        <f>INDEX(Base!$A$12:$H$256,MATCH($C33,Base!$A$12:$A$256,0),MATCH("Convergencia",Base!$A$12:$H$12,0))</f>
        <v>Alcaldías</v>
      </c>
    </row>
    <row r="34" spans="1:7" s="28" customFormat="1" x14ac:dyDescent="0.25">
      <c r="A34" s="38"/>
      <c r="B34" s="18">
        <f t="shared" si="1"/>
        <v>24</v>
      </c>
      <c r="C34" s="18">
        <v>217505475</v>
      </c>
      <c r="D34" s="19" t="str">
        <f>INDEX(Base!$A$12:$H$256,MATCH($C34,Base!$A$12:$A$256,0),MATCH(D$4,Base!$A$12:$H$12,0))</f>
        <v>Murindó</v>
      </c>
      <c r="E34" s="18" t="str">
        <f>INDEX(Base!$A$12:$H$256,MATCH($C34,Base!$A$12:$A$256,0),MATCH(E$4,Base!$A$12:$H$12,0))</f>
        <v>Antioquia</v>
      </c>
      <c r="F34" s="19" t="str">
        <f>INDEX(Base!$A$12:$H$256,MATCH($C34,Base!$A$12:$A$256,0),MATCH(F$4,Base!$A$12:$H$12,0))</f>
        <v xml:space="preserve">Entidades de gobierno </v>
      </c>
      <c r="G34" s="19" t="str">
        <f>INDEX(Base!$A$12:$H$256,MATCH($C34,Base!$A$12:$A$256,0),MATCH("Convergencia",Base!$A$12:$H$12,0))</f>
        <v>Alcaldías</v>
      </c>
    </row>
    <row r="35" spans="1:7" s="28" customFormat="1" x14ac:dyDescent="0.25">
      <c r="A35" s="38"/>
      <c r="B35" s="18">
        <f t="shared" si="1"/>
        <v>25</v>
      </c>
      <c r="C35" s="18">
        <v>214305543</v>
      </c>
      <c r="D35" s="19" t="str">
        <f>INDEX(Base!$A$12:$H$256,MATCH($C35,Base!$A$12:$A$256,0),MATCH(D$4,Base!$A$12:$H$12,0))</f>
        <v>Peque</v>
      </c>
      <c r="E35" s="18" t="str">
        <f>INDEX(Base!$A$12:$H$256,MATCH($C35,Base!$A$12:$A$256,0),MATCH(E$4,Base!$A$12:$H$12,0))</f>
        <v>Antioquia</v>
      </c>
      <c r="F35" s="19" t="str">
        <f>INDEX(Base!$A$12:$H$256,MATCH($C35,Base!$A$12:$A$256,0),MATCH(F$4,Base!$A$12:$H$12,0))</f>
        <v xml:space="preserve">Entidades de gobierno </v>
      </c>
      <c r="G35" s="19" t="str">
        <f>INDEX(Base!$A$12:$H$256,MATCH($C35,Base!$A$12:$A$256,0),MATCH("Convergencia",Base!$A$12:$H$12,0))</f>
        <v>Alcaldías</v>
      </c>
    </row>
    <row r="36" spans="1:7" s="28" customFormat="1" x14ac:dyDescent="0.25">
      <c r="A36" s="38"/>
      <c r="B36" s="18">
        <f t="shared" si="1"/>
        <v>26</v>
      </c>
      <c r="C36" s="18">
        <v>210405604</v>
      </c>
      <c r="D36" s="19" t="str">
        <f>INDEX(Base!$A$12:$H$256,MATCH($C36,Base!$A$12:$A$256,0),MATCH(D$4,Base!$A$12:$H$12,0))</f>
        <v>Remedios</v>
      </c>
      <c r="E36" s="18" t="str">
        <f>INDEX(Base!$A$12:$H$256,MATCH($C36,Base!$A$12:$A$256,0),MATCH(E$4,Base!$A$12:$H$12,0))</f>
        <v>Antioquia</v>
      </c>
      <c r="F36" s="19" t="str">
        <f>INDEX(Base!$A$12:$H$256,MATCH($C36,Base!$A$12:$A$256,0),MATCH(F$4,Base!$A$12:$H$12,0))</f>
        <v xml:space="preserve">Entidades de gobierno </v>
      </c>
      <c r="G36" s="19" t="str">
        <f>INDEX(Base!$A$12:$H$256,MATCH($C36,Base!$A$12:$A$256,0),MATCH("Convergencia",Base!$A$12:$H$12,0))</f>
        <v>Alcaldías</v>
      </c>
    </row>
    <row r="37" spans="1:7" s="28" customFormat="1" x14ac:dyDescent="0.25">
      <c r="A37" s="38"/>
      <c r="B37" s="18">
        <f t="shared" si="1"/>
        <v>27</v>
      </c>
      <c r="C37" s="18">
        <v>215905659</v>
      </c>
      <c r="D37" s="19" t="str">
        <f>INDEX(Base!$A$12:$H$256,MATCH($C37,Base!$A$12:$A$256,0),MATCH(D$4,Base!$A$12:$H$12,0))</f>
        <v>San Juan de Urabá</v>
      </c>
      <c r="E37" s="18" t="str">
        <f>INDEX(Base!$A$12:$H$256,MATCH($C37,Base!$A$12:$A$256,0),MATCH(E$4,Base!$A$12:$H$12,0))</f>
        <v>Antioquia</v>
      </c>
      <c r="F37" s="19" t="str">
        <f>INDEX(Base!$A$12:$H$256,MATCH($C37,Base!$A$12:$A$256,0),MATCH(F$4,Base!$A$12:$H$12,0))</f>
        <v xml:space="preserve">Entidades de gobierno </v>
      </c>
      <c r="G37" s="19" t="str">
        <f>INDEX(Base!$A$12:$H$256,MATCH($C37,Base!$A$12:$A$256,0),MATCH("Convergencia",Base!$A$12:$H$12,0))</f>
        <v>Alcaldías</v>
      </c>
    </row>
    <row r="38" spans="1:7" s="28" customFormat="1" x14ac:dyDescent="0.25">
      <c r="A38" s="38"/>
      <c r="B38" s="18">
        <f t="shared" si="1"/>
        <v>28</v>
      </c>
      <c r="C38" s="18">
        <v>221010999</v>
      </c>
      <c r="D38" s="19" t="str">
        <f>INDEX(Base!$A$12:$H$256,MATCH($C38,Base!$A$12:$A$256,0),MATCH(D$4,Base!$A$12:$H$12,0))</f>
        <v>Asociación de Áreas Metropolitanas de Colombia</v>
      </c>
      <c r="E38" s="18" t="str">
        <f>INDEX(Base!$A$12:$H$256,MATCH($C38,Base!$A$12:$A$256,0),MATCH(E$4,Base!$A$12:$H$12,0))</f>
        <v>Antioquia</v>
      </c>
      <c r="F38" s="19" t="str">
        <f>INDEX(Base!$A$12:$H$256,MATCH($C38,Base!$A$12:$A$256,0),MATCH(F$4,Base!$A$12:$H$12,0))</f>
        <v xml:space="preserve">Entidades de gobierno </v>
      </c>
      <c r="G38" s="19" t="str">
        <f>INDEX(Base!$A$12:$H$256,MATCH($C38,Base!$A$12:$A$256,0),MATCH("Convergencia",Base!$A$12:$H$12,0))</f>
        <v>Otras entidades gobierno general</v>
      </c>
    </row>
    <row r="39" spans="1:7" s="28" customFormat="1" x14ac:dyDescent="0.25">
      <c r="A39" s="38"/>
      <c r="B39" s="18">
        <f t="shared" si="1"/>
        <v>29</v>
      </c>
      <c r="C39" s="18">
        <v>923272778</v>
      </c>
      <c r="D39" s="19" t="str">
        <f>INDEX(Base!$A$12:$H$256,MATCH($C39,Base!$A$12:$A$256,0),MATCH(D$4,Base!$A$12:$H$12,0))</f>
        <v>Asociación de Municipios del Urabá Antioqueño</v>
      </c>
      <c r="E39" s="18" t="str">
        <f>INDEX(Base!$A$12:$H$256,MATCH($C39,Base!$A$12:$A$256,0),MATCH(E$4,Base!$A$12:$H$12,0))</f>
        <v>Antioquia</v>
      </c>
      <c r="F39" s="19" t="str">
        <f>INDEX(Base!$A$12:$H$256,MATCH($C39,Base!$A$12:$A$256,0),MATCH(F$4,Base!$A$12:$H$12,0))</f>
        <v xml:space="preserve">Entidades de gobierno </v>
      </c>
      <c r="G39" s="19" t="str">
        <f>INDEX(Base!$A$12:$H$256,MATCH($C39,Base!$A$12:$A$256,0),MATCH("Convergencia",Base!$A$12:$H$12,0))</f>
        <v>Otras entidades gobierno general</v>
      </c>
    </row>
    <row r="40" spans="1:7" s="28" customFormat="1" x14ac:dyDescent="0.25">
      <c r="A40" s="38"/>
      <c r="B40" s="18">
        <f t="shared" si="1"/>
        <v>30</v>
      </c>
      <c r="C40" s="18">
        <v>923272328</v>
      </c>
      <c r="D40" s="19" t="str">
        <f>INDEX(Base!$A$12:$H$256,MATCH($C40,Base!$A$12:$A$256,0),MATCH(D$4,Base!$A$12:$H$12,0))</f>
        <v>Centro de Bienestar del Anciano San Antonio - Sonsón</v>
      </c>
      <c r="E40" s="18" t="str">
        <f>INDEX(Base!$A$12:$H$256,MATCH($C40,Base!$A$12:$A$256,0),MATCH(E$4,Base!$A$12:$H$12,0))</f>
        <v>Antioquia</v>
      </c>
      <c r="F40" s="19" t="str">
        <f>INDEX(Base!$A$12:$H$256,MATCH($C40,Base!$A$12:$A$256,0),MATCH(F$4,Base!$A$12:$H$12,0))</f>
        <v xml:space="preserve">Entidades de gobierno </v>
      </c>
      <c r="G40" s="19" t="str">
        <f>INDEX(Base!$A$12:$H$256,MATCH($C40,Base!$A$12:$A$256,0),MATCH("Convergencia",Base!$A$12:$H$12,0))</f>
        <v>Otras entidades gobierno general</v>
      </c>
    </row>
    <row r="41" spans="1:7" s="28" customFormat="1" ht="28.5" x14ac:dyDescent="0.25">
      <c r="A41" s="38"/>
      <c r="B41" s="18">
        <f t="shared" si="1"/>
        <v>31</v>
      </c>
      <c r="C41" s="18">
        <v>220905999</v>
      </c>
      <c r="D41" s="19" t="str">
        <f>INDEX(Base!$A$12:$H$256,MATCH($C41,Base!$A$12:$A$256,0),MATCH(D$4,Base!$A$12:$H$12,0))</f>
        <v>Municipios Asociados de la Subregión de Embalses de los ríos Negro y Nare</v>
      </c>
      <c r="E41" s="18" t="str">
        <f>INDEX(Base!$A$12:$H$256,MATCH($C41,Base!$A$12:$A$256,0),MATCH(E$4,Base!$A$12:$H$12,0))</f>
        <v>Antioquia</v>
      </c>
      <c r="F41" s="19" t="str">
        <f>INDEX(Base!$A$12:$H$256,MATCH($C41,Base!$A$12:$A$256,0),MATCH(F$4,Base!$A$12:$H$12,0))</f>
        <v xml:space="preserve">Entidades de gobierno </v>
      </c>
      <c r="G41" s="19" t="str">
        <f>INDEX(Base!$A$12:$H$256,MATCH($C41,Base!$A$12:$A$256,0),MATCH("Convergencia",Base!$A$12:$H$12,0))</f>
        <v>Otras entidades gobierno general</v>
      </c>
    </row>
    <row r="42" spans="1:7" s="28" customFormat="1" ht="28.5" x14ac:dyDescent="0.25">
      <c r="A42" s="38"/>
      <c r="B42" s="18">
        <f t="shared" si="1"/>
        <v>32</v>
      </c>
      <c r="C42" s="18">
        <v>923273471</v>
      </c>
      <c r="D42" s="19" t="str">
        <f>INDEX(Base!$A$12:$H$256,MATCH($C42,Base!$A$12:$A$256,0),MATCH(D$4,Base!$A$12:$H$12,0))</f>
        <v>Región Administrativa y de Planificación RAP Del Agua y La Montaña</v>
      </c>
      <c r="E42" s="18" t="str">
        <f>INDEX(Base!$A$12:$H$256,MATCH($C42,Base!$A$12:$A$256,0),MATCH(E$4,Base!$A$12:$H$12,0))</f>
        <v>Antioquia</v>
      </c>
      <c r="F42" s="19" t="str">
        <f>INDEX(Base!$A$12:$H$256,MATCH($C42,Base!$A$12:$A$256,0),MATCH(F$4,Base!$A$12:$H$12,0))</f>
        <v xml:space="preserve">Entidades de gobierno </v>
      </c>
      <c r="G42" s="19" t="str">
        <f>INDEX(Base!$A$12:$H$256,MATCH($C42,Base!$A$12:$A$256,0),MATCH("Convergencia",Base!$A$12:$H$12,0))</f>
        <v>Otras entidades gobierno general</v>
      </c>
    </row>
    <row r="43" spans="1:7" s="28" customFormat="1" x14ac:dyDescent="0.25">
      <c r="A43" s="38"/>
      <c r="B43" s="18">
        <f t="shared" si="1"/>
        <v>33</v>
      </c>
      <c r="C43" s="18">
        <v>923273309</v>
      </c>
      <c r="D43" s="19" t="str">
        <f>INDEX(Base!$A$12:$H$256,MATCH($C43,Base!$A$12:$A$256,0),MATCH(D$4,Base!$A$12:$H$12,0))</f>
        <v>Región de Planeación y Gestión del Bajo Cauca</v>
      </c>
      <c r="E43" s="18" t="str">
        <f>INDEX(Base!$A$12:$H$256,MATCH($C43,Base!$A$12:$A$256,0),MATCH(E$4,Base!$A$12:$H$12,0))</f>
        <v>Antioquia</v>
      </c>
      <c r="F43" s="19" t="str">
        <f>INDEX(Base!$A$12:$H$256,MATCH($C43,Base!$A$12:$A$256,0),MATCH(F$4,Base!$A$12:$H$12,0))</f>
        <v xml:space="preserve">Entidades de gobierno </v>
      </c>
      <c r="G43" s="19" t="str">
        <f>INDEX(Base!$A$12:$H$256,MATCH($C43,Base!$A$12:$A$256,0),MATCH("Convergencia",Base!$A$12:$H$12,0))</f>
        <v>Otras entidades gobierno general</v>
      </c>
    </row>
    <row r="44" spans="1:7" s="28" customFormat="1" x14ac:dyDescent="0.25">
      <c r="A44" s="38"/>
      <c r="B44" s="18">
        <f t="shared" si="1"/>
        <v>34</v>
      </c>
      <c r="C44" s="18">
        <v>923272764</v>
      </c>
      <c r="D44" s="19" t="str">
        <f>INDEX(Base!$A$12:$H$256,MATCH($C44,Base!$A$12:$A$256,0),MATCH(D$4,Base!$A$12:$H$12,0))</f>
        <v>Resguardo Indígena Cristiania</v>
      </c>
      <c r="E44" s="18" t="str">
        <f>INDEX(Base!$A$12:$H$256,MATCH($C44,Base!$A$12:$A$256,0),MATCH(E$4,Base!$A$12:$H$12,0))</f>
        <v>Antioquia</v>
      </c>
      <c r="F44" s="19" t="str">
        <f>INDEX(Base!$A$12:$H$256,MATCH($C44,Base!$A$12:$A$256,0),MATCH(F$4,Base!$A$12:$H$12,0))</f>
        <v xml:space="preserve">Entidades de gobierno </v>
      </c>
      <c r="G44" s="19" t="str">
        <f>INDEX(Base!$A$12:$H$256,MATCH($C44,Base!$A$12:$A$256,0),MATCH("Convergencia",Base!$A$12:$H$12,0))</f>
        <v>Resguardos</v>
      </c>
    </row>
    <row r="45" spans="1:7" s="28" customFormat="1" ht="28.5" x14ac:dyDescent="0.25">
      <c r="A45" s="38"/>
      <c r="B45" s="18">
        <f t="shared" si="1"/>
        <v>35</v>
      </c>
      <c r="C45" s="18">
        <v>923272135</v>
      </c>
      <c r="D45" s="19" t="str">
        <f>INDEX(Base!$A$12:$H$256,MATCH($C45,Base!$A$12:$A$256,0),MATCH(D$4,Base!$A$12:$H$12,0))</f>
        <v>E.S.P. Empresa de Servicios Públicos Domiciliarios Aguas y Aseo de Fredonia S.A. - En Liquidación</v>
      </c>
      <c r="E45" s="18" t="str">
        <f>INDEX(Base!$A$12:$H$256,MATCH($C45,Base!$A$12:$A$256,0),MATCH(E$4,Base!$A$12:$H$12,0))</f>
        <v>Antioquia</v>
      </c>
      <c r="F45" s="19" t="str">
        <f>INDEX(Base!$A$12:$H$256,MATCH($C45,Base!$A$12:$A$256,0),MATCH(F$4,Base!$A$12:$H$12,0))</f>
        <v xml:space="preserve">Entidades en liquidación </v>
      </c>
      <c r="G45" s="19" t="str">
        <f>INDEX(Base!$A$12:$H$256,MATCH($C45,Base!$A$12:$A$256,0),MATCH("Convergencia",Base!$A$12:$H$12,0))</f>
        <v>Empresas en liquidación</v>
      </c>
    </row>
    <row r="46" spans="1:7" s="28" customFormat="1" x14ac:dyDescent="0.25">
      <c r="A46" s="38"/>
      <c r="B46" s="18">
        <f t="shared" si="1"/>
        <v>36</v>
      </c>
      <c r="C46" s="18">
        <v>143781000</v>
      </c>
      <c r="D46" s="19" t="str">
        <f>INDEX(Base!$A$12:$H$256,MATCH($C46,Base!$A$12:$A$256,0),MATCH(D$4,Base!$A$12:$H$12,0))</f>
        <v>Instituto de Desarrollo de Arauca</v>
      </c>
      <c r="E46" s="18" t="str">
        <f>INDEX(Base!$A$12:$H$256,MATCH($C46,Base!$A$12:$A$256,0),MATCH(E$4,Base!$A$12:$H$12,0))</f>
        <v>Arauca</v>
      </c>
      <c r="F46" s="19" t="str">
        <f>INDEX(Base!$A$12:$H$256,MATCH($C46,Base!$A$12:$A$256,0),MATCH(F$4,Base!$A$12:$H$12,0))</f>
        <v xml:space="preserve">Empresas no cotizantes </v>
      </c>
      <c r="G46" s="19" t="str">
        <f>INDEX(Base!$A$12:$H$256,MATCH($C46,Base!$A$12:$A$256,0),MATCH("Convergencia",Base!$A$12:$H$12,0))</f>
        <v>Otras empresas</v>
      </c>
    </row>
    <row r="47" spans="1:7" s="28" customFormat="1" x14ac:dyDescent="0.25">
      <c r="A47" s="38"/>
      <c r="B47" s="18">
        <f t="shared" si="1"/>
        <v>37</v>
      </c>
      <c r="C47" s="18">
        <v>923272762</v>
      </c>
      <c r="D47" s="19" t="str">
        <f>INDEX(Base!$A$12:$H$256,MATCH($C47,Base!$A$12:$A$256,0),MATCH(D$4,Base!$A$12:$H$12,0))</f>
        <v>Empresa Vial del Municipio de Arauquita E.I.C.E.</v>
      </c>
      <c r="E47" s="18" t="str">
        <f>INDEX(Base!$A$12:$H$256,MATCH($C47,Base!$A$12:$A$256,0),MATCH(E$4,Base!$A$12:$H$12,0))</f>
        <v>Arauca</v>
      </c>
      <c r="F47" s="19" t="str">
        <f>INDEX(Base!$A$12:$H$256,MATCH($C47,Base!$A$12:$A$256,0),MATCH(F$4,Base!$A$12:$H$12,0))</f>
        <v xml:space="preserve">Entidades de gobierno </v>
      </c>
      <c r="G47" s="19" t="str">
        <f>INDEX(Base!$A$12:$H$256,MATCH($C47,Base!$A$12:$A$256,0),MATCH("Convergencia",Base!$A$12:$H$12,0))</f>
        <v>Establecimientos públicos</v>
      </c>
    </row>
    <row r="48" spans="1:7" s="28" customFormat="1" ht="28.5" x14ac:dyDescent="0.25">
      <c r="A48" s="38"/>
      <c r="B48" s="18">
        <f t="shared" si="1"/>
        <v>38</v>
      </c>
      <c r="C48" s="18">
        <v>923272742</v>
      </c>
      <c r="D48" s="19" t="str">
        <f>INDEX(Base!$A$12:$H$256,MATCH($C48,Base!$A$12:$A$256,0),MATCH(D$4,Base!$A$12:$H$12,0))</f>
        <v>Centro Provincial de Gestión Agroempresarial del Departamento de Arauca</v>
      </c>
      <c r="E48" s="18" t="str">
        <f>INDEX(Base!$A$12:$H$256,MATCH($C48,Base!$A$12:$A$256,0),MATCH(E$4,Base!$A$12:$H$12,0))</f>
        <v>Arauca</v>
      </c>
      <c r="F48" s="19" t="str">
        <f>INDEX(Base!$A$12:$H$256,MATCH($C48,Base!$A$12:$A$256,0),MATCH(F$4,Base!$A$12:$H$12,0))</f>
        <v xml:space="preserve">Entidades de gobierno </v>
      </c>
      <c r="G48" s="19" t="str">
        <f>INDEX(Base!$A$12:$H$256,MATCH($C48,Base!$A$12:$A$256,0),MATCH("Convergencia",Base!$A$12:$H$12,0))</f>
        <v>Otras entidades gobierno general</v>
      </c>
    </row>
    <row r="49" spans="1:7" s="28" customFormat="1" x14ac:dyDescent="0.25">
      <c r="A49" s="38"/>
      <c r="B49" s="18">
        <f t="shared" si="1"/>
        <v>39</v>
      </c>
      <c r="C49" s="18">
        <v>923273428</v>
      </c>
      <c r="D49" s="19" t="str">
        <f>INDEX(Base!$A$12:$H$256,MATCH($C49,Base!$A$12:$A$256,0),MATCH(D$4,Base!$A$12:$H$12,0))</f>
        <v>Región Administrativa y de Planificación- RAP Llanos</v>
      </c>
      <c r="E49" s="18" t="str">
        <f>INDEX(Base!$A$12:$H$256,MATCH($C49,Base!$A$12:$A$256,0),MATCH(E$4,Base!$A$12:$H$12,0))</f>
        <v>Arauca</v>
      </c>
      <c r="F49" s="19" t="str">
        <f>INDEX(Base!$A$12:$H$256,MATCH($C49,Base!$A$12:$A$256,0),MATCH(F$4,Base!$A$12:$H$12,0))</f>
        <v xml:space="preserve">Entidades de gobierno </v>
      </c>
      <c r="G49" s="19" t="str">
        <f>INDEX(Base!$A$12:$H$256,MATCH($C49,Base!$A$12:$A$256,0),MATCH("Convergencia",Base!$A$12:$H$12,0))</f>
        <v>Otras entidades gobierno general</v>
      </c>
    </row>
    <row r="50" spans="1:7" s="28" customFormat="1" x14ac:dyDescent="0.25">
      <c r="A50" s="38"/>
      <c r="B50" s="18">
        <f t="shared" si="1"/>
        <v>40</v>
      </c>
      <c r="C50" s="18">
        <v>220108849</v>
      </c>
      <c r="D50" s="19" t="str">
        <f>INDEX(Base!$A$12:$H$256,MATCH($C50,Base!$A$12:$A$256,0),MATCH(D$4,Base!$A$12:$H$12,0))</f>
        <v>E.S.E. Centro de Salud de Usiacurí</v>
      </c>
      <c r="E50" s="18" t="str">
        <f>INDEX(Base!$A$12:$H$256,MATCH($C50,Base!$A$12:$A$256,0),MATCH(E$4,Base!$A$12:$H$12,0))</f>
        <v>Atlántico</v>
      </c>
      <c r="F50" s="19" t="str">
        <f>INDEX(Base!$A$12:$H$256,MATCH($C50,Base!$A$12:$A$256,0),MATCH(F$4,Base!$A$12:$H$12,0))</f>
        <v xml:space="preserve">Empresas no cotizantes </v>
      </c>
      <c r="G50" s="19" t="str">
        <f>INDEX(Base!$A$12:$H$256,MATCH($C50,Base!$A$12:$A$256,0),MATCH("Convergencia",Base!$A$12:$H$12,0))</f>
        <v>E.S.E</v>
      </c>
    </row>
    <row r="51" spans="1:7" s="28" customFormat="1" x14ac:dyDescent="0.25">
      <c r="A51" s="38"/>
      <c r="B51" s="18">
        <f t="shared" si="1"/>
        <v>41</v>
      </c>
      <c r="C51" s="18">
        <v>220108141</v>
      </c>
      <c r="D51" s="19" t="str">
        <f>INDEX(Base!$A$12:$H$256,MATCH($C51,Base!$A$12:$A$256,0),MATCH(D$4,Base!$A$12:$H$12,0))</f>
        <v>E.S.E. Hospital de Candelaria</v>
      </c>
      <c r="E51" s="18" t="str">
        <f>INDEX(Base!$A$12:$H$256,MATCH($C51,Base!$A$12:$A$256,0),MATCH(E$4,Base!$A$12:$H$12,0))</f>
        <v>Atlántico</v>
      </c>
      <c r="F51" s="19" t="str">
        <f>INDEX(Base!$A$12:$H$256,MATCH($C51,Base!$A$12:$A$256,0),MATCH(F$4,Base!$A$12:$H$12,0))</f>
        <v xml:space="preserve">Empresas no cotizantes </v>
      </c>
      <c r="G51" s="19" t="str">
        <f>INDEX(Base!$A$12:$H$256,MATCH($C51,Base!$A$12:$A$256,0),MATCH("Convergencia",Base!$A$12:$H$12,0))</f>
        <v>E.S.E</v>
      </c>
    </row>
    <row r="52" spans="1:7" s="28" customFormat="1" ht="42.75" x14ac:dyDescent="0.25">
      <c r="A52" s="38"/>
      <c r="B52" s="18">
        <f t="shared" si="1"/>
        <v>42</v>
      </c>
      <c r="C52" s="18">
        <v>923273621</v>
      </c>
      <c r="D52" s="19" t="str">
        <f>INDEX(Base!$A$12:$H$256,MATCH($C52,Base!$A$12:$A$256,0),MATCH(D$4,Base!$A$12:$H$12,0))</f>
        <v>Asociación de Municipios ECO - Subregión del Guájaro Canal del Dique y Municipios Ribereños del Río Magdalena</v>
      </c>
      <c r="E52" s="18" t="str">
        <f>INDEX(Base!$A$12:$H$256,MATCH($C52,Base!$A$12:$A$256,0),MATCH(E$4,Base!$A$12:$H$12,0))</f>
        <v>Atlántico</v>
      </c>
      <c r="F52" s="19" t="str">
        <f>INDEX(Base!$A$12:$H$256,MATCH($C52,Base!$A$12:$A$256,0),MATCH(F$4,Base!$A$12:$H$12,0))</f>
        <v xml:space="preserve">Entidades de gobierno </v>
      </c>
      <c r="G52" s="19" t="str">
        <f>INDEX(Base!$A$12:$H$256,MATCH($C52,Base!$A$12:$A$256,0),MATCH("Convergencia",Base!$A$12:$H$12,0))</f>
        <v>Otras entidades gobierno general</v>
      </c>
    </row>
    <row r="53" spans="1:7" s="28" customFormat="1" ht="28.5" x14ac:dyDescent="0.25">
      <c r="A53" s="38"/>
      <c r="B53" s="18">
        <f t="shared" si="1"/>
        <v>43</v>
      </c>
      <c r="C53" s="18">
        <v>923272852</v>
      </c>
      <c r="D53" s="19" t="str">
        <f>INDEX(Base!$A$12:$H$256,MATCH($C53,Base!$A$12:$A$256,0),MATCH(D$4,Base!$A$12:$H$12,0))</f>
        <v>Instituto Municipal de Deportes Recreación y Cultura de Ponedera</v>
      </c>
      <c r="E53" s="18" t="str">
        <f>INDEX(Base!$A$12:$H$256,MATCH($C53,Base!$A$12:$A$256,0),MATCH(E$4,Base!$A$12:$H$12,0))</f>
        <v>Atlántico</v>
      </c>
      <c r="F53" s="19" t="str">
        <f>INDEX(Base!$A$12:$H$256,MATCH($C53,Base!$A$12:$A$256,0),MATCH(F$4,Base!$A$12:$H$12,0))</f>
        <v xml:space="preserve">Entidades de gobierno </v>
      </c>
      <c r="G53" s="19" t="str">
        <f>INDEX(Base!$A$12:$H$256,MATCH($C53,Base!$A$12:$A$256,0),MATCH("Convergencia",Base!$A$12:$H$12,0))</f>
        <v>Otras entidades gobierno general</v>
      </c>
    </row>
    <row r="54" spans="1:7" s="28" customFormat="1" ht="28.5" x14ac:dyDescent="0.25">
      <c r="A54" s="38"/>
      <c r="B54" s="18">
        <f t="shared" si="1"/>
        <v>44</v>
      </c>
      <c r="C54" s="18">
        <v>923272948</v>
      </c>
      <c r="D54" s="19" t="str">
        <f>INDEX(Base!$A$12:$H$256,MATCH($C54,Base!$A$12:$A$256,0),MATCH(D$4,Base!$A$12:$H$12,0))</f>
        <v>Instituto Municipal de Deportes, Recreación y Cultura de Santa Lucía</v>
      </c>
      <c r="E54" s="18" t="str">
        <f>INDEX(Base!$A$12:$H$256,MATCH($C54,Base!$A$12:$A$256,0),MATCH(E$4,Base!$A$12:$H$12,0))</f>
        <v>Atlántico</v>
      </c>
      <c r="F54" s="19" t="str">
        <f>INDEX(Base!$A$12:$H$256,MATCH($C54,Base!$A$12:$A$256,0),MATCH(F$4,Base!$A$12:$H$12,0))</f>
        <v xml:space="preserve">Entidades de gobierno </v>
      </c>
      <c r="G54" s="19" t="str">
        <f>INDEX(Base!$A$12:$H$256,MATCH($C54,Base!$A$12:$A$256,0),MATCH("Convergencia",Base!$A$12:$H$12,0))</f>
        <v>Otras entidades gobierno general</v>
      </c>
    </row>
    <row r="55" spans="1:7" s="28" customFormat="1" ht="28.5" x14ac:dyDescent="0.25">
      <c r="A55" s="38"/>
      <c r="B55" s="18">
        <f t="shared" si="1"/>
        <v>45</v>
      </c>
      <c r="C55" s="18">
        <v>923272696</v>
      </c>
      <c r="D55" s="19" t="str">
        <f>INDEX(Base!$A$12:$H$256,MATCH($C55,Base!$A$12:$A$256,0),MATCH(D$4,Base!$A$12:$H$12,0))</f>
        <v>Instituto Municipal de Recreación y Deporte de Campo de la Cruz - Atlántico</v>
      </c>
      <c r="E55" s="18" t="str">
        <f>INDEX(Base!$A$12:$H$256,MATCH($C55,Base!$A$12:$A$256,0),MATCH(E$4,Base!$A$12:$H$12,0))</f>
        <v>Atlántico</v>
      </c>
      <c r="F55" s="19" t="str">
        <f>INDEX(Base!$A$12:$H$256,MATCH($C55,Base!$A$12:$A$256,0),MATCH(F$4,Base!$A$12:$H$12,0))</f>
        <v xml:space="preserve">Entidades de gobierno </v>
      </c>
      <c r="G55" s="19" t="str">
        <f>INDEX(Base!$A$12:$H$256,MATCH($C55,Base!$A$12:$A$256,0),MATCH("Convergencia",Base!$A$12:$H$12,0))</f>
        <v>Otras entidades gobierno general</v>
      </c>
    </row>
    <row r="56" spans="1:7" s="28" customFormat="1" ht="28.5" x14ac:dyDescent="0.25">
      <c r="A56" s="38"/>
      <c r="B56" s="18">
        <f t="shared" si="1"/>
        <v>46</v>
      </c>
      <c r="C56" s="18">
        <v>923272188</v>
      </c>
      <c r="D56" s="19" t="str">
        <f>INDEX(Base!$A$12:$H$256,MATCH($C56,Base!$A$12:$A$256,0),MATCH(D$4,Base!$A$12:$H$12,0))</f>
        <v>Instituto Municipal para la Recreación y el Deporte Palmar de Varela</v>
      </c>
      <c r="E56" s="18" t="str">
        <f>INDEX(Base!$A$12:$H$256,MATCH($C56,Base!$A$12:$A$256,0),MATCH(E$4,Base!$A$12:$H$12,0))</f>
        <v>Atlántico</v>
      </c>
      <c r="F56" s="19" t="str">
        <f>INDEX(Base!$A$12:$H$256,MATCH($C56,Base!$A$12:$A$256,0),MATCH(F$4,Base!$A$12:$H$12,0))</f>
        <v xml:space="preserve">Entidades de gobierno </v>
      </c>
      <c r="G56" s="19" t="str">
        <f>INDEX(Base!$A$12:$H$256,MATCH($C56,Base!$A$12:$A$256,0),MATCH("Convergencia",Base!$A$12:$H$12,0))</f>
        <v>Otras entidades gobierno general</v>
      </c>
    </row>
    <row r="57" spans="1:7" s="28" customFormat="1" ht="28.5" x14ac:dyDescent="0.25">
      <c r="A57" s="38"/>
      <c r="B57" s="18">
        <f t="shared" si="1"/>
        <v>47</v>
      </c>
      <c r="C57" s="18">
        <v>923272938</v>
      </c>
      <c r="D57" s="19" t="str">
        <f>INDEX(Base!$A$12:$H$256,MATCH($C57,Base!$A$12:$A$256,0),MATCH(D$4,Base!$A$12:$H$12,0))</f>
        <v>Región Administrativa y de Planificación Caribe - RAP Región Caribe</v>
      </c>
      <c r="E57" s="18" t="str">
        <f>INDEX(Base!$A$12:$H$256,MATCH($C57,Base!$A$12:$A$256,0),MATCH(E$4,Base!$A$12:$H$12,0))</f>
        <v>Atlántico</v>
      </c>
      <c r="F57" s="19" t="str">
        <f>INDEX(Base!$A$12:$H$256,MATCH($C57,Base!$A$12:$A$256,0),MATCH(F$4,Base!$A$12:$H$12,0))</f>
        <v xml:space="preserve">Entidades de gobierno </v>
      </c>
      <c r="G57" s="19" t="str">
        <f>INDEX(Base!$A$12:$H$256,MATCH($C57,Base!$A$12:$A$256,0),MATCH("Convergencia",Base!$A$12:$H$12,0))</f>
        <v>Otras entidades gobierno general</v>
      </c>
    </row>
    <row r="58" spans="1:7" s="28" customFormat="1" x14ac:dyDescent="0.25">
      <c r="A58" s="38"/>
      <c r="B58" s="18">
        <f t="shared" si="1"/>
        <v>48</v>
      </c>
      <c r="C58" s="18">
        <v>923273203</v>
      </c>
      <c r="D58" s="19" t="str">
        <f>INDEX(Base!$A$12:$H$256,MATCH($C58,Base!$A$12:$A$256,0),MATCH(D$4,Base!$A$12:$H$12,0))</f>
        <v>Agencia de Analítica de Datos S.A.S.</v>
      </c>
      <c r="E58" s="18" t="str">
        <f>INDEX(Base!$A$12:$H$256,MATCH($C58,Base!$A$12:$A$256,0),MATCH(E$4,Base!$A$12:$H$12,0))</f>
        <v>Bogotá D.C.</v>
      </c>
      <c r="F58" s="19" t="str">
        <f>INDEX(Base!$A$12:$H$256,MATCH($C58,Base!$A$12:$A$256,0),MATCH(F$4,Base!$A$12:$H$12,0))</f>
        <v xml:space="preserve">Empresas cotizantes </v>
      </c>
      <c r="G58" s="19" t="str">
        <f>INDEX(Base!$A$12:$H$256,MATCH($C58,Base!$A$12:$A$256,0),MATCH("Convergencia",Base!$A$12:$H$12,0))</f>
        <v>Sociedades públicas</v>
      </c>
    </row>
    <row r="59" spans="1:7" s="28" customFormat="1" x14ac:dyDescent="0.25">
      <c r="A59" s="38"/>
      <c r="B59" s="18">
        <f t="shared" si="1"/>
        <v>49</v>
      </c>
      <c r="C59" s="18">
        <v>923273693</v>
      </c>
      <c r="D59" s="19" t="str">
        <f>INDEX(Base!$A$12:$H$256,MATCH($C59,Base!$A$12:$A$256,0),MATCH(D$4,Base!$A$12:$H$12,0))</f>
        <v>E.I.C.E.  Empresa Promotora de Bolívar -</v>
      </c>
      <c r="E59" s="18" t="str">
        <f>INDEX(Base!$A$12:$H$256,MATCH($C59,Base!$A$12:$A$256,0),MATCH(E$4,Base!$A$12:$H$12,0))</f>
        <v>Bogotá D.C.</v>
      </c>
      <c r="F59" s="19" t="str">
        <f>INDEX(Base!$A$12:$H$256,MATCH($C59,Base!$A$12:$A$256,0),MATCH(F$4,Base!$A$12:$H$12,0))</f>
        <v xml:space="preserve">Empresas no cotizantes </v>
      </c>
      <c r="G59" s="19" t="str">
        <f>INDEX(Base!$A$12:$H$256,MATCH($C59,Base!$A$12:$A$256,0),MATCH("Convergencia",Base!$A$12:$H$12,0))</f>
        <v>E.I.C.E</v>
      </c>
    </row>
    <row r="60" spans="1:7" s="28" customFormat="1" ht="28.5" x14ac:dyDescent="0.25">
      <c r="A60" s="38"/>
      <c r="B60" s="18">
        <f t="shared" si="1"/>
        <v>50</v>
      </c>
      <c r="C60" s="18">
        <v>88900000</v>
      </c>
      <c r="D60" s="19" t="str">
        <f>INDEX(Base!$A$12:$H$256,MATCH($C60,Base!$A$12:$A$256,0),MATCH(D$4,Base!$A$12:$H$12,0))</f>
        <v>E.S.E. Centro de Salud con Camas de la Cabecera Municipal de El Peñón</v>
      </c>
      <c r="E60" s="18" t="str">
        <f>INDEX(Base!$A$12:$H$256,MATCH($C60,Base!$A$12:$A$256,0),MATCH(E$4,Base!$A$12:$H$12,0))</f>
        <v>Bolívar</v>
      </c>
      <c r="F60" s="19" t="str">
        <f>INDEX(Base!$A$12:$H$256,MATCH($C60,Base!$A$12:$A$256,0),MATCH(F$4,Base!$A$12:$H$12,0))</f>
        <v xml:space="preserve">Empresas no cotizantes </v>
      </c>
      <c r="G60" s="19" t="str">
        <f>INDEX(Base!$A$12:$H$256,MATCH($C60,Base!$A$12:$A$256,0),MATCH("Convergencia",Base!$A$12:$H$12,0))</f>
        <v>E.S.E</v>
      </c>
    </row>
    <row r="61" spans="1:7" s="28" customFormat="1" x14ac:dyDescent="0.25">
      <c r="A61" s="38"/>
      <c r="B61" s="18">
        <f t="shared" si="1"/>
        <v>51</v>
      </c>
      <c r="C61" s="18">
        <v>220113650</v>
      </c>
      <c r="D61" s="19" t="str">
        <f>INDEX(Base!$A$12:$H$256,MATCH($C61,Base!$A$12:$A$256,0),MATCH(D$4,Base!$A$12:$H$12,0))</f>
        <v>E.S.E. Hospital Local - San Fernando</v>
      </c>
      <c r="E61" s="18" t="str">
        <f>INDEX(Base!$A$12:$H$256,MATCH($C61,Base!$A$12:$A$256,0),MATCH(E$4,Base!$A$12:$H$12,0))</f>
        <v>Bolívar</v>
      </c>
      <c r="F61" s="19" t="str">
        <f>INDEX(Base!$A$12:$H$256,MATCH($C61,Base!$A$12:$A$256,0),MATCH(F$4,Base!$A$12:$H$12,0))</f>
        <v xml:space="preserve">Empresas no cotizantes </v>
      </c>
      <c r="G61" s="19" t="str">
        <f>INDEX(Base!$A$12:$H$256,MATCH($C61,Base!$A$12:$A$256,0),MATCH("Convergencia",Base!$A$12:$H$12,0))</f>
        <v>E.S.E</v>
      </c>
    </row>
    <row r="62" spans="1:7" s="28" customFormat="1" x14ac:dyDescent="0.25">
      <c r="A62" s="38"/>
      <c r="B62" s="18">
        <f t="shared" si="1"/>
        <v>52</v>
      </c>
      <c r="C62" s="18">
        <v>91000000</v>
      </c>
      <c r="D62" s="19" t="str">
        <f>INDEX(Base!$A$12:$H$256,MATCH($C62,Base!$A$12:$A$256,0),MATCH(D$4,Base!$A$12:$H$12,0))</f>
        <v>E.S.E. Hospital San Nicolás de Tolentino</v>
      </c>
      <c r="E62" s="18" t="str">
        <f>INDEX(Base!$A$12:$H$256,MATCH($C62,Base!$A$12:$A$256,0),MATCH(E$4,Base!$A$12:$H$12,0))</f>
        <v>Bolívar</v>
      </c>
      <c r="F62" s="19" t="str">
        <f>INDEX(Base!$A$12:$H$256,MATCH($C62,Base!$A$12:$A$256,0),MATCH(F$4,Base!$A$12:$H$12,0))</f>
        <v xml:space="preserve">Empresas no cotizantes </v>
      </c>
      <c r="G62" s="19" t="str">
        <f>INDEX(Base!$A$12:$H$256,MATCH($C62,Base!$A$12:$A$256,0),MATCH("Convergencia",Base!$A$12:$H$12,0))</f>
        <v>E.S.E</v>
      </c>
    </row>
    <row r="63" spans="1:7" s="28" customFormat="1" x14ac:dyDescent="0.25">
      <c r="A63" s="38"/>
      <c r="B63" s="18">
        <f t="shared" si="1"/>
        <v>53</v>
      </c>
      <c r="C63" s="18">
        <v>923272469</v>
      </c>
      <c r="D63" s="19" t="str">
        <f>INDEX(Base!$A$12:$H$256,MATCH($C63,Base!$A$12:$A$256,0),MATCH(D$4,Base!$A$12:$H$12,0))</f>
        <v>E.S.P. Aguas Canal del Dique S.A.</v>
      </c>
      <c r="E63" s="18" t="str">
        <f>INDEX(Base!$A$12:$H$256,MATCH($C63,Base!$A$12:$A$256,0),MATCH(E$4,Base!$A$12:$H$12,0))</f>
        <v>Bolívar</v>
      </c>
      <c r="F63" s="19" t="str">
        <f>INDEX(Base!$A$12:$H$256,MATCH($C63,Base!$A$12:$A$256,0),MATCH(F$4,Base!$A$12:$H$12,0))</f>
        <v xml:space="preserve">Empresas no cotizantes </v>
      </c>
      <c r="G63" s="19" t="str">
        <f>INDEX(Base!$A$12:$H$256,MATCH($C63,Base!$A$12:$A$256,0),MATCH("Convergencia",Base!$A$12:$H$12,0))</f>
        <v>E.S.P</v>
      </c>
    </row>
    <row r="64" spans="1:7" s="28" customFormat="1" x14ac:dyDescent="0.25">
      <c r="A64" s="38"/>
      <c r="B64" s="18">
        <f t="shared" si="1"/>
        <v>54</v>
      </c>
      <c r="C64" s="18">
        <v>923272993</v>
      </c>
      <c r="D64" s="19" t="str">
        <f>INDEX(Base!$A$12:$H$256,MATCH($C64,Base!$A$12:$A$256,0),MATCH(D$4,Base!$A$12:$H$12,0))</f>
        <v>E.S.P. Aguas Públicas de Cantagallo S.A.</v>
      </c>
      <c r="E64" s="18" t="str">
        <f>INDEX(Base!$A$12:$H$256,MATCH($C64,Base!$A$12:$A$256,0),MATCH(E$4,Base!$A$12:$H$12,0))</f>
        <v>Bolívar</v>
      </c>
      <c r="F64" s="19" t="str">
        <f>INDEX(Base!$A$12:$H$256,MATCH($C64,Base!$A$12:$A$256,0),MATCH(F$4,Base!$A$12:$H$12,0))</f>
        <v xml:space="preserve">Empresas no cotizantes </v>
      </c>
      <c r="G64" s="19" t="str">
        <f>INDEX(Base!$A$12:$H$256,MATCH($C64,Base!$A$12:$A$256,0),MATCH("Convergencia",Base!$A$12:$H$12,0))</f>
        <v>E.S.P</v>
      </c>
    </row>
    <row r="65" spans="1:7" s="28" customFormat="1" ht="28.5" x14ac:dyDescent="0.25">
      <c r="A65" s="38"/>
      <c r="B65" s="18">
        <f t="shared" si="1"/>
        <v>55</v>
      </c>
      <c r="C65" s="18">
        <v>923273662</v>
      </c>
      <c r="D65" s="19" t="str">
        <f>INDEX(Base!$A$12:$H$256,MATCH($C65,Base!$A$12:$A$256,0),MATCH(D$4,Base!$A$12:$H$12,0))</f>
        <v>E.S.P. Empresa Oficial de Servicios Públicos del Municipio de San Martin de Loba Bolívar S.A.S</v>
      </c>
      <c r="E65" s="18" t="str">
        <f>INDEX(Base!$A$12:$H$256,MATCH($C65,Base!$A$12:$A$256,0),MATCH(E$4,Base!$A$12:$H$12,0))</f>
        <v>Bolívar</v>
      </c>
      <c r="F65" s="19" t="str">
        <f>INDEX(Base!$A$12:$H$256,MATCH($C65,Base!$A$12:$A$256,0),MATCH(F$4,Base!$A$12:$H$12,0))</f>
        <v xml:space="preserve">Empresas no cotizantes </v>
      </c>
      <c r="G65" s="19" t="str">
        <f>INDEX(Base!$A$12:$H$256,MATCH($C65,Base!$A$12:$A$256,0),MATCH("Convergencia",Base!$A$12:$H$12,0))</f>
        <v>E.S.P</v>
      </c>
    </row>
    <row r="66" spans="1:7" s="28" customFormat="1" ht="28.5" x14ac:dyDescent="0.25">
      <c r="A66" s="38"/>
      <c r="B66" s="18">
        <f t="shared" si="1"/>
        <v>56</v>
      </c>
      <c r="C66" s="18">
        <v>230213873</v>
      </c>
      <c r="D66" s="19" t="str">
        <f>INDEX(Base!$A$12:$H$256,MATCH($C66,Base!$A$12:$A$256,0),MATCH(D$4,Base!$A$12:$H$12,0))</f>
        <v>Empresa Intermunicipal de Servicios Públicos Domiciliarios de Acueducto y Alcantarillado S.A. E.S.P.</v>
      </c>
      <c r="E66" s="18" t="str">
        <f>INDEX(Base!$A$12:$H$256,MATCH($C66,Base!$A$12:$A$256,0),MATCH(E$4,Base!$A$12:$H$12,0))</f>
        <v>Bolívar</v>
      </c>
      <c r="F66" s="19" t="str">
        <f>INDEX(Base!$A$12:$H$256,MATCH($C66,Base!$A$12:$A$256,0),MATCH(F$4,Base!$A$12:$H$12,0))</f>
        <v xml:space="preserve">Empresas no cotizantes </v>
      </c>
      <c r="G66" s="19" t="str">
        <f>INDEX(Base!$A$12:$H$256,MATCH($C66,Base!$A$12:$A$256,0),MATCH("Convergencia",Base!$A$12:$H$12,0))</f>
        <v>E.S.P</v>
      </c>
    </row>
    <row r="67" spans="1:7" s="28" customFormat="1" x14ac:dyDescent="0.25">
      <c r="A67" s="38"/>
      <c r="B67" s="18">
        <f t="shared" si="1"/>
        <v>57</v>
      </c>
      <c r="C67" s="18">
        <v>213613836</v>
      </c>
      <c r="D67" s="19" t="str">
        <f>INDEX(Base!$A$12:$H$256,MATCH($C67,Base!$A$12:$A$256,0),MATCH(D$4,Base!$A$12:$H$12,0))</f>
        <v>Turbaco</v>
      </c>
      <c r="E67" s="18" t="str">
        <f>INDEX(Base!$A$12:$H$256,MATCH($C67,Base!$A$12:$A$256,0),MATCH(E$4,Base!$A$12:$H$12,0))</f>
        <v>Bolívar</v>
      </c>
      <c r="F67" s="19" t="str">
        <f>INDEX(Base!$A$12:$H$256,MATCH($C67,Base!$A$12:$A$256,0),MATCH(F$4,Base!$A$12:$H$12,0))</f>
        <v xml:space="preserve">Entidades de gobierno </v>
      </c>
      <c r="G67" s="19" t="str">
        <f>INDEX(Base!$A$12:$H$256,MATCH($C67,Base!$A$12:$A$256,0),MATCH("Convergencia",Base!$A$12:$H$12,0))</f>
        <v>Alcaldías</v>
      </c>
    </row>
    <row r="68" spans="1:7" s="28" customFormat="1" ht="28.5" x14ac:dyDescent="0.25">
      <c r="A68" s="38"/>
      <c r="B68" s="18">
        <f t="shared" si="1"/>
        <v>58</v>
      </c>
      <c r="C68" s="18">
        <v>923273669</v>
      </c>
      <c r="D68" s="19" t="str">
        <f>INDEX(Base!$A$12:$H$256,MATCH($C68,Base!$A$12:$A$256,0),MATCH(D$4,Base!$A$12:$H$12,0))</f>
        <v>Instituto Distrital de Acción Comunal de Cartagena y el Caribe</v>
      </c>
      <c r="E68" s="18" t="str">
        <f>INDEX(Base!$A$12:$H$256,MATCH($C68,Base!$A$12:$A$256,0),MATCH(E$4,Base!$A$12:$H$12,0))</f>
        <v>Bolívar</v>
      </c>
      <c r="F68" s="19" t="str">
        <f>INDEX(Base!$A$12:$H$256,MATCH($C68,Base!$A$12:$A$256,0),MATCH(F$4,Base!$A$12:$H$12,0))</f>
        <v xml:space="preserve">Entidades de gobierno </v>
      </c>
      <c r="G68" s="19" t="str">
        <f>INDEX(Base!$A$12:$H$256,MATCH($C68,Base!$A$12:$A$256,0),MATCH("Convergencia",Base!$A$12:$H$12,0))</f>
        <v>Establecimientos públicos</v>
      </c>
    </row>
    <row r="69" spans="1:7" s="28" customFormat="1" x14ac:dyDescent="0.25">
      <c r="A69" s="38"/>
      <c r="B69" s="18">
        <f t="shared" si="1"/>
        <v>59</v>
      </c>
      <c r="C69" s="18">
        <v>923272941</v>
      </c>
      <c r="D69" s="19" t="str">
        <f>INDEX(Base!$A$12:$H$256,MATCH($C69,Base!$A$12:$A$256,0),MATCH(D$4,Base!$A$12:$H$12,0))</f>
        <v>Asociación de Municipios de la Depresión Momposina</v>
      </c>
      <c r="E69" s="18" t="str">
        <f>INDEX(Base!$A$12:$H$256,MATCH($C69,Base!$A$12:$A$256,0),MATCH(E$4,Base!$A$12:$H$12,0))</f>
        <v>Bolívar</v>
      </c>
      <c r="F69" s="19" t="str">
        <f>INDEX(Base!$A$12:$H$256,MATCH($C69,Base!$A$12:$A$256,0),MATCH(F$4,Base!$A$12:$H$12,0))</f>
        <v xml:space="preserve">Entidades de gobierno </v>
      </c>
      <c r="G69" s="19" t="str">
        <f>INDEX(Base!$A$12:$H$256,MATCH($C69,Base!$A$12:$A$256,0),MATCH("Convergencia",Base!$A$12:$H$12,0))</f>
        <v>Otras entidades gobierno general</v>
      </c>
    </row>
    <row r="70" spans="1:7" s="28" customFormat="1" x14ac:dyDescent="0.25">
      <c r="A70" s="38"/>
      <c r="B70" s="18">
        <f t="shared" si="1"/>
        <v>60</v>
      </c>
      <c r="C70" s="18">
        <v>220313657</v>
      </c>
      <c r="D70" s="19" t="str">
        <f>INDEX(Base!$A$12:$H$256,MATCH($C70,Base!$A$12:$A$256,0),MATCH(D$4,Base!$A$12:$H$12,0))</f>
        <v>Casa de la Cultura de San Juan Nepomuceno</v>
      </c>
      <c r="E70" s="18" t="str">
        <f>INDEX(Base!$A$12:$H$256,MATCH($C70,Base!$A$12:$A$256,0),MATCH(E$4,Base!$A$12:$H$12,0))</f>
        <v>Bolívar</v>
      </c>
      <c r="F70" s="19" t="str">
        <f>INDEX(Base!$A$12:$H$256,MATCH($C70,Base!$A$12:$A$256,0),MATCH(F$4,Base!$A$12:$H$12,0))</f>
        <v xml:space="preserve">Entidades de gobierno </v>
      </c>
      <c r="G70" s="19" t="str">
        <f>INDEX(Base!$A$12:$H$256,MATCH($C70,Base!$A$12:$A$256,0),MATCH("Convergencia",Base!$A$12:$H$12,0))</f>
        <v>Otras entidades gobierno general</v>
      </c>
    </row>
    <row r="71" spans="1:7" s="28" customFormat="1" x14ac:dyDescent="0.25">
      <c r="A71" s="38"/>
      <c r="B71" s="18">
        <f t="shared" si="1"/>
        <v>61</v>
      </c>
      <c r="C71" s="18">
        <v>923273334</v>
      </c>
      <c r="D71" s="19" t="str">
        <f>INDEX(Base!$A$12:$H$256,MATCH($C71,Base!$A$12:$A$256,0),MATCH(D$4,Base!$A$12:$H$12,0))</f>
        <v>Escuela Taller Cartagena de Indias.</v>
      </c>
      <c r="E71" s="18" t="str">
        <f>INDEX(Base!$A$12:$H$256,MATCH($C71,Base!$A$12:$A$256,0),MATCH(E$4,Base!$A$12:$H$12,0))</f>
        <v>Bolívar</v>
      </c>
      <c r="F71" s="19" t="str">
        <f>INDEX(Base!$A$12:$H$256,MATCH($C71,Base!$A$12:$A$256,0),MATCH(F$4,Base!$A$12:$H$12,0))</f>
        <v xml:space="preserve">Entidades de gobierno </v>
      </c>
      <c r="G71" s="19" t="str">
        <f>INDEX(Base!$A$12:$H$256,MATCH($C71,Base!$A$12:$A$256,0),MATCH("Convergencia",Base!$A$12:$H$12,0))</f>
        <v>Otras entidades gobierno general</v>
      </c>
    </row>
    <row r="72" spans="1:7" s="28" customFormat="1" ht="28.5" x14ac:dyDescent="0.25">
      <c r="A72" s="38"/>
      <c r="B72" s="18">
        <f t="shared" si="1"/>
        <v>62</v>
      </c>
      <c r="C72" s="18">
        <v>923273515</v>
      </c>
      <c r="D72" s="19" t="str">
        <f>INDEX(Base!$A$12:$H$256,MATCH($C72,Base!$A$12:$A$256,0),MATCH(D$4,Base!$A$12:$H$12,0))</f>
        <v>Instituto Municipal de Cultura Deporte y Recreación de Tiquisio</v>
      </c>
      <c r="E72" s="18" t="str">
        <f>INDEX(Base!$A$12:$H$256,MATCH($C72,Base!$A$12:$A$256,0),MATCH(E$4,Base!$A$12:$H$12,0))</f>
        <v>Bolívar</v>
      </c>
      <c r="F72" s="19" t="str">
        <f>INDEX(Base!$A$12:$H$256,MATCH($C72,Base!$A$12:$A$256,0),MATCH(F$4,Base!$A$12:$H$12,0))</f>
        <v xml:space="preserve">Entidades de gobierno </v>
      </c>
      <c r="G72" s="19" t="str">
        <f>INDEX(Base!$A$12:$H$256,MATCH($C72,Base!$A$12:$A$256,0),MATCH("Convergencia",Base!$A$12:$H$12,0))</f>
        <v>Otras entidades gobierno general</v>
      </c>
    </row>
    <row r="73" spans="1:7" s="28" customFormat="1" ht="28.5" x14ac:dyDescent="0.25">
      <c r="A73" s="38"/>
      <c r="B73" s="18">
        <f t="shared" si="1"/>
        <v>63</v>
      </c>
      <c r="C73" s="18">
        <v>923272495</v>
      </c>
      <c r="D73" s="19" t="str">
        <f>INDEX(Base!$A$12:$H$256,MATCH($C73,Base!$A$12:$A$256,0),MATCH(D$4,Base!$A$12:$H$12,0))</f>
        <v>Instituto Municipal de Deporte y Cultura de Morales - Bolívar</v>
      </c>
      <c r="E73" s="18" t="str">
        <f>INDEX(Base!$A$12:$H$256,MATCH($C73,Base!$A$12:$A$256,0),MATCH(E$4,Base!$A$12:$H$12,0))</f>
        <v>Bolívar</v>
      </c>
      <c r="F73" s="19" t="str">
        <f>INDEX(Base!$A$12:$H$256,MATCH($C73,Base!$A$12:$A$256,0),MATCH(F$4,Base!$A$12:$H$12,0))</f>
        <v xml:space="preserve">Entidades de gobierno </v>
      </c>
      <c r="G73" s="19" t="str">
        <f>INDEX(Base!$A$12:$H$256,MATCH($C73,Base!$A$12:$A$256,0),MATCH("Convergencia",Base!$A$12:$H$12,0))</f>
        <v>Otras entidades gobierno general</v>
      </c>
    </row>
    <row r="74" spans="1:7" s="28" customFormat="1" ht="28.5" x14ac:dyDescent="0.25">
      <c r="A74" s="38"/>
      <c r="B74" s="18">
        <f t="shared" si="1"/>
        <v>64</v>
      </c>
      <c r="C74" s="18">
        <v>923273130</v>
      </c>
      <c r="D74" s="19" t="str">
        <f>INDEX(Base!$A$12:$H$256,MATCH($C74,Base!$A$12:$A$256,0),MATCH(D$4,Base!$A$12:$H$12,0))</f>
        <v>Instituto Municipal de Recreación y Deportes de Clemencia</v>
      </c>
      <c r="E74" s="18" t="str">
        <f>INDEX(Base!$A$12:$H$256,MATCH($C74,Base!$A$12:$A$256,0),MATCH(E$4,Base!$A$12:$H$12,0))</f>
        <v>Bolívar</v>
      </c>
      <c r="F74" s="19" t="str">
        <f>INDEX(Base!$A$12:$H$256,MATCH($C74,Base!$A$12:$A$256,0),MATCH(F$4,Base!$A$12:$H$12,0))</f>
        <v xml:space="preserve">Entidades de gobierno </v>
      </c>
      <c r="G74" s="19" t="str">
        <f>INDEX(Base!$A$12:$H$256,MATCH($C74,Base!$A$12:$A$256,0),MATCH("Convergencia",Base!$A$12:$H$12,0))</f>
        <v>Otras entidades gobierno general</v>
      </c>
    </row>
    <row r="75" spans="1:7" s="28" customFormat="1" x14ac:dyDescent="0.25">
      <c r="A75" s="38"/>
      <c r="B75" s="18">
        <f t="shared" si="1"/>
        <v>65</v>
      </c>
      <c r="C75" s="18">
        <v>220115879</v>
      </c>
      <c r="D75" s="19" t="str">
        <f>INDEX(Base!$A$12:$H$256,MATCH($C75,Base!$A$12:$A$256,0),MATCH(D$4,Base!$A$12:$H$12,0))</f>
        <v>E.S.E. Centro de Salud de Viracachá</v>
      </c>
      <c r="E75" s="18" t="str">
        <f>INDEX(Base!$A$12:$H$256,MATCH($C75,Base!$A$12:$A$256,0),MATCH(E$4,Base!$A$12:$H$12,0))</f>
        <v>Boyacá</v>
      </c>
      <c r="F75" s="19" t="str">
        <f>INDEX(Base!$A$12:$H$256,MATCH($C75,Base!$A$12:$A$256,0),MATCH(F$4,Base!$A$12:$H$12,0))</f>
        <v xml:space="preserve">Empresas no cotizantes </v>
      </c>
      <c r="G75" s="19" t="str">
        <f>INDEX(Base!$A$12:$H$256,MATCH($C75,Base!$A$12:$A$256,0),MATCH("Convergencia",Base!$A$12:$H$12,0))</f>
        <v>E.S.E</v>
      </c>
    </row>
    <row r="76" spans="1:7" s="28" customFormat="1" x14ac:dyDescent="0.25">
      <c r="A76" s="38"/>
      <c r="B76" s="18">
        <f t="shared" si="1"/>
        <v>66</v>
      </c>
      <c r="C76" s="18">
        <v>270115403</v>
      </c>
      <c r="D76" s="19" t="str">
        <f>INDEX(Base!$A$12:$H$256,MATCH($C76,Base!$A$12:$A$256,0),MATCH(D$4,Base!$A$12:$H$12,0))</f>
        <v>E.S.E. Centro de Salud la Uvita</v>
      </c>
      <c r="E76" s="18" t="str">
        <f>INDEX(Base!$A$12:$H$256,MATCH($C76,Base!$A$12:$A$256,0),MATCH(E$4,Base!$A$12:$H$12,0))</f>
        <v>Boyacá</v>
      </c>
      <c r="F76" s="19" t="str">
        <f>INDEX(Base!$A$12:$H$256,MATCH($C76,Base!$A$12:$A$256,0),MATCH(F$4,Base!$A$12:$H$12,0))</f>
        <v xml:space="preserve">Empresas no cotizantes </v>
      </c>
      <c r="G76" s="19" t="str">
        <f>INDEX(Base!$A$12:$H$256,MATCH($C76,Base!$A$12:$A$256,0),MATCH("Convergencia",Base!$A$12:$H$12,0))</f>
        <v>E.S.E</v>
      </c>
    </row>
    <row r="77" spans="1:7" s="28" customFormat="1" x14ac:dyDescent="0.25">
      <c r="A77" s="38"/>
      <c r="B77" s="18">
        <f t="shared" ref="B77:B140" si="2">+B76+1</f>
        <v>67</v>
      </c>
      <c r="C77" s="18">
        <v>220815480</v>
      </c>
      <c r="D77" s="19" t="str">
        <f>INDEX(Base!$A$12:$H$256,MATCH($C77,Base!$A$12:$A$256,0),MATCH(D$4,Base!$A$12:$H$12,0))</f>
        <v>E.S.E. Hospital Santa Ana de Muzo</v>
      </c>
      <c r="E77" s="18" t="str">
        <f>INDEX(Base!$A$12:$H$256,MATCH($C77,Base!$A$12:$A$256,0),MATCH(E$4,Base!$A$12:$H$12,0))</f>
        <v>Boyacá</v>
      </c>
      <c r="F77" s="19" t="str">
        <f>INDEX(Base!$A$12:$H$256,MATCH($C77,Base!$A$12:$A$256,0),MATCH(F$4,Base!$A$12:$H$12,0))</f>
        <v xml:space="preserve">Empresas no cotizantes </v>
      </c>
      <c r="G77" s="19" t="str">
        <f>INDEX(Base!$A$12:$H$256,MATCH($C77,Base!$A$12:$A$256,0),MATCH("Convergencia",Base!$A$12:$H$12,0))</f>
        <v>E.S.E</v>
      </c>
    </row>
    <row r="78" spans="1:7" s="28" customFormat="1" x14ac:dyDescent="0.25">
      <c r="A78" s="38"/>
      <c r="B78" s="18">
        <f t="shared" si="2"/>
        <v>68</v>
      </c>
      <c r="C78" s="18">
        <v>923272427</v>
      </c>
      <c r="D78" s="19" t="str">
        <f>INDEX(Base!$A$12:$H$256,MATCH($C78,Base!$A$12:$A$256,0),MATCH(D$4,Base!$A$12:$H$12,0))</f>
        <v>E.S.P. Aguas con Futuro S.A.</v>
      </c>
      <c r="E78" s="18" t="str">
        <f>INDEX(Base!$A$12:$H$256,MATCH($C78,Base!$A$12:$A$256,0),MATCH(E$4,Base!$A$12:$H$12,0))</f>
        <v>Boyacá</v>
      </c>
      <c r="F78" s="19" t="str">
        <f>INDEX(Base!$A$12:$H$256,MATCH($C78,Base!$A$12:$A$256,0),MATCH(F$4,Base!$A$12:$H$12,0))</f>
        <v xml:space="preserve">Empresas no cotizantes </v>
      </c>
      <c r="G78" s="19" t="str">
        <f>INDEX(Base!$A$12:$H$256,MATCH($C78,Base!$A$12:$A$256,0),MATCH("Convergencia",Base!$A$12:$H$12,0))</f>
        <v>E.S.P</v>
      </c>
    </row>
    <row r="79" spans="1:7" s="28" customFormat="1" x14ac:dyDescent="0.25">
      <c r="A79" s="38"/>
      <c r="B79" s="18">
        <f t="shared" si="2"/>
        <v>69</v>
      </c>
      <c r="C79" s="18">
        <v>262615806</v>
      </c>
      <c r="D79" s="19" t="str">
        <f>INDEX(Base!$A$12:$H$256,MATCH($C79,Base!$A$12:$A$256,0),MATCH(D$4,Base!$A$12:$H$12,0))</f>
        <v>E.S.P. Empresas Municipales de Tibasosa</v>
      </c>
      <c r="E79" s="18" t="str">
        <f>INDEX(Base!$A$12:$H$256,MATCH($C79,Base!$A$12:$A$256,0),MATCH(E$4,Base!$A$12:$H$12,0))</f>
        <v>Boyacá</v>
      </c>
      <c r="F79" s="19" t="str">
        <f>INDEX(Base!$A$12:$H$256,MATCH($C79,Base!$A$12:$A$256,0),MATCH(F$4,Base!$A$12:$H$12,0))</f>
        <v xml:space="preserve">Empresas no cotizantes </v>
      </c>
      <c r="G79" s="19" t="str">
        <f>INDEX(Base!$A$12:$H$256,MATCH($C79,Base!$A$12:$A$256,0),MATCH("Convergencia",Base!$A$12:$H$12,0))</f>
        <v>E.S.P</v>
      </c>
    </row>
    <row r="80" spans="1:7" s="28" customFormat="1" ht="28.5" x14ac:dyDescent="0.25">
      <c r="A80" s="38"/>
      <c r="B80" s="18">
        <f t="shared" si="2"/>
        <v>70</v>
      </c>
      <c r="C80" s="18">
        <v>266115407</v>
      </c>
      <c r="D80" s="19" t="str">
        <f>INDEX(Base!$A$12:$H$256,MATCH($C80,Base!$A$12:$A$256,0),MATCH(D$4,Base!$A$12:$H$12,0))</f>
        <v>Empresa Municipal de Servicios Públicos de Villa de Leyva</v>
      </c>
      <c r="E80" s="18" t="str">
        <f>INDEX(Base!$A$12:$H$256,MATCH($C80,Base!$A$12:$A$256,0),MATCH(E$4,Base!$A$12:$H$12,0))</f>
        <v>Boyacá</v>
      </c>
      <c r="F80" s="19" t="str">
        <f>INDEX(Base!$A$12:$H$256,MATCH($C80,Base!$A$12:$A$256,0),MATCH(F$4,Base!$A$12:$H$12,0))</f>
        <v xml:space="preserve">Empresas no cotizantes </v>
      </c>
      <c r="G80" s="19" t="str">
        <f>INDEX(Base!$A$12:$H$256,MATCH($C80,Base!$A$12:$A$256,0),MATCH("Convergencia",Base!$A$12:$H$12,0))</f>
        <v>Otras empresas</v>
      </c>
    </row>
    <row r="81" spans="1:7" s="28" customFormat="1" x14ac:dyDescent="0.25">
      <c r="A81" s="38"/>
      <c r="B81" s="18">
        <f t="shared" si="2"/>
        <v>71</v>
      </c>
      <c r="C81" s="18">
        <v>923270955</v>
      </c>
      <c r="D81" s="19" t="str">
        <f>INDEX(Base!$A$12:$H$256,MATCH($C81,Base!$A$12:$A$256,0),MATCH(D$4,Base!$A$12:$H$12,0))</f>
        <v>Sociedad Hotel de Tenza Ltda</v>
      </c>
      <c r="E81" s="18" t="str">
        <f>INDEX(Base!$A$12:$H$256,MATCH($C81,Base!$A$12:$A$256,0),MATCH(E$4,Base!$A$12:$H$12,0))</f>
        <v>Boyacá</v>
      </c>
      <c r="F81" s="19" t="str">
        <f>INDEX(Base!$A$12:$H$256,MATCH($C81,Base!$A$12:$A$256,0),MATCH(F$4,Base!$A$12:$H$12,0))</f>
        <v xml:space="preserve">Empresas no cotizantes </v>
      </c>
      <c r="G81" s="19" t="str">
        <f>INDEX(Base!$A$12:$H$256,MATCH($C81,Base!$A$12:$A$256,0),MATCH("Convergencia",Base!$A$12:$H$12,0))</f>
        <v>S.E.M</v>
      </c>
    </row>
    <row r="82" spans="1:7" s="28" customFormat="1" ht="28.5" x14ac:dyDescent="0.25">
      <c r="A82" s="38"/>
      <c r="B82" s="18">
        <f t="shared" si="2"/>
        <v>72</v>
      </c>
      <c r="C82" s="18">
        <v>923273148</v>
      </c>
      <c r="D82" s="19" t="str">
        <f>INDEX(Base!$A$12:$H$256,MATCH($C82,Base!$A$12:$A$256,0),MATCH(D$4,Base!$A$12:$H$12,0))</f>
        <v>Sociedad Pública Terminal Regional de Transporte Terrestre de Tunja S.A.S.</v>
      </c>
      <c r="E82" s="18" t="str">
        <f>INDEX(Base!$A$12:$H$256,MATCH($C82,Base!$A$12:$A$256,0),MATCH(E$4,Base!$A$12:$H$12,0))</f>
        <v>Boyacá</v>
      </c>
      <c r="F82" s="19" t="str">
        <f>INDEX(Base!$A$12:$H$256,MATCH($C82,Base!$A$12:$A$256,0),MATCH(F$4,Base!$A$12:$H$12,0))</f>
        <v xml:space="preserve">Empresas no cotizantes </v>
      </c>
      <c r="G82" s="19" t="str">
        <f>INDEX(Base!$A$12:$H$256,MATCH($C82,Base!$A$12:$A$256,0),MATCH("Convergencia",Base!$A$12:$H$12,0))</f>
        <v>Sociedades públicas</v>
      </c>
    </row>
    <row r="83" spans="1:7" s="28" customFormat="1" x14ac:dyDescent="0.25">
      <c r="A83" s="38"/>
      <c r="B83" s="18">
        <f t="shared" si="2"/>
        <v>73</v>
      </c>
      <c r="C83" s="18">
        <v>216415664</v>
      </c>
      <c r="D83" s="19" t="str">
        <f>INDEX(Base!$A$12:$H$256,MATCH($C83,Base!$A$12:$A$256,0),MATCH(D$4,Base!$A$12:$H$12,0))</f>
        <v>San José de Pare</v>
      </c>
      <c r="E83" s="18" t="str">
        <f>INDEX(Base!$A$12:$H$256,MATCH($C83,Base!$A$12:$A$256,0),MATCH(E$4,Base!$A$12:$H$12,0))</f>
        <v>Boyacá</v>
      </c>
      <c r="F83" s="19" t="str">
        <f>INDEX(Base!$A$12:$H$256,MATCH($C83,Base!$A$12:$A$256,0),MATCH(F$4,Base!$A$12:$H$12,0))</f>
        <v xml:space="preserve">Entidades de gobierno </v>
      </c>
      <c r="G83" s="19" t="str">
        <f>INDEX(Base!$A$12:$H$256,MATCH($C83,Base!$A$12:$A$256,0),MATCH("Convergencia",Base!$A$12:$H$12,0))</f>
        <v>Alcaldías</v>
      </c>
    </row>
    <row r="84" spans="1:7" s="28" customFormat="1" ht="28.5" x14ac:dyDescent="0.25">
      <c r="A84" s="38"/>
      <c r="B84" s="18">
        <f t="shared" si="2"/>
        <v>74</v>
      </c>
      <c r="C84" s="18">
        <v>923273604</v>
      </c>
      <c r="D84" s="19" t="str">
        <f>INDEX(Base!$A$12:$H$256,MATCH($C84,Base!$A$12:$A$256,0),MATCH(D$4,Base!$A$12:$H$12,0))</f>
        <v>Casa de Bienestar del Adulto Mayor y Centro Vida La Esperanza de Soracá</v>
      </c>
      <c r="E84" s="18" t="str">
        <f>INDEX(Base!$A$12:$H$256,MATCH($C84,Base!$A$12:$A$256,0),MATCH(E$4,Base!$A$12:$H$12,0))</f>
        <v>Boyacá</v>
      </c>
      <c r="F84" s="19" t="str">
        <f>INDEX(Base!$A$12:$H$256,MATCH($C84,Base!$A$12:$A$256,0),MATCH(F$4,Base!$A$12:$H$12,0))</f>
        <v xml:space="preserve">Entidades de gobierno </v>
      </c>
      <c r="G84" s="19" t="str">
        <f>INDEX(Base!$A$12:$H$256,MATCH($C84,Base!$A$12:$A$256,0),MATCH("Convergencia",Base!$A$12:$H$12,0))</f>
        <v>Establecimientos públicos</v>
      </c>
    </row>
    <row r="85" spans="1:7" s="28" customFormat="1" ht="28.5" x14ac:dyDescent="0.25">
      <c r="A85" s="38"/>
      <c r="B85" s="18">
        <f t="shared" si="2"/>
        <v>75</v>
      </c>
      <c r="C85" s="18">
        <v>923273539</v>
      </c>
      <c r="D85" s="19" t="str">
        <f>INDEX(Base!$A$12:$H$256,MATCH($C85,Base!$A$12:$A$256,0),MATCH(D$4,Base!$A$12:$H$12,0))</f>
        <v>Establecimiento Público Municipal Centro de Protección Social para el Adulto Mayor San Martín de Porres</v>
      </c>
      <c r="E85" s="18" t="str">
        <f>INDEX(Base!$A$12:$H$256,MATCH($C85,Base!$A$12:$A$256,0),MATCH(E$4,Base!$A$12:$H$12,0))</f>
        <v>Boyacá</v>
      </c>
      <c r="F85" s="19" t="str">
        <f>INDEX(Base!$A$12:$H$256,MATCH($C85,Base!$A$12:$A$256,0),MATCH(F$4,Base!$A$12:$H$12,0))</f>
        <v xml:space="preserve">Entidades de gobierno </v>
      </c>
      <c r="G85" s="19" t="str">
        <f>INDEX(Base!$A$12:$H$256,MATCH($C85,Base!$A$12:$A$256,0),MATCH("Convergencia",Base!$A$12:$H$12,0))</f>
        <v>Otras entidades gobierno general</v>
      </c>
    </row>
    <row r="86" spans="1:7" s="28" customFormat="1" ht="28.5" x14ac:dyDescent="0.25">
      <c r="A86" s="38"/>
      <c r="B86" s="18">
        <f t="shared" si="2"/>
        <v>76</v>
      </c>
      <c r="C86" s="18">
        <v>220115572</v>
      </c>
      <c r="D86" s="19" t="str">
        <f>INDEX(Base!$A$12:$H$256,MATCH($C86,Base!$A$12:$A$256,0),MATCH(D$4,Base!$A$12:$H$12,0))</f>
        <v>Instituto Municipal de Deportes y Recreación - Puerto Boyacá</v>
      </c>
      <c r="E86" s="18" t="str">
        <f>INDEX(Base!$A$12:$H$256,MATCH($C86,Base!$A$12:$A$256,0),MATCH(E$4,Base!$A$12:$H$12,0))</f>
        <v>Boyacá</v>
      </c>
      <c r="F86" s="19" t="str">
        <f>INDEX(Base!$A$12:$H$256,MATCH($C86,Base!$A$12:$A$256,0),MATCH(F$4,Base!$A$12:$H$12,0))</f>
        <v xml:space="preserve">Entidades de gobierno </v>
      </c>
      <c r="G86" s="19" t="str">
        <f>INDEX(Base!$A$12:$H$256,MATCH($C86,Base!$A$12:$A$256,0),MATCH("Convergencia",Base!$A$12:$H$12,0))</f>
        <v>Otras entidades gobierno general</v>
      </c>
    </row>
    <row r="87" spans="1:7" s="28" customFormat="1" ht="28.5" x14ac:dyDescent="0.25">
      <c r="A87" s="38"/>
      <c r="B87" s="18">
        <f t="shared" si="2"/>
        <v>77</v>
      </c>
      <c r="C87" s="18">
        <v>923272320</v>
      </c>
      <c r="D87" s="19" t="str">
        <f>INDEX(Base!$A$12:$H$256,MATCH($C87,Base!$A$12:$A$256,0),MATCH(D$4,Base!$A$12:$H$12,0))</f>
        <v>Instituto Municipal de Recreación, Deporte y Cultura - Tinjacá</v>
      </c>
      <c r="E87" s="18" t="str">
        <f>INDEX(Base!$A$12:$H$256,MATCH($C87,Base!$A$12:$A$256,0),MATCH(E$4,Base!$A$12:$H$12,0))</f>
        <v>Boyacá</v>
      </c>
      <c r="F87" s="19" t="str">
        <f>INDEX(Base!$A$12:$H$256,MATCH($C87,Base!$A$12:$A$256,0),MATCH(F$4,Base!$A$12:$H$12,0))</f>
        <v xml:space="preserve">Entidades de gobierno </v>
      </c>
      <c r="G87" s="19" t="str">
        <f>INDEX(Base!$A$12:$H$256,MATCH($C87,Base!$A$12:$A$256,0),MATCH("Convergencia",Base!$A$12:$H$12,0))</f>
        <v>Otras entidades gobierno general</v>
      </c>
    </row>
    <row r="88" spans="1:7" s="28" customFormat="1" x14ac:dyDescent="0.25">
      <c r="A88" s="38"/>
      <c r="B88" s="18">
        <f t="shared" si="2"/>
        <v>78</v>
      </c>
      <c r="C88" s="18">
        <v>923271599</v>
      </c>
      <c r="D88" s="19" t="str">
        <f>INDEX(Base!$A$12:$H$256,MATCH($C88,Base!$A$12:$A$256,0),MATCH(D$4,Base!$A$12:$H$12,0))</f>
        <v>E.S.E. Hospital Departamental San José - Marulanda</v>
      </c>
      <c r="E88" s="18" t="str">
        <f>INDEX(Base!$A$12:$H$256,MATCH($C88,Base!$A$12:$A$256,0),MATCH(E$4,Base!$A$12:$H$12,0))</f>
        <v>Caldas</v>
      </c>
      <c r="F88" s="19" t="str">
        <f>INDEX(Base!$A$12:$H$256,MATCH($C88,Base!$A$12:$A$256,0),MATCH(F$4,Base!$A$12:$H$12,0))</f>
        <v xml:space="preserve">Empresas no cotizantes </v>
      </c>
      <c r="G88" s="19" t="str">
        <f>INDEX(Base!$A$12:$H$256,MATCH($C88,Base!$A$12:$A$256,0),MATCH("Convergencia",Base!$A$12:$H$12,0))</f>
        <v>E.S.E</v>
      </c>
    </row>
    <row r="89" spans="1:7" s="28" customFormat="1" ht="28.5" x14ac:dyDescent="0.25">
      <c r="A89" s="38"/>
      <c r="B89" s="18">
        <f t="shared" si="2"/>
        <v>79</v>
      </c>
      <c r="C89" s="18">
        <v>923272923</v>
      </c>
      <c r="D89" s="19" t="str">
        <f>INDEX(Base!$A$12:$H$256,MATCH($C89,Base!$A$12:$A$256,0),MATCH(D$4,Base!$A$12:$H$12,0))</f>
        <v>Hospital Departamental  de la Divina Misericordia de Palestina - Caldas E.S.E</v>
      </c>
      <c r="E89" s="18" t="str">
        <f>INDEX(Base!$A$12:$H$256,MATCH($C89,Base!$A$12:$A$256,0),MATCH(E$4,Base!$A$12:$H$12,0))</f>
        <v>Caldas</v>
      </c>
      <c r="F89" s="19" t="str">
        <f>INDEX(Base!$A$12:$H$256,MATCH($C89,Base!$A$12:$A$256,0),MATCH(F$4,Base!$A$12:$H$12,0))</f>
        <v xml:space="preserve">Empresas no cotizantes </v>
      </c>
      <c r="G89" s="19" t="str">
        <f>INDEX(Base!$A$12:$H$256,MATCH($C89,Base!$A$12:$A$256,0),MATCH("Convergencia",Base!$A$12:$H$12,0))</f>
        <v>E.S.E</v>
      </c>
    </row>
    <row r="90" spans="1:7" s="28" customFormat="1" x14ac:dyDescent="0.25">
      <c r="A90" s="38"/>
      <c r="B90" s="18">
        <f t="shared" si="2"/>
        <v>80</v>
      </c>
      <c r="C90" s="18">
        <v>214117541</v>
      </c>
      <c r="D90" s="19" t="str">
        <f>INDEX(Base!$A$12:$H$256,MATCH($C90,Base!$A$12:$A$256,0),MATCH(D$4,Base!$A$12:$H$12,0))</f>
        <v>Pensilvania</v>
      </c>
      <c r="E90" s="18" t="str">
        <f>INDEX(Base!$A$12:$H$256,MATCH($C90,Base!$A$12:$A$256,0),MATCH(E$4,Base!$A$12:$H$12,0))</f>
        <v>Caldas</v>
      </c>
      <c r="F90" s="19" t="str">
        <f>INDEX(Base!$A$12:$H$256,MATCH($C90,Base!$A$12:$A$256,0),MATCH(F$4,Base!$A$12:$H$12,0))</f>
        <v xml:space="preserve">Entidades de gobierno </v>
      </c>
      <c r="G90" s="19" t="str">
        <f>INDEX(Base!$A$12:$H$256,MATCH($C90,Base!$A$12:$A$256,0),MATCH("Convergencia",Base!$A$12:$H$12,0))</f>
        <v>Alcaldías</v>
      </c>
    </row>
    <row r="91" spans="1:7" s="28" customFormat="1" x14ac:dyDescent="0.25">
      <c r="A91" s="38"/>
      <c r="B91" s="18">
        <f t="shared" si="2"/>
        <v>81</v>
      </c>
      <c r="C91" s="18">
        <v>217317873</v>
      </c>
      <c r="D91" s="19" t="str">
        <f>INDEX(Base!$A$12:$H$256,MATCH($C91,Base!$A$12:$A$256,0),MATCH(D$4,Base!$A$12:$H$12,0))</f>
        <v>Villamaría</v>
      </c>
      <c r="E91" s="18" t="str">
        <f>INDEX(Base!$A$12:$H$256,MATCH($C91,Base!$A$12:$A$256,0),MATCH(E$4,Base!$A$12:$H$12,0))</f>
        <v>Caldas</v>
      </c>
      <c r="F91" s="19" t="str">
        <f>INDEX(Base!$A$12:$H$256,MATCH($C91,Base!$A$12:$A$256,0),MATCH(F$4,Base!$A$12:$H$12,0))</f>
        <v xml:space="preserve">Entidades de gobierno </v>
      </c>
      <c r="G91" s="19" t="str">
        <f>INDEX(Base!$A$12:$H$256,MATCH($C91,Base!$A$12:$A$256,0),MATCH("Convergencia",Base!$A$12:$H$12,0))</f>
        <v>Alcaldías</v>
      </c>
    </row>
    <row r="92" spans="1:7" s="28" customFormat="1" ht="28.5" x14ac:dyDescent="0.25">
      <c r="A92" s="38"/>
      <c r="B92" s="18">
        <f t="shared" si="2"/>
        <v>82</v>
      </c>
      <c r="C92" s="18">
        <v>923271567</v>
      </c>
      <c r="D92" s="19" t="str">
        <f>INDEX(Base!$A$12:$H$256,MATCH($C92,Base!$A$12:$A$256,0),MATCH(D$4,Base!$A$12:$H$12,0))</f>
        <v>Asociación para la Construcción del Aeropuerto del Café en Palestina - Caldas</v>
      </c>
      <c r="E92" s="18" t="str">
        <f>INDEX(Base!$A$12:$H$256,MATCH($C92,Base!$A$12:$A$256,0),MATCH(E$4,Base!$A$12:$H$12,0))</f>
        <v>Caldas</v>
      </c>
      <c r="F92" s="19" t="str">
        <f>INDEX(Base!$A$12:$H$256,MATCH($C92,Base!$A$12:$A$256,0),MATCH(F$4,Base!$A$12:$H$12,0))</f>
        <v xml:space="preserve">Entidades de gobierno </v>
      </c>
      <c r="G92" s="19" t="str">
        <f>INDEX(Base!$A$12:$H$256,MATCH($C92,Base!$A$12:$A$256,0),MATCH("Convergencia",Base!$A$12:$H$12,0))</f>
        <v>Otras entidades gobierno general</v>
      </c>
    </row>
    <row r="93" spans="1:7" s="28" customFormat="1" ht="28.5" x14ac:dyDescent="0.25">
      <c r="A93" s="38"/>
      <c r="B93" s="18">
        <f t="shared" si="2"/>
        <v>83</v>
      </c>
      <c r="C93" s="18">
        <v>923272874</v>
      </c>
      <c r="D93" s="19" t="str">
        <f>INDEX(Base!$A$12:$H$256,MATCH($C93,Base!$A$12:$A$256,0),MATCH(D$4,Base!$A$12:$H$12,0))</f>
        <v>Asociación de Municipios de la Subregión Centro Sur de Caldas-En liquidación</v>
      </c>
      <c r="E93" s="18" t="str">
        <f>INDEX(Base!$A$12:$H$256,MATCH($C93,Base!$A$12:$A$256,0),MATCH(E$4,Base!$A$12:$H$12,0))</f>
        <v>Caldas</v>
      </c>
      <c r="F93" s="19" t="str">
        <f>INDEX(Base!$A$12:$H$256,MATCH($C93,Base!$A$12:$A$256,0),MATCH(F$4,Base!$A$12:$H$12,0))</f>
        <v xml:space="preserve">Entidades en liquidación </v>
      </c>
      <c r="G93" s="19" t="str">
        <f>INDEX(Base!$A$12:$H$256,MATCH($C93,Base!$A$12:$A$256,0),MATCH("Convergencia",Base!$A$12:$H$12,0))</f>
        <v>Empresas en liquidación</v>
      </c>
    </row>
    <row r="94" spans="1:7" s="28" customFormat="1" x14ac:dyDescent="0.25">
      <c r="A94" s="38"/>
      <c r="B94" s="18">
        <f t="shared" si="2"/>
        <v>84</v>
      </c>
      <c r="C94" s="18">
        <v>923272820</v>
      </c>
      <c r="D94" s="19" t="str">
        <f>INDEX(Base!$A$12:$H$256,MATCH($C94,Base!$A$12:$A$256,0),MATCH(D$4,Base!$A$12:$H$12,0))</f>
        <v>Empresas Públicas de el Doncello S.A E.S.P</v>
      </c>
      <c r="E94" s="18" t="str">
        <f>INDEX(Base!$A$12:$H$256,MATCH($C94,Base!$A$12:$A$256,0),MATCH(E$4,Base!$A$12:$H$12,0))</f>
        <v>Caquetá</v>
      </c>
      <c r="F94" s="19" t="str">
        <f>INDEX(Base!$A$12:$H$256,MATCH($C94,Base!$A$12:$A$256,0),MATCH(F$4,Base!$A$12:$H$12,0))</f>
        <v xml:space="preserve">Empresas no cotizantes </v>
      </c>
      <c r="G94" s="19" t="str">
        <f>INDEX(Base!$A$12:$H$256,MATCH($C94,Base!$A$12:$A$256,0),MATCH("Convergencia",Base!$A$12:$H$12,0))</f>
        <v>E.S.P</v>
      </c>
    </row>
    <row r="95" spans="1:7" s="28" customFormat="1" x14ac:dyDescent="0.25">
      <c r="A95" s="38"/>
      <c r="B95" s="18">
        <f t="shared" si="2"/>
        <v>85</v>
      </c>
      <c r="C95" s="18">
        <v>212918029</v>
      </c>
      <c r="D95" s="19" t="str">
        <f>INDEX(Base!$A$12:$H$256,MATCH($C95,Base!$A$12:$A$256,0),MATCH(D$4,Base!$A$12:$H$12,0))</f>
        <v>Albania - Caquetá</v>
      </c>
      <c r="E95" s="18" t="str">
        <f>INDEX(Base!$A$12:$H$256,MATCH($C95,Base!$A$12:$A$256,0),MATCH(E$4,Base!$A$12:$H$12,0))</f>
        <v>Caquetá</v>
      </c>
      <c r="F95" s="19" t="str">
        <f>INDEX(Base!$A$12:$H$256,MATCH($C95,Base!$A$12:$A$256,0),MATCH(F$4,Base!$A$12:$H$12,0))</f>
        <v xml:space="preserve">Entidades de gobierno </v>
      </c>
      <c r="G95" s="19" t="str">
        <f>INDEX(Base!$A$12:$H$256,MATCH($C95,Base!$A$12:$A$256,0),MATCH("Convergencia",Base!$A$12:$H$12,0))</f>
        <v>Alcaldías</v>
      </c>
    </row>
    <row r="96" spans="1:7" s="28" customFormat="1" ht="28.5" x14ac:dyDescent="0.25">
      <c r="A96" s="38"/>
      <c r="B96" s="18">
        <f t="shared" si="2"/>
        <v>86</v>
      </c>
      <c r="C96" s="18">
        <v>923273499</v>
      </c>
      <c r="D96" s="19" t="str">
        <f>INDEX(Base!$A$12:$H$256,MATCH($C96,Base!$A$12:$A$256,0),MATCH(D$4,Base!$A$12:$H$12,0))</f>
        <v>I.P.S.I Caño Mochuelo del Cabildo Indígena del Resguardo Caño Mochuelo</v>
      </c>
      <c r="E96" s="18" t="str">
        <f>INDEX(Base!$A$12:$H$256,MATCH($C96,Base!$A$12:$A$256,0),MATCH(E$4,Base!$A$12:$H$12,0))</f>
        <v>Casanare</v>
      </c>
      <c r="F96" s="19" t="str">
        <f>INDEX(Base!$A$12:$H$256,MATCH($C96,Base!$A$12:$A$256,0),MATCH(F$4,Base!$A$12:$H$12,0))</f>
        <v xml:space="preserve">Empresas no cotizantes </v>
      </c>
      <c r="G96" s="19" t="str">
        <f>INDEX(Base!$A$12:$H$256,MATCH($C96,Base!$A$12:$A$256,0),MATCH("Convergencia",Base!$A$12:$H$12,0))</f>
        <v>Otras empresas</v>
      </c>
    </row>
    <row r="97" spans="1:7" s="28" customFormat="1" x14ac:dyDescent="0.25">
      <c r="A97" s="38"/>
      <c r="B97" s="18">
        <f t="shared" si="2"/>
        <v>87</v>
      </c>
      <c r="C97" s="18">
        <v>923271587</v>
      </c>
      <c r="D97" s="19" t="str">
        <f>INDEX(Base!$A$12:$H$256,MATCH($C97,Base!$A$12:$A$256,0),MATCH(D$4,Base!$A$12:$H$12,0))</f>
        <v>Instituto Municipal para el Desarrollo de Hato Corozal</v>
      </c>
      <c r="E97" s="18" t="str">
        <f>INDEX(Base!$A$12:$H$256,MATCH($C97,Base!$A$12:$A$256,0),MATCH(E$4,Base!$A$12:$H$12,0))</f>
        <v>Casanare</v>
      </c>
      <c r="F97" s="19" t="str">
        <f>INDEX(Base!$A$12:$H$256,MATCH($C97,Base!$A$12:$A$256,0),MATCH(F$4,Base!$A$12:$H$12,0))</f>
        <v xml:space="preserve">Entidades de gobierno </v>
      </c>
      <c r="G97" s="19" t="str">
        <f>INDEX(Base!$A$12:$H$256,MATCH($C97,Base!$A$12:$A$256,0),MATCH("Convergencia",Base!$A$12:$H$12,0))</f>
        <v>Otras entidades gobierno general</v>
      </c>
    </row>
    <row r="98" spans="1:7" s="28" customFormat="1" x14ac:dyDescent="0.25">
      <c r="A98" s="38"/>
      <c r="B98" s="18">
        <f t="shared" si="2"/>
        <v>88</v>
      </c>
      <c r="C98" s="18">
        <v>220285410</v>
      </c>
      <c r="D98" s="19" t="str">
        <f>INDEX(Base!$A$12:$H$256,MATCH($C98,Base!$A$12:$A$256,0),MATCH(D$4,Base!$A$12:$H$12,0))</f>
        <v>Instituto para el Deporte y la Recreación - Tauramena</v>
      </c>
      <c r="E98" s="18" t="str">
        <f>INDEX(Base!$A$12:$H$256,MATCH($C98,Base!$A$12:$A$256,0),MATCH(E$4,Base!$A$12:$H$12,0))</f>
        <v>Casanare</v>
      </c>
      <c r="F98" s="19" t="str">
        <f>INDEX(Base!$A$12:$H$256,MATCH($C98,Base!$A$12:$A$256,0),MATCH(F$4,Base!$A$12:$H$12,0))</f>
        <v xml:space="preserve">Entidades de gobierno </v>
      </c>
      <c r="G98" s="19" t="str">
        <f>INDEX(Base!$A$12:$H$256,MATCH($C98,Base!$A$12:$A$256,0),MATCH("Convergencia",Base!$A$12:$H$12,0))</f>
        <v>Otras entidades gobierno general</v>
      </c>
    </row>
    <row r="99" spans="1:7" s="28" customFormat="1" x14ac:dyDescent="0.25">
      <c r="A99" s="38"/>
      <c r="B99" s="18">
        <f t="shared" si="2"/>
        <v>89</v>
      </c>
      <c r="C99" s="18">
        <v>923272385</v>
      </c>
      <c r="D99" s="19" t="str">
        <f>INDEX(Base!$A$12:$H$256,MATCH($C99,Base!$A$12:$A$256,0),MATCH(D$4,Base!$A$12:$H$12,0))</f>
        <v>E.S.P. de Acueducto, Alcantarillado y Aseo - Tambo</v>
      </c>
      <c r="E99" s="18" t="str">
        <f>INDEX(Base!$A$12:$H$256,MATCH($C99,Base!$A$12:$A$256,0),MATCH(E$4,Base!$A$12:$H$12,0))</f>
        <v>Cauca</v>
      </c>
      <c r="F99" s="19" t="str">
        <f>INDEX(Base!$A$12:$H$256,MATCH($C99,Base!$A$12:$A$256,0),MATCH(F$4,Base!$A$12:$H$12,0))</f>
        <v xml:space="preserve">Empresas no cotizantes </v>
      </c>
      <c r="G99" s="19" t="str">
        <f>INDEX(Base!$A$12:$H$256,MATCH($C99,Base!$A$12:$A$256,0),MATCH("Convergencia",Base!$A$12:$H$12,0))</f>
        <v>E.S.P</v>
      </c>
    </row>
    <row r="100" spans="1:7" s="28" customFormat="1" ht="28.5" x14ac:dyDescent="0.25">
      <c r="A100" s="38"/>
      <c r="B100" s="18">
        <f t="shared" si="2"/>
        <v>90</v>
      </c>
      <c r="C100" s="18">
        <v>262819807</v>
      </c>
      <c r="D100" s="19" t="str">
        <f>INDEX(Base!$A$12:$H$256,MATCH($C100,Base!$A$12:$A$256,0),MATCH(D$4,Base!$A$12:$H$12,0))</f>
        <v>E.S.P. Empresa Municipal de Servicios Públicos de Timbío</v>
      </c>
      <c r="E100" s="18" t="str">
        <f>INDEX(Base!$A$12:$H$256,MATCH($C100,Base!$A$12:$A$256,0),MATCH(E$4,Base!$A$12:$H$12,0))</f>
        <v>Cauca</v>
      </c>
      <c r="F100" s="19" t="str">
        <f>INDEX(Base!$A$12:$H$256,MATCH($C100,Base!$A$12:$A$256,0),MATCH(F$4,Base!$A$12:$H$12,0))</f>
        <v xml:space="preserve">Empresas no cotizantes </v>
      </c>
      <c r="G100" s="19" t="str">
        <f>INDEX(Base!$A$12:$H$256,MATCH($C100,Base!$A$12:$A$256,0),MATCH("Convergencia",Base!$A$12:$H$12,0))</f>
        <v>E.S.P</v>
      </c>
    </row>
    <row r="101" spans="1:7" s="28" customFormat="1" ht="28.5" x14ac:dyDescent="0.25">
      <c r="A101" s="38"/>
      <c r="B101" s="18">
        <f t="shared" si="2"/>
        <v>91</v>
      </c>
      <c r="C101" s="18">
        <v>923273688</v>
      </c>
      <c r="D101" s="19" t="str">
        <f>INDEX(Base!$A$12:$H$256,MATCH($C101,Base!$A$12:$A$256,0),MATCH(D$4,Base!$A$12:$H$12,0))</f>
        <v>I.P.S.I Runa Yankuna - Cabildo Mayor del Pueblo Yanacona</v>
      </c>
      <c r="E101" s="18" t="str">
        <f>INDEX(Base!$A$12:$H$256,MATCH($C101,Base!$A$12:$A$256,0),MATCH(E$4,Base!$A$12:$H$12,0))</f>
        <v>Cauca</v>
      </c>
      <c r="F101" s="19" t="str">
        <f>INDEX(Base!$A$12:$H$256,MATCH($C101,Base!$A$12:$A$256,0),MATCH(F$4,Base!$A$12:$H$12,0))</f>
        <v xml:space="preserve">Empresas no cotizantes </v>
      </c>
      <c r="G101" s="19" t="str">
        <f>INDEX(Base!$A$12:$H$256,MATCH($C101,Base!$A$12:$A$256,0),MATCH("Convergencia",Base!$A$12:$H$12,0))</f>
        <v>Otras empresas</v>
      </c>
    </row>
    <row r="102" spans="1:7" s="28" customFormat="1" x14ac:dyDescent="0.25">
      <c r="A102" s="38"/>
      <c r="B102" s="18">
        <f t="shared" si="2"/>
        <v>92</v>
      </c>
      <c r="C102" s="18">
        <v>217519075</v>
      </c>
      <c r="D102" s="19" t="str">
        <f>INDEX(Base!$A$12:$H$256,MATCH($C102,Base!$A$12:$A$256,0),MATCH(D$4,Base!$A$12:$H$12,0))</f>
        <v>Balboa - Cauca</v>
      </c>
      <c r="E102" s="18" t="str">
        <f>INDEX(Base!$A$12:$H$256,MATCH($C102,Base!$A$12:$A$256,0),MATCH(E$4,Base!$A$12:$H$12,0))</f>
        <v>Cauca</v>
      </c>
      <c r="F102" s="19" t="str">
        <f>INDEX(Base!$A$12:$H$256,MATCH($C102,Base!$A$12:$A$256,0),MATCH(F$4,Base!$A$12:$H$12,0))</f>
        <v xml:space="preserve">Entidades de gobierno </v>
      </c>
      <c r="G102" s="19" t="str">
        <f>INDEX(Base!$A$12:$H$256,MATCH($C102,Base!$A$12:$A$256,0),MATCH("Convergencia",Base!$A$12:$H$12,0))</f>
        <v>Alcaldías</v>
      </c>
    </row>
    <row r="103" spans="1:7" s="28" customFormat="1" x14ac:dyDescent="0.25">
      <c r="A103" s="38"/>
      <c r="B103" s="18">
        <f t="shared" si="2"/>
        <v>93</v>
      </c>
      <c r="C103" s="18">
        <v>213719137</v>
      </c>
      <c r="D103" s="19" t="str">
        <f>INDEX(Base!$A$12:$H$256,MATCH($C103,Base!$A$12:$A$256,0),MATCH(D$4,Base!$A$12:$H$12,0))</f>
        <v>Caldono</v>
      </c>
      <c r="E103" s="18" t="str">
        <f>INDEX(Base!$A$12:$H$256,MATCH($C103,Base!$A$12:$A$256,0),MATCH(E$4,Base!$A$12:$H$12,0))</f>
        <v>Cauca</v>
      </c>
      <c r="F103" s="19" t="str">
        <f>INDEX(Base!$A$12:$H$256,MATCH($C103,Base!$A$12:$A$256,0),MATCH(F$4,Base!$A$12:$H$12,0))</f>
        <v xml:space="preserve">Entidades de gobierno </v>
      </c>
      <c r="G103" s="19" t="str">
        <f>INDEX(Base!$A$12:$H$256,MATCH($C103,Base!$A$12:$A$256,0),MATCH("Convergencia",Base!$A$12:$H$12,0))</f>
        <v>Alcaldías</v>
      </c>
    </row>
    <row r="104" spans="1:7" s="28" customFormat="1" x14ac:dyDescent="0.25">
      <c r="A104" s="38"/>
      <c r="B104" s="18">
        <f t="shared" si="2"/>
        <v>94</v>
      </c>
      <c r="C104" s="18">
        <v>215619256</v>
      </c>
      <c r="D104" s="19" t="str">
        <f>INDEX(Base!$A$12:$H$256,MATCH($C104,Base!$A$12:$A$256,0),MATCH(D$4,Base!$A$12:$H$12,0))</f>
        <v>El Tambo - Cauca</v>
      </c>
      <c r="E104" s="18" t="str">
        <f>INDEX(Base!$A$12:$H$256,MATCH($C104,Base!$A$12:$A$256,0),MATCH(E$4,Base!$A$12:$H$12,0))</f>
        <v>Cauca</v>
      </c>
      <c r="F104" s="19" t="str">
        <f>INDEX(Base!$A$12:$H$256,MATCH($C104,Base!$A$12:$A$256,0),MATCH(F$4,Base!$A$12:$H$12,0))</f>
        <v xml:space="preserve">Entidades de gobierno </v>
      </c>
      <c r="G104" s="19" t="str">
        <f>INDEX(Base!$A$12:$H$256,MATCH($C104,Base!$A$12:$A$256,0),MATCH("Convergencia",Base!$A$12:$H$12,0))</f>
        <v>Alcaldías</v>
      </c>
    </row>
    <row r="105" spans="1:7" s="28" customFormat="1" x14ac:dyDescent="0.25">
      <c r="A105" s="38"/>
      <c r="B105" s="18">
        <f t="shared" si="2"/>
        <v>95</v>
      </c>
      <c r="C105" s="18">
        <v>211819318</v>
      </c>
      <c r="D105" s="19" t="str">
        <f>INDEX(Base!$A$12:$H$256,MATCH($C105,Base!$A$12:$A$256,0),MATCH(D$4,Base!$A$12:$H$12,0))</f>
        <v>Guapí</v>
      </c>
      <c r="E105" s="18" t="str">
        <f>INDEX(Base!$A$12:$H$256,MATCH($C105,Base!$A$12:$A$256,0),MATCH(E$4,Base!$A$12:$H$12,0))</f>
        <v>Cauca</v>
      </c>
      <c r="F105" s="19" t="str">
        <f>INDEX(Base!$A$12:$H$256,MATCH($C105,Base!$A$12:$A$256,0),MATCH(F$4,Base!$A$12:$H$12,0))</f>
        <v xml:space="preserve">Entidades de gobierno </v>
      </c>
      <c r="G105" s="19" t="str">
        <f>INDEX(Base!$A$12:$H$256,MATCH($C105,Base!$A$12:$A$256,0),MATCH("Convergencia",Base!$A$12:$H$12,0))</f>
        <v>Alcaldías</v>
      </c>
    </row>
    <row r="106" spans="1:7" s="28" customFormat="1" x14ac:dyDescent="0.25">
      <c r="A106" s="38"/>
      <c r="B106" s="18">
        <f t="shared" si="2"/>
        <v>96</v>
      </c>
      <c r="C106" s="18">
        <v>211719517</v>
      </c>
      <c r="D106" s="19" t="str">
        <f>INDEX(Base!$A$12:$H$256,MATCH($C106,Base!$A$12:$A$256,0),MATCH(D$4,Base!$A$12:$H$12,0))</f>
        <v>Páez (Belalcázar) - Cauca</v>
      </c>
      <c r="E106" s="18" t="str">
        <f>INDEX(Base!$A$12:$H$256,MATCH($C106,Base!$A$12:$A$256,0),MATCH(E$4,Base!$A$12:$H$12,0))</f>
        <v>Cauca</v>
      </c>
      <c r="F106" s="19" t="str">
        <f>INDEX(Base!$A$12:$H$256,MATCH($C106,Base!$A$12:$A$256,0),MATCH(F$4,Base!$A$12:$H$12,0))</f>
        <v xml:space="preserve">Entidades de gobierno </v>
      </c>
      <c r="G106" s="19" t="str">
        <f>INDEX(Base!$A$12:$H$256,MATCH($C106,Base!$A$12:$A$256,0),MATCH("Convergencia",Base!$A$12:$H$12,0))</f>
        <v>Alcaldías</v>
      </c>
    </row>
    <row r="107" spans="1:7" s="28" customFormat="1" ht="28.5" x14ac:dyDescent="0.25">
      <c r="A107" s="38"/>
      <c r="B107" s="18">
        <f t="shared" si="2"/>
        <v>97</v>
      </c>
      <c r="C107" s="18">
        <v>220119548</v>
      </c>
      <c r="D107" s="19" t="str">
        <f>INDEX(Base!$A$12:$H$256,MATCH($C107,Base!$A$12:$A$256,0),MATCH(D$4,Base!$A$12:$H$12,0))</f>
        <v>Instituto Municipal para el Deporte y la Recreación - Piendamó</v>
      </c>
      <c r="E107" s="18" t="str">
        <f>INDEX(Base!$A$12:$H$256,MATCH($C107,Base!$A$12:$A$256,0),MATCH(E$4,Base!$A$12:$H$12,0))</f>
        <v>Cauca</v>
      </c>
      <c r="F107" s="19" t="str">
        <f>INDEX(Base!$A$12:$H$256,MATCH($C107,Base!$A$12:$A$256,0),MATCH(F$4,Base!$A$12:$H$12,0))</f>
        <v xml:space="preserve">Entidades de gobierno </v>
      </c>
      <c r="G107" s="19" t="str">
        <f>INDEX(Base!$A$12:$H$256,MATCH($C107,Base!$A$12:$A$256,0),MATCH("Convergencia",Base!$A$12:$H$12,0))</f>
        <v>Otras entidades gobierno general</v>
      </c>
    </row>
    <row r="108" spans="1:7" s="28" customFormat="1" x14ac:dyDescent="0.25">
      <c r="A108" s="38"/>
      <c r="B108" s="18">
        <f t="shared" si="2"/>
        <v>98</v>
      </c>
      <c r="C108" s="18">
        <v>923273466</v>
      </c>
      <c r="D108" s="19" t="str">
        <f>INDEX(Base!$A$12:$H$256,MATCH($C108,Base!$A$12:$A$256,0),MATCH(D$4,Base!$A$12:$H$12,0))</f>
        <v>Municipios Asociados del Cauca</v>
      </c>
      <c r="E108" s="18" t="str">
        <f>INDEX(Base!$A$12:$H$256,MATCH($C108,Base!$A$12:$A$256,0),MATCH(E$4,Base!$A$12:$H$12,0))</f>
        <v>Cauca</v>
      </c>
      <c r="F108" s="19" t="str">
        <f>INDEX(Base!$A$12:$H$256,MATCH($C108,Base!$A$12:$A$256,0),MATCH(F$4,Base!$A$12:$H$12,0))</f>
        <v xml:space="preserve">Entidades de gobierno </v>
      </c>
      <c r="G108" s="19" t="str">
        <f>INDEX(Base!$A$12:$H$256,MATCH($C108,Base!$A$12:$A$256,0),MATCH("Convergencia",Base!$A$12:$H$12,0))</f>
        <v>Otras entidades gobierno general</v>
      </c>
    </row>
    <row r="109" spans="1:7" s="28" customFormat="1" x14ac:dyDescent="0.25">
      <c r="A109" s="38"/>
      <c r="B109" s="18">
        <f t="shared" si="2"/>
        <v>99</v>
      </c>
      <c r="C109" s="18">
        <v>923272796</v>
      </c>
      <c r="D109" s="19" t="str">
        <f>INDEX(Base!$A$12:$H$256,MATCH($C109,Base!$A$12:$A$256,0),MATCH(D$4,Base!$A$12:$H$12,0))</f>
        <v>Resguardo Indígena Totoró</v>
      </c>
      <c r="E109" s="18" t="str">
        <f>INDEX(Base!$A$12:$H$256,MATCH($C109,Base!$A$12:$A$256,0),MATCH(E$4,Base!$A$12:$H$12,0))</f>
        <v>Cauca</v>
      </c>
      <c r="F109" s="19" t="str">
        <f>INDEX(Base!$A$12:$H$256,MATCH($C109,Base!$A$12:$A$256,0),MATCH(F$4,Base!$A$12:$H$12,0))</f>
        <v xml:space="preserve">Entidades de gobierno </v>
      </c>
      <c r="G109" s="19" t="str">
        <f>INDEX(Base!$A$12:$H$256,MATCH($C109,Base!$A$12:$A$256,0),MATCH("Convergencia",Base!$A$12:$H$12,0))</f>
        <v>Resguardos</v>
      </c>
    </row>
    <row r="110" spans="1:7" s="28" customFormat="1" x14ac:dyDescent="0.25">
      <c r="A110" s="38"/>
      <c r="B110" s="18">
        <f t="shared" si="2"/>
        <v>100</v>
      </c>
      <c r="C110" s="18">
        <v>230219532</v>
      </c>
      <c r="D110" s="19" t="str">
        <f>INDEX(Base!$A$12:$H$256,MATCH($C110,Base!$A$12:$A$256,0),MATCH(D$4,Base!$A$12:$H$12,0))</f>
        <v>Empresa Municipal Galería El Bordo - En Liquidación</v>
      </c>
      <c r="E110" s="18" t="str">
        <f>INDEX(Base!$A$12:$H$256,MATCH($C110,Base!$A$12:$A$256,0),MATCH(E$4,Base!$A$12:$H$12,0))</f>
        <v>Cauca</v>
      </c>
      <c r="F110" s="19" t="str">
        <f>INDEX(Base!$A$12:$H$256,MATCH($C110,Base!$A$12:$A$256,0),MATCH(F$4,Base!$A$12:$H$12,0))</f>
        <v xml:space="preserve">Entidades en liquidación </v>
      </c>
      <c r="G110" s="19" t="str">
        <f>INDEX(Base!$A$12:$H$256,MATCH($C110,Base!$A$12:$A$256,0),MATCH("Convergencia",Base!$A$12:$H$12,0))</f>
        <v>Empresas en liquidación</v>
      </c>
    </row>
    <row r="111" spans="1:7" s="28" customFormat="1" x14ac:dyDescent="0.25">
      <c r="A111" s="38"/>
      <c r="B111" s="18">
        <f t="shared" si="2"/>
        <v>101</v>
      </c>
      <c r="C111" s="18">
        <v>923273674</v>
      </c>
      <c r="D111" s="19" t="str">
        <f>INDEX(Base!$A$12:$H$256,MATCH($C111,Base!$A$12:$A$256,0),MATCH(D$4,Base!$A$12:$H$12,0))</f>
        <v>E.I.C.E. Área Metropolitana de Valledupar</v>
      </c>
      <c r="E111" s="18" t="str">
        <f>INDEX(Base!$A$12:$H$256,MATCH($C111,Base!$A$12:$A$256,0),MATCH(E$4,Base!$A$12:$H$12,0))</f>
        <v>Cesar</v>
      </c>
      <c r="F111" s="19" t="str">
        <f>INDEX(Base!$A$12:$H$256,MATCH($C111,Base!$A$12:$A$256,0),MATCH(F$4,Base!$A$12:$H$12,0))</f>
        <v xml:space="preserve">Empresas no cotizantes </v>
      </c>
      <c r="G111" s="19" t="str">
        <f>INDEX(Base!$A$12:$H$256,MATCH($C111,Base!$A$12:$A$256,0),MATCH("Convergencia",Base!$A$12:$H$12,0))</f>
        <v>E.I.C.E</v>
      </c>
    </row>
    <row r="112" spans="1:7" s="28" customFormat="1" x14ac:dyDescent="0.25">
      <c r="A112" s="38"/>
      <c r="B112" s="18">
        <f t="shared" si="2"/>
        <v>102</v>
      </c>
      <c r="C112" s="18">
        <v>220120250</v>
      </c>
      <c r="D112" s="19" t="str">
        <f>INDEX(Base!$A$12:$H$256,MATCH($C112,Base!$A$12:$A$256,0),MATCH(D$4,Base!$A$12:$H$12,0))</f>
        <v>E.S.E. Hospital de El Paso - Hernando Quintero Blanco</v>
      </c>
      <c r="E112" s="18" t="str">
        <f>INDEX(Base!$A$12:$H$256,MATCH($C112,Base!$A$12:$A$256,0),MATCH(E$4,Base!$A$12:$H$12,0))</f>
        <v>Cesar</v>
      </c>
      <c r="F112" s="19" t="str">
        <f>INDEX(Base!$A$12:$H$256,MATCH($C112,Base!$A$12:$A$256,0),MATCH(F$4,Base!$A$12:$H$12,0))</f>
        <v xml:space="preserve">Empresas no cotizantes </v>
      </c>
      <c r="G112" s="19" t="str">
        <f>INDEX(Base!$A$12:$H$256,MATCH($C112,Base!$A$12:$A$256,0),MATCH("Convergencia",Base!$A$12:$H$12,0))</f>
        <v>E.S.E</v>
      </c>
    </row>
    <row r="113" spans="1:7" s="28" customFormat="1" x14ac:dyDescent="0.25">
      <c r="A113" s="38"/>
      <c r="B113" s="18">
        <f t="shared" si="2"/>
        <v>103</v>
      </c>
      <c r="C113" s="18">
        <v>264020060</v>
      </c>
      <c r="D113" s="19" t="str">
        <f>INDEX(Base!$A$12:$H$256,MATCH($C113,Base!$A$12:$A$256,0),MATCH(D$4,Base!$A$12:$H$12,0))</f>
        <v>E.S.E. Hospital San Juan Bosco</v>
      </c>
      <c r="E113" s="18" t="str">
        <f>INDEX(Base!$A$12:$H$256,MATCH($C113,Base!$A$12:$A$256,0),MATCH(E$4,Base!$A$12:$H$12,0))</f>
        <v>Cesar</v>
      </c>
      <c r="F113" s="19" t="str">
        <f>INDEX(Base!$A$12:$H$256,MATCH($C113,Base!$A$12:$A$256,0),MATCH(F$4,Base!$A$12:$H$12,0))</f>
        <v xml:space="preserve">Empresas no cotizantes </v>
      </c>
      <c r="G113" s="19" t="str">
        <f>INDEX(Base!$A$12:$H$256,MATCH($C113,Base!$A$12:$A$256,0),MATCH("Convergencia",Base!$A$12:$H$12,0))</f>
        <v>E.S.E</v>
      </c>
    </row>
    <row r="114" spans="1:7" s="28" customFormat="1" x14ac:dyDescent="0.25">
      <c r="A114" s="38"/>
      <c r="B114" s="18">
        <f t="shared" si="2"/>
        <v>104</v>
      </c>
      <c r="C114" s="18">
        <v>923272748</v>
      </c>
      <c r="D114" s="19" t="str">
        <f>INDEX(Base!$A$12:$H$256,MATCH($C114,Base!$A$12:$A$256,0),MATCH(D$4,Base!$A$12:$H$12,0))</f>
        <v>E.S.P. De Manaure Balcón del Cesar</v>
      </c>
      <c r="E114" s="18" t="str">
        <f>INDEX(Base!$A$12:$H$256,MATCH($C114,Base!$A$12:$A$256,0),MATCH(E$4,Base!$A$12:$H$12,0))</f>
        <v>Cesar</v>
      </c>
      <c r="F114" s="19" t="str">
        <f>INDEX(Base!$A$12:$H$256,MATCH($C114,Base!$A$12:$A$256,0),MATCH(F$4,Base!$A$12:$H$12,0))</f>
        <v xml:space="preserve">Empresas no cotizantes </v>
      </c>
      <c r="G114" s="19" t="str">
        <f>INDEX(Base!$A$12:$H$256,MATCH($C114,Base!$A$12:$A$256,0),MATCH("Convergencia",Base!$A$12:$H$12,0))</f>
        <v>E.S.P</v>
      </c>
    </row>
    <row r="115" spans="1:7" s="28" customFormat="1" ht="28.5" x14ac:dyDescent="0.25">
      <c r="A115" s="38"/>
      <c r="B115" s="18">
        <f t="shared" si="2"/>
        <v>105</v>
      </c>
      <c r="C115" s="18">
        <v>93400000</v>
      </c>
      <c r="D115" s="19" t="str">
        <f>INDEX(Base!$A$12:$H$256,MATCH($C115,Base!$A$12:$A$256,0),MATCH(D$4,Base!$A$12:$H$12,0))</f>
        <v>E.S.P. Empresa de Acueducto, Alcantarillado y Aseo de Chimichagua</v>
      </c>
      <c r="E115" s="18" t="str">
        <f>INDEX(Base!$A$12:$H$256,MATCH($C115,Base!$A$12:$A$256,0),MATCH(E$4,Base!$A$12:$H$12,0))</f>
        <v>Cesar</v>
      </c>
      <c r="F115" s="19" t="str">
        <f>INDEX(Base!$A$12:$H$256,MATCH($C115,Base!$A$12:$A$256,0),MATCH(F$4,Base!$A$12:$H$12,0))</f>
        <v xml:space="preserve">Empresas no cotizantes </v>
      </c>
      <c r="G115" s="19" t="str">
        <f>INDEX(Base!$A$12:$H$256,MATCH($C115,Base!$A$12:$A$256,0),MATCH("Convergencia",Base!$A$12:$H$12,0))</f>
        <v>E.S.P</v>
      </c>
    </row>
    <row r="116" spans="1:7" s="28" customFormat="1" x14ac:dyDescent="0.25">
      <c r="A116" s="38"/>
      <c r="B116" s="18">
        <f t="shared" si="2"/>
        <v>106</v>
      </c>
      <c r="C116" s="18">
        <v>230120045</v>
      </c>
      <c r="D116" s="19" t="str">
        <f>INDEX(Base!$A$12:$H$256,MATCH($C116,Base!$A$12:$A$256,0),MATCH(D$4,Base!$A$12:$H$12,0))</f>
        <v>E.S.P. Empresa de Servicios Públicos de Becerril.</v>
      </c>
      <c r="E116" s="18" t="str">
        <f>INDEX(Base!$A$12:$H$256,MATCH($C116,Base!$A$12:$A$256,0),MATCH(E$4,Base!$A$12:$H$12,0))</f>
        <v>Cesar</v>
      </c>
      <c r="F116" s="19" t="str">
        <f>INDEX(Base!$A$12:$H$256,MATCH($C116,Base!$A$12:$A$256,0),MATCH(F$4,Base!$A$12:$H$12,0))</f>
        <v xml:space="preserve">Empresas no cotizantes </v>
      </c>
      <c r="G116" s="19" t="str">
        <f>INDEX(Base!$A$12:$H$256,MATCH($C116,Base!$A$12:$A$256,0),MATCH("Convergencia",Base!$A$12:$H$12,0))</f>
        <v>E.S.P</v>
      </c>
    </row>
    <row r="117" spans="1:7" s="28" customFormat="1" x14ac:dyDescent="0.25">
      <c r="A117" s="38"/>
      <c r="B117" s="18">
        <f t="shared" si="2"/>
        <v>107</v>
      </c>
      <c r="C117" s="18">
        <v>923273614</v>
      </c>
      <c r="D117" s="19" t="str">
        <f>INDEX(Base!$A$12:$H$256,MATCH($C117,Base!$A$12:$A$256,0),MATCH(D$4,Base!$A$12:$H$12,0))</f>
        <v>E.S.P. Empresa de Servicios Públicos de El Paso</v>
      </c>
      <c r="E117" s="18" t="str">
        <f>INDEX(Base!$A$12:$H$256,MATCH($C117,Base!$A$12:$A$256,0),MATCH(E$4,Base!$A$12:$H$12,0))</f>
        <v>Cesar</v>
      </c>
      <c r="F117" s="19" t="str">
        <f>INDEX(Base!$A$12:$H$256,MATCH($C117,Base!$A$12:$A$256,0),MATCH(F$4,Base!$A$12:$H$12,0))</f>
        <v xml:space="preserve">Empresas no cotizantes </v>
      </c>
      <c r="G117" s="19" t="str">
        <f>INDEX(Base!$A$12:$H$256,MATCH($C117,Base!$A$12:$A$256,0),MATCH("Convergencia",Base!$A$12:$H$12,0))</f>
        <v>E.S.P</v>
      </c>
    </row>
    <row r="118" spans="1:7" s="28" customFormat="1" x14ac:dyDescent="0.25">
      <c r="A118" s="38"/>
      <c r="B118" s="18">
        <f t="shared" si="2"/>
        <v>108</v>
      </c>
      <c r="C118" s="18">
        <v>230120383</v>
      </c>
      <c r="D118" s="19" t="str">
        <f>INDEX(Base!$A$12:$H$256,MATCH($C118,Base!$A$12:$A$256,0),MATCH(D$4,Base!$A$12:$H$12,0))</f>
        <v>Empresa de Servicios Públicos La Gloria</v>
      </c>
      <c r="E118" s="18" t="str">
        <f>INDEX(Base!$A$12:$H$256,MATCH($C118,Base!$A$12:$A$256,0),MATCH(E$4,Base!$A$12:$H$12,0))</f>
        <v>Cesar</v>
      </c>
      <c r="F118" s="19" t="str">
        <f>INDEX(Base!$A$12:$H$256,MATCH($C118,Base!$A$12:$A$256,0),MATCH(F$4,Base!$A$12:$H$12,0))</f>
        <v xml:space="preserve">Empresas no cotizantes </v>
      </c>
      <c r="G118" s="19" t="str">
        <f>INDEX(Base!$A$12:$H$256,MATCH($C118,Base!$A$12:$A$256,0),MATCH("Convergencia",Base!$A$12:$H$12,0))</f>
        <v>E.S.P</v>
      </c>
    </row>
    <row r="119" spans="1:7" s="28" customFormat="1" x14ac:dyDescent="0.25">
      <c r="A119" s="38"/>
      <c r="B119" s="18">
        <f t="shared" si="2"/>
        <v>109</v>
      </c>
      <c r="C119" s="18">
        <v>215020250</v>
      </c>
      <c r="D119" s="19" t="str">
        <f>INDEX(Base!$A$12:$H$256,MATCH($C119,Base!$A$12:$A$256,0),MATCH(D$4,Base!$A$12:$H$12,0))</f>
        <v>El Paso</v>
      </c>
      <c r="E119" s="18" t="str">
        <f>INDEX(Base!$A$12:$H$256,MATCH($C119,Base!$A$12:$A$256,0),MATCH(E$4,Base!$A$12:$H$12,0))</f>
        <v>Cesar</v>
      </c>
      <c r="F119" s="19" t="str">
        <f>INDEX(Base!$A$12:$H$256,MATCH($C119,Base!$A$12:$A$256,0),MATCH(F$4,Base!$A$12:$H$12,0))</f>
        <v xml:space="preserve">Entidades de gobierno </v>
      </c>
      <c r="G119" s="19" t="str">
        <f>INDEX(Base!$A$12:$H$256,MATCH($C119,Base!$A$12:$A$256,0),MATCH("Convergencia",Base!$A$12:$H$12,0))</f>
        <v>Alcaldías</v>
      </c>
    </row>
    <row r="120" spans="1:7" s="28" customFormat="1" x14ac:dyDescent="0.25">
      <c r="A120" s="38"/>
      <c r="B120" s="18">
        <f t="shared" si="2"/>
        <v>110</v>
      </c>
      <c r="C120" s="18">
        <v>219520295</v>
      </c>
      <c r="D120" s="19" t="str">
        <f>INDEX(Base!$A$12:$H$256,MATCH($C120,Base!$A$12:$A$256,0),MATCH(D$4,Base!$A$12:$H$12,0))</f>
        <v>Gamarra</v>
      </c>
      <c r="E120" s="18" t="str">
        <f>INDEX(Base!$A$12:$H$256,MATCH($C120,Base!$A$12:$A$256,0),MATCH(E$4,Base!$A$12:$H$12,0))</f>
        <v>Cesar</v>
      </c>
      <c r="F120" s="19" t="str">
        <f>INDEX(Base!$A$12:$H$256,MATCH($C120,Base!$A$12:$A$256,0),MATCH(F$4,Base!$A$12:$H$12,0))</f>
        <v xml:space="preserve">Entidades de gobierno </v>
      </c>
      <c r="G120" s="19" t="str">
        <f>INDEX(Base!$A$12:$H$256,MATCH($C120,Base!$A$12:$A$256,0),MATCH("Convergencia",Base!$A$12:$H$12,0))</f>
        <v>Alcaldías</v>
      </c>
    </row>
    <row r="121" spans="1:7" s="28" customFormat="1" x14ac:dyDescent="0.25">
      <c r="A121" s="38"/>
      <c r="B121" s="18">
        <f t="shared" si="2"/>
        <v>111</v>
      </c>
      <c r="C121" s="18">
        <v>218720787</v>
      </c>
      <c r="D121" s="19" t="str">
        <f>INDEX(Base!$A$12:$H$256,MATCH($C121,Base!$A$12:$A$256,0),MATCH(D$4,Base!$A$12:$H$12,0))</f>
        <v>Tamalameque</v>
      </c>
      <c r="E121" s="18" t="str">
        <f>INDEX(Base!$A$12:$H$256,MATCH($C121,Base!$A$12:$A$256,0),MATCH(E$4,Base!$A$12:$H$12,0))</f>
        <v>Cesar</v>
      </c>
      <c r="F121" s="19" t="str">
        <f>INDEX(Base!$A$12:$H$256,MATCH($C121,Base!$A$12:$A$256,0),MATCH(F$4,Base!$A$12:$H$12,0))</f>
        <v xml:space="preserve">Entidades de gobierno </v>
      </c>
      <c r="G121" s="19" t="str">
        <f>INDEX(Base!$A$12:$H$256,MATCH($C121,Base!$A$12:$A$256,0),MATCH("Convergencia",Base!$A$12:$H$12,0))</f>
        <v>Alcaldías</v>
      </c>
    </row>
    <row r="122" spans="1:7" s="28" customFormat="1" ht="28.5" x14ac:dyDescent="0.25">
      <c r="A122" s="38"/>
      <c r="B122" s="18">
        <f t="shared" si="2"/>
        <v>112</v>
      </c>
      <c r="C122" s="18">
        <v>923273412</v>
      </c>
      <c r="D122" s="19" t="str">
        <f>INDEX(Base!$A$12:$H$256,MATCH($C122,Base!$A$12:$A$256,0),MATCH(D$4,Base!$A$12:$H$12,0))</f>
        <v>Fondo Mixto para la Promoción de la Infraestructura, el Desarrollo Integral y la Gestión Social Sierra Nevada</v>
      </c>
      <c r="E122" s="18" t="str">
        <f>INDEX(Base!$A$12:$H$256,MATCH($C122,Base!$A$12:$A$256,0),MATCH(E$4,Base!$A$12:$H$12,0))</f>
        <v>Cesar</v>
      </c>
      <c r="F122" s="19" t="str">
        <f>INDEX(Base!$A$12:$H$256,MATCH($C122,Base!$A$12:$A$256,0),MATCH(F$4,Base!$A$12:$H$12,0))</f>
        <v xml:space="preserve">Entidades de gobierno </v>
      </c>
      <c r="G122" s="19" t="str">
        <f>INDEX(Base!$A$12:$H$256,MATCH($C122,Base!$A$12:$A$256,0),MATCH("Convergencia",Base!$A$12:$H$12,0))</f>
        <v>Otras entidades gobierno general</v>
      </c>
    </row>
    <row r="123" spans="1:7" s="28" customFormat="1" ht="28.5" x14ac:dyDescent="0.25">
      <c r="A123" s="38"/>
      <c r="B123" s="18">
        <f t="shared" si="2"/>
        <v>113</v>
      </c>
      <c r="C123" s="18">
        <v>230120621</v>
      </c>
      <c r="D123" s="19" t="str">
        <f>INDEX(Base!$A$12:$H$256,MATCH($C123,Base!$A$12:$A$256,0),MATCH(D$4,Base!$A$12:$H$12,0))</f>
        <v>E.S.P. Empresa de Servicios Públicos de La Paz - En liquidación</v>
      </c>
      <c r="E123" s="18" t="str">
        <f>INDEX(Base!$A$12:$H$256,MATCH($C123,Base!$A$12:$A$256,0),MATCH(E$4,Base!$A$12:$H$12,0))</f>
        <v>Cesar</v>
      </c>
      <c r="F123" s="19" t="str">
        <f>INDEX(Base!$A$12:$H$256,MATCH($C123,Base!$A$12:$A$256,0),MATCH(F$4,Base!$A$12:$H$12,0))</f>
        <v xml:space="preserve">Entidades en liquidación </v>
      </c>
      <c r="G123" s="19" t="str">
        <f>INDEX(Base!$A$12:$H$256,MATCH($C123,Base!$A$12:$A$256,0),MATCH("Convergencia",Base!$A$12:$H$12,0))</f>
        <v>Empresas en liquidación</v>
      </c>
    </row>
    <row r="124" spans="1:7" s="28" customFormat="1" x14ac:dyDescent="0.25">
      <c r="A124" s="38"/>
      <c r="B124" s="18">
        <f t="shared" si="2"/>
        <v>114</v>
      </c>
      <c r="C124" s="18">
        <v>260127787</v>
      </c>
      <c r="D124" s="19" t="str">
        <f>INDEX(Base!$A$12:$H$256,MATCH($C124,Base!$A$12:$A$256,0),MATCH(D$4,Base!$A$12:$H$12,0))</f>
        <v>E.S.E. Hospital San José de Tadó</v>
      </c>
      <c r="E124" s="18" t="str">
        <f>INDEX(Base!$A$12:$H$256,MATCH($C124,Base!$A$12:$A$256,0),MATCH(E$4,Base!$A$12:$H$12,0))</f>
        <v>Chocó</v>
      </c>
      <c r="F124" s="19" t="str">
        <f>INDEX(Base!$A$12:$H$256,MATCH($C124,Base!$A$12:$A$256,0),MATCH(F$4,Base!$A$12:$H$12,0))</f>
        <v xml:space="preserve">Empresas no cotizantes </v>
      </c>
      <c r="G124" s="19" t="str">
        <f>INDEX(Base!$A$12:$H$256,MATCH($C124,Base!$A$12:$A$256,0),MATCH("Convergencia",Base!$A$12:$H$12,0))</f>
        <v>E.S.E</v>
      </c>
    </row>
    <row r="125" spans="1:7" s="28" customFormat="1" ht="28.5" x14ac:dyDescent="0.25">
      <c r="A125" s="38"/>
      <c r="B125" s="18">
        <f t="shared" si="2"/>
        <v>115</v>
      </c>
      <c r="C125" s="18">
        <v>923272832</v>
      </c>
      <c r="D125" s="19" t="str">
        <f>INDEX(Base!$A$12:$H$256,MATCH($C125,Base!$A$12:$A$256,0),MATCH(D$4,Base!$A$12:$H$12,0))</f>
        <v>Nueva E.S.E. Hospital Departamental San Francisco de Asís</v>
      </c>
      <c r="E125" s="18" t="str">
        <f>INDEX(Base!$A$12:$H$256,MATCH($C125,Base!$A$12:$A$256,0),MATCH(E$4,Base!$A$12:$H$12,0))</f>
        <v>Chocó</v>
      </c>
      <c r="F125" s="19" t="str">
        <f>INDEX(Base!$A$12:$H$256,MATCH($C125,Base!$A$12:$A$256,0),MATCH(F$4,Base!$A$12:$H$12,0))</f>
        <v xml:space="preserve">Empresas no cotizantes </v>
      </c>
      <c r="G125" s="19" t="str">
        <f>INDEX(Base!$A$12:$H$256,MATCH($C125,Base!$A$12:$A$256,0),MATCH("Convergencia",Base!$A$12:$H$12,0))</f>
        <v>E.S.E</v>
      </c>
    </row>
    <row r="126" spans="1:7" s="28" customFormat="1" x14ac:dyDescent="0.25">
      <c r="A126" s="38"/>
      <c r="B126" s="18">
        <f t="shared" si="2"/>
        <v>116</v>
      </c>
      <c r="C126" s="18">
        <v>923272499</v>
      </c>
      <c r="D126" s="19" t="str">
        <f>INDEX(Base!$A$12:$H$256,MATCH($C126,Base!$A$12:$A$256,0),MATCH(D$4,Base!$A$12:$H$12,0))</f>
        <v>E.S.P. Empresa Aguas de Nuquí S.A.</v>
      </c>
      <c r="E126" s="18" t="str">
        <f>INDEX(Base!$A$12:$H$256,MATCH($C126,Base!$A$12:$A$256,0),MATCH(E$4,Base!$A$12:$H$12,0))</f>
        <v>Chocó</v>
      </c>
      <c r="F126" s="19" t="str">
        <f>INDEX(Base!$A$12:$H$256,MATCH($C126,Base!$A$12:$A$256,0),MATCH(F$4,Base!$A$12:$H$12,0))</f>
        <v xml:space="preserve">Empresas no cotizantes </v>
      </c>
      <c r="G126" s="19" t="str">
        <f>INDEX(Base!$A$12:$H$256,MATCH($C126,Base!$A$12:$A$256,0),MATCH("Convergencia",Base!$A$12:$H$12,0))</f>
        <v>E.S.P</v>
      </c>
    </row>
    <row r="127" spans="1:7" s="28" customFormat="1" x14ac:dyDescent="0.25">
      <c r="A127" s="38"/>
      <c r="B127" s="18">
        <f t="shared" si="2"/>
        <v>117</v>
      </c>
      <c r="C127" s="18">
        <v>213027430</v>
      </c>
      <c r="D127" s="19" t="str">
        <f>INDEX(Base!$A$12:$H$256,MATCH($C127,Base!$A$12:$A$256,0),MATCH(D$4,Base!$A$12:$H$12,0))</f>
        <v>Medio Baudó</v>
      </c>
      <c r="E127" s="18" t="str">
        <f>INDEX(Base!$A$12:$H$256,MATCH($C127,Base!$A$12:$A$256,0),MATCH(E$4,Base!$A$12:$H$12,0))</f>
        <v>Chocó</v>
      </c>
      <c r="F127" s="19" t="str">
        <f>INDEX(Base!$A$12:$H$256,MATCH($C127,Base!$A$12:$A$256,0),MATCH(F$4,Base!$A$12:$H$12,0))</f>
        <v xml:space="preserve">Entidades de gobierno </v>
      </c>
      <c r="G127" s="19" t="str">
        <f>INDEX(Base!$A$12:$H$256,MATCH($C127,Base!$A$12:$A$256,0),MATCH("Convergencia",Base!$A$12:$H$12,0))</f>
        <v>Alcaldías</v>
      </c>
    </row>
    <row r="128" spans="1:7" s="28" customFormat="1" x14ac:dyDescent="0.25">
      <c r="A128" s="38"/>
      <c r="B128" s="18">
        <f t="shared" si="2"/>
        <v>118</v>
      </c>
      <c r="C128" s="18">
        <v>218727787</v>
      </c>
      <c r="D128" s="19" t="str">
        <f>INDEX(Base!$A$12:$H$256,MATCH($C128,Base!$A$12:$A$256,0),MATCH(D$4,Base!$A$12:$H$12,0))</f>
        <v>Tadó</v>
      </c>
      <c r="E128" s="18" t="str">
        <f>INDEX(Base!$A$12:$H$256,MATCH($C128,Base!$A$12:$A$256,0),MATCH(E$4,Base!$A$12:$H$12,0))</f>
        <v>Chocó</v>
      </c>
      <c r="F128" s="19" t="str">
        <f>INDEX(Base!$A$12:$H$256,MATCH($C128,Base!$A$12:$A$256,0),MATCH(F$4,Base!$A$12:$H$12,0))</f>
        <v xml:space="preserve">Entidades de gobierno </v>
      </c>
      <c r="G128" s="19" t="str">
        <f>INDEX(Base!$A$12:$H$256,MATCH($C128,Base!$A$12:$A$256,0),MATCH("Convergencia",Base!$A$12:$H$12,0))</f>
        <v>Alcaldías</v>
      </c>
    </row>
    <row r="129" spans="1:7" s="28" customFormat="1" x14ac:dyDescent="0.25">
      <c r="A129" s="38"/>
      <c r="B129" s="18">
        <f t="shared" si="2"/>
        <v>119</v>
      </c>
      <c r="C129" s="18">
        <v>923273647</v>
      </c>
      <c r="D129" s="19" t="str">
        <f>INDEX(Base!$A$12:$H$256,MATCH($C129,Base!$A$12:$A$256,0),MATCH(D$4,Base!$A$12:$H$12,0))</f>
        <v>Instituto de Cultura, Turismo y Juventud - ICT JR</v>
      </c>
      <c r="E129" s="18" t="str">
        <f>INDEX(Base!$A$12:$H$256,MATCH($C129,Base!$A$12:$A$256,0),MATCH(E$4,Base!$A$12:$H$12,0))</f>
        <v>Chocó</v>
      </c>
      <c r="F129" s="19" t="str">
        <f>INDEX(Base!$A$12:$H$256,MATCH($C129,Base!$A$12:$A$256,0),MATCH(F$4,Base!$A$12:$H$12,0))</f>
        <v xml:space="preserve">Entidades de gobierno </v>
      </c>
      <c r="G129" s="19" t="str">
        <f>INDEX(Base!$A$12:$H$256,MATCH($C129,Base!$A$12:$A$256,0),MATCH("Convergencia",Base!$A$12:$H$12,0))</f>
        <v>Establecimientos públicos</v>
      </c>
    </row>
    <row r="130" spans="1:7" s="28" customFormat="1" x14ac:dyDescent="0.25">
      <c r="A130" s="38"/>
      <c r="B130" s="18">
        <f t="shared" si="2"/>
        <v>120</v>
      </c>
      <c r="C130" s="18">
        <v>220123586</v>
      </c>
      <c r="D130" s="19" t="str">
        <f>INDEX(Base!$A$12:$H$256,MATCH($C130,Base!$A$12:$A$256,0),MATCH(D$4,Base!$A$12:$H$12,0))</f>
        <v>E.S.E. Camu - Purísima</v>
      </c>
      <c r="E130" s="18" t="str">
        <f>INDEX(Base!$A$12:$H$256,MATCH($C130,Base!$A$12:$A$256,0),MATCH(E$4,Base!$A$12:$H$12,0))</f>
        <v>Córdoba</v>
      </c>
      <c r="F130" s="19" t="str">
        <f>INDEX(Base!$A$12:$H$256,MATCH($C130,Base!$A$12:$A$256,0),MATCH(F$4,Base!$A$12:$H$12,0))</f>
        <v xml:space="preserve">Empresas no cotizantes </v>
      </c>
      <c r="G130" s="19" t="str">
        <f>INDEX(Base!$A$12:$H$256,MATCH($C130,Base!$A$12:$A$256,0),MATCH("Convergencia",Base!$A$12:$H$12,0))</f>
        <v>E.S.E</v>
      </c>
    </row>
    <row r="131" spans="1:7" s="28" customFormat="1" x14ac:dyDescent="0.25">
      <c r="A131" s="38"/>
      <c r="B131" s="18">
        <f t="shared" si="2"/>
        <v>121</v>
      </c>
      <c r="C131" s="18">
        <v>923273373</v>
      </c>
      <c r="D131" s="19" t="str">
        <f>INDEX(Base!$A$12:$H$256,MATCH($C131,Base!$A$12:$A$256,0),MATCH(D$4,Base!$A$12:$H$12,0))</f>
        <v>E.S.P. Aguas de Valencia S.A.S.</v>
      </c>
      <c r="E131" s="18" t="str">
        <f>INDEX(Base!$A$12:$H$256,MATCH($C131,Base!$A$12:$A$256,0),MATCH(E$4,Base!$A$12:$H$12,0))</f>
        <v>Córdoba</v>
      </c>
      <c r="F131" s="19" t="str">
        <f>INDEX(Base!$A$12:$H$256,MATCH($C131,Base!$A$12:$A$256,0),MATCH(F$4,Base!$A$12:$H$12,0))</f>
        <v xml:space="preserve">Empresas no cotizantes </v>
      </c>
      <c r="G131" s="19" t="str">
        <f>INDEX(Base!$A$12:$H$256,MATCH($C131,Base!$A$12:$A$256,0),MATCH("Convergencia",Base!$A$12:$H$12,0))</f>
        <v>E.S.P</v>
      </c>
    </row>
    <row r="132" spans="1:7" s="28" customFormat="1" ht="28.5" x14ac:dyDescent="0.25">
      <c r="A132" s="38"/>
      <c r="B132" s="18">
        <f t="shared" si="2"/>
        <v>122</v>
      </c>
      <c r="C132" s="18">
        <v>923272489</v>
      </c>
      <c r="D132" s="19" t="str">
        <f>INDEX(Base!$A$12:$H$256,MATCH($C132,Base!$A$12:$A$256,0),MATCH(D$4,Base!$A$12:$H$12,0))</f>
        <v>E.S.P. Empresa de Servicios Públicos de Buenavista - Córdoba</v>
      </c>
      <c r="E132" s="18" t="str">
        <f>INDEX(Base!$A$12:$H$256,MATCH($C132,Base!$A$12:$A$256,0),MATCH(E$4,Base!$A$12:$H$12,0))</f>
        <v>Córdoba</v>
      </c>
      <c r="F132" s="19" t="str">
        <f>INDEX(Base!$A$12:$H$256,MATCH($C132,Base!$A$12:$A$256,0),MATCH(F$4,Base!$A$12:$H$12,0))</f>
        <v xml:space="preserve">Empresas no cotizantes </v>
      </c>
      <c r="G132" s="19" t="str">
        <f>INDEX(Base!$A$12:$H$256,MATCH($C132,Base!$A$12:$A$256,0),MATCH("Convergencia",Base!$A$12:$H$12,0))</f>
        <v>E.S.P</v>
      </c>
    </row>
    <row r="133" spans="1:7" s="28" customFormat="1" x14ac:dyDescent="0.25">
      <c r="A133" s="38"/>
      <c r="B133" s="18">
        <f t="shared" si="2"/>
        <v>123</v>
      </c>
      <c r="C133" s="18">
        <v>923272735</v>
      </c>
      <c r="D133" s="19" t="str">
        <f>INDEX(Base!$A$12:$H$256,MATCH($C133,Base!$A$12:$A$256,0),MATCH(D$4,Base!$A$12:$H$12,0))</f>
        <v>E.S.P. Empresas Públicas Municipales de Tierralta</v>
      </c>
      <c r="E133" s="18" t="str">
        <f>INDEX(Base!$A$12:$H$256,MATCH($C133,Base!$A$12:$A$256,0),MATCH(E$4,Base!$A$12:$H$12,0))</f>
        <v>Córdoba</v>
      </c>
      <c r="F133" s="19" t="str">
        <f>INDEX(Base!$A$12:$H$256,MATCH($C133,Base!$A$12:$A$256,0),MATCH(F$4,Base!$A$12:$H$12,0))</f>
        <v xml:space="preserve">Empresas no cotizantes </v>
      </c>
      <c r="G133" s="19" t="str">
        <f>INDEX(Base!$A$12:$H$256,MATCH($C133,Base!$A$12:$A$256,0),MATCH("Convergencia",Base!$A$12:$H$12,0))</f>
        <v>E.S.P</v>
      </c>
    </row>
    <row r="134" spans="1:7" s="28" customFormat="1" x14ac:dyDescent="0.25">
      <c r="A134" s="38"/>
      <c r="B134" s="18">
        <f t="shared" si="2"/>
        <v>124</v>
      </c>
      <c r="C134" s="18">
        <v>230123162</v>
      </c>
      <c r="D134" s="19" t="str">
        <f>INDEX(Base!$A$12:$H$256,MATCH($C134,Base!$A$12:$A$256,0),MATCH(D$4,Base!$A$12:$H$12,0))</f>
        <v>Empresa Regional  Aguas del Sinú S.A.</v>
      </c>
      <c r="E134" s="18" t="str">
        <f>INDEX(Base!$A$12:$H$256,MATCH($C134,Base!$A$12:$A$256,0),MATCH(E$4,Base!$A$12:$H$12,0))</f>
        <v>Córdoba</v>
      </c>
      <c r="F134" s="19" t="str">
        <f>INDEX(Base!$A$12:$H$256,MATCH($C134,Base!$A$12:$A$256,0),MATCH(F$4,Base!$A$12:$H$12,0))</f>
        <v xml:space="preserve">Empresas no cotizantes </v>
      </c>
      <c r="G134" s="19" t="str">
        <f>INDEX(Base!$A$12:$H$256,MATCH($C134,Base!$A$12:$A$256,0),MATCH("Convergencia",Base!$A$12:$H$12,0))</f>
        <v>E.S.P</v>
      </c>
    </row>
    <row r="135" spans="1:7" s="28" customFormat="1" x14ac:dyDescent="0.25">
      <c r="A135" s="38"/>
      <c r="B135" s="18">
        <f t="shared" si="2"/>
        <v>125</v>
      </c>
      <c r="C135" s="18">
        <v>210023500</v>
      </c>
      <c r="D135" s="19" t="str">
        <f>INDEX(Base!$A$12:$H$256,MATCH($C135,Base!$A$12:$A$256,0),MATCH(D$4,Base!$A$12:$H$12,0))</f>
        <v>Moñitos</v>
      </c>
      <c r="E135" s="18" t="str">
        <f>INDEX(Base!$A$12:$H$256,MATCH($C135,Base!$A$12:$A$256,0),MATCH(E$4,Base!$A$12:$H$12,0))</f>
        <v>Córdoba</v>
      </c>
      <c r="F135" s="19" t="str">
        <f>INDEX(Base!$A$12:$H$256,MATCH($C135,Base!$A$12:$A$256,0),MATCH(F$4,Base!$A$12:$H$12,0))</f>
        <v xml:space="preserve">Entidades de gobierno </v>
      </c>
      <c r="G135" s="19" t="str">
        <f>INDEX(Base!$A$12:$H$256,MATCH($C135,Base!$A$12:$A$256,0),MATCH("Convergencia",Base!$A$12:$H$12,0))</f>
        <v>Alcaldías</v>
      </c>
    </row>
    <row r="136" spans="1:7" s="28" customFormat="1" ht="28.5" x14ac:dyDescent="0.25">
      <c r="A136" s="38"/>
      <c r="B136" s="18">
        <f t="shared" si="2"/>
        <v>126</v>
      </c>
      <c r="C136" s="18">
        <v>923272904</v>
      </c>
      <c r="D136" s="19" t="str">
        <f>INDEX(Base!$A$12:$H$256,MATCH($C136,Base!$A$12:$A$256,0),MATCH(D$4,Base!$A$12:$H$12,0))</f>
        <v>Instituto de Recreación, Cultura y Deporte del Municipio de Montelibano</v>
      </c>
      <c r="E136" s="18" t="str">
        <f>INDEX(Base!$A$12:$H$256,MATCH($C136,Base!$A$12:$A$256,0),MATCH(E$4,Base!$A$12:$H$12,0))</f>
        <v>Córdoba</v>
      </c>
      <c r="F136" s="19" t="str">
        <f>INDEX(Base!$A$12:$H$256,MATCH($C136,Base!$A$12:$A$256,0),MATCH(F$4,Base!$A$12:$H$12,0))</f>
        <v xml:space="preserve">Entidades de gobierno </v>
      </c>
      <c r="G136" s="19" t="str">
        <f>INDEX(Base!$A$12:$H$256,MATCH($C136,Base!$A$12:$A$256,0),MATCH("Convergencia",Base!$A$12:$H$12,0))</f>
        <v>Otras entidades gobierno general</v>
      </c>
    </row>
    <row r="137" spans="1:7" s="28" customFormat="1" ht="28.5" x14ac:dyDescent="0.25">
      <c r="A137" s="38"/>
      <c r="B137" s="18">
        <f t="shared" si="2"/>
        <v>127</v>
      </c>
      <c r="C137" s="18">
        <v>923273644</v>
      </c>
      <c r="D137" s="19" t="str">
        <f>INDEX(Base!$A$12:$H$256,MATCH($C137,Base!$A$12:$A$256,0),MATCH(D$4,Base!$A$12:$H$12,0))</f>
        <v>Región de planeación y gestión para el desarrollo territorial municipal - RPG PARAMILLO</v>
      </c>
      <c r="E137" s="18" t="str">
        <f>INDEX(Base!$A$12:$H$256,MATCH($C137,Base!$A$12:$A$256,0),MATCH(E$4,Base!$A$12:$H$12,0))</f>
        <v>Córdoba</v>
      </c>
      <c r="F137" s="19" t="str">
        <f>INDEX(Base!$A$12:$H$256,MATCH($C137,Base!$A$12:$A$256,0),MATCH(F$4,Base!$A$12:$H$12,0))</f>
        <v xml:space="preserve">Entidades de gobierno </v>
      </c>
      <c r="G137" s="19" t="str">
        <f>INDEX(Base!$A$12:$H$256,MATCH($C137,Base!$A$12:$A$256,0),MATCH("Convergencia",Base!$A$12:$H$12,0))</f>
        <v>Otras entidades gobierno general</v>
      </c>
    </row>
    <row r="138" spans="1:7" s="28" customFormat="1" ht="28.5" x14ac:dyDescent="0.25">
      <c r="A138" s="38"/>
      <c r="B138" s="18">
        <f t="shared" si="2"/>
        <v>128</v>
      </c>
      <c r="C138" s="18">
        <v>923272757</v>
      </c>
      <c r="D138" s="19" t="str">
        <f>INDEX(Base!$A$12:$H$256,MATCH($C138,Base!$A$12:$A$256,0),MATCH(D$4,Base!$A$12:$H$12,0))</f>
        <v>U.A.E Centro de Vida Dejando Huellas del Municipio de Ayapel</v>
      </c>
      <c r="E138" s="18" t="str">
        <f>INDEX(Base!$A$12:$H$256,MATCH($C138,Base!$A$12:$A$256,0),MATCH(E$4,Base!$A$12:$H$12,0))</f>
        <v>Córdoba</v>
      </c>
      <c r="F138" s="19" t="str">
        <f>INDEX(Base!$A$12:$H$256,MATCH($C138,Base!$A$12:$A$256,0),MATCH(F$4,Base!$A$12:$H$12,0))</f>
        <v xml:space="preserve">Entidades de gobierno </v>
      </c>
      <c r="G138" s="19" t="str">
        <f>INDEX(Base!$A$12:$H$256,MATCH($C138,Base!$A$12:$A$256,0),MATCH("Convergencia",Base!$A$12:$H$12,0))</f>
        <v>Otras entidades gobierno general</v>
      </c>
    </row>
    <row r="139" spans="1:7" s="28" customFormat="1" x14ac:dyDescent="0.25">
      <c r="A139" s="38"/>
      <c r="B139" s="18">
        <f t="shared" si="2"/>
        <v>129</v>
      </c>
      <c r="C139" s="18">
        <v>923272676</v>
      </c>
      <c r="D139" s="19" t="str">
        <f>INDEX(Base!$A$12:$H$256,MATCH($C139,Base!$A$12:$A$256,0),MATCH(D$4,Base!$A$12:$H$12,0))</f>
        <v>Resguardo Indígena Zenú de San Andrés de Sotavento</v>
      </c>
      <c r="E139" s="18" t="str">
        <f>INDEX(Base!$A$12:$H$256,MATCH($C139,Base!$A$12:$A$256,0),MATCH(E$4,Base!$A$12:$H$12,0))</f>
        <v>Córdoba</v>
      </c>
      <c r="F139" s="19" t="str">
        <f>INDEX(Base!$A$12:$H$256,MATCH($C139,Base!$A$12:$A$256,0),MATCH(F$4,Base!$A$12:$H$12,0))</f>
        <v xml:space="preserve">Entidades de gobierno </v>
      </c>
      <c r="G139" s="19" t="str">
        <f>INDEX(Base!$A$12:$H$256,MATCH($C139,Base!$A$12:$A$256,0),MATCH("Convergencia",Base!$A$12:$H$12,0))</f>
        <v>Resguardos</v>
      </c>
    </row>
    <row r="140" spans="1:7" s="28" customFormat="1" ht="28.5" x14ac:dyDescent="0.25">
      <c r="A140" s="38"/>
      <c r="B140" s="18">
        <f t="shared" si="2"/>
        <v>130</v>
      </c>
      <c r="C140" s="18">
        <v>923273523</v>
      </c>
      <c r="D140" s="19" t="str">
        <f>INDEX(Base!$A$12:$H$256,MATCH($C140,Base!$A$12:$A$256,0),MATCH(D$4,Base!$A$12:$H$12,0))</f>
        <v>E.I.C.E. Empresa de Desarrollo Territorial Sostenible Invest in Sabana</v>
      </c>
      <c r="E140" s="18" t="str">
        <f>INDEX(Base!$A$12:$H$256,MATCH($C140,Base!$A$12:$A$256,0),MATCH(E$4,Base!$A$12:$H$12,0))</f>
        <v>Cundinamarca</v>
      </c>
      <c r="F140" s="19" t="str">
        <f>INDEX(Base!$A$12:$H$256,MATCH($C140,Base!$A$12:$A$256,0),MATCH(F$4,Base!$A$12:$H$12,0))</f>
        <v xml:space="preserve">Empresas no cotizantes </v>
      </c>
      <c r="G140" s="19" t="str">
        <f>INDEX(Base!$A$12:$H$256,MATCH($C140,Base!$A$12:$A$256,0),MATCH("Convergencia",Base!$A$12:$H$12,0))</f>
        <v>E.I.C.E</v>
      </c>
    </row>
    <row r="141" spans="1:7" s="28" customFormat="1" x14ac:dyDescent="0.25">
      <c r="A141" s="38"/>
      <c r="B141" s="18">
        <f t="shared" ref="B141:B203" si="3">+B140+1</f>
        <v>131</v>
      </c>
      <c r="C141" s="18">
        <v>923273660</v>
      </c>
      <c r="D141" s="19" t="str">
        <f>INDEX(Base!$A$12:$H$256,MATCH($C141,Base!$A$12:$A$256,0),MATCH(D$4,Base!$A$12:$H$12,0))</f>
        <v>Geoter E.I.C.E. S.A.S</v>
      </c>
      <c r="E141" s="18" t="str">
        <f>INDEX(Base!$A$12:$H$256,MATCH($C141,Base!$A$12:$A$256,0),MATCH(E$4,Base!$A$12:$H$12,0))</f>
        <v>Cundinamarca</v>
      </c>
      <c r="F141" s="19" t="str">
        <f>INDEX(Base!$A$12:$H$256,MATCH($C141,Base!$A$12:$A$256,0),MATCH(F$4,Base!$A$12:$H$12,0))</f>
        <v xml:space="preserve">Empresas no cotizantes </v>
      </c>
      <c r="G141" s="19" t="str">
        <f>INDEX(Base!$A$12:$H$256,MATCH($C141,Base!$A$12:$A$256,0),MATCH("Convergencia",Base!$A$12:$H$12,0))</f>
        <v>E.I.C.E</v>
      </c>
    </row>
    <row r="142" spans="1:7" s="28" customFormat="1" x14ac:dyDescent="0.25">
      <c r="A142" s="38"/>
      <c r="B142" s="18">
        <f t="shared" si="3"/>
        <v>132</v>
      </c>
      <c r="C142" s="18">
        <v>923272332</v>
      </c>
      <c r="D142" s="19" t="str">
        <f>INDEX(Base!$A$12:$H$256,MATCH($C142,Base!$A$12:$A$256,0),MATCH(D$4,Base!$A$12:$H$12,0))</f>
        <v>E.S.P. de Guatavita S.A.</v>
      </c>
      <c r="E142" s="18" t="str">
        <f>INDEX(Base!$A$12:$H$256,MATCH($C142,Base!$A$12:$A$256,0),MATCH(E$4,Base!$A$12:$H$12,0))</f>
        <v>Cundinamarca</v>
      </c>
      <c r="F142" s="19" t="str">
        <f>INDEX(Base!$A$12:$H$256,MATCH($C142,Base!$A$12:$A$256,0),MATCH(F$4,Base!$A$12:$H$12,0))</f>
        <v xml:space="preserve">Empresas no cotizantes </v>
      </c>
      <c r="G142" s="19" t="str">
        <f>INDEX(Base!$A$12:$H$256,MATCH($C142,Base!$A$12:$A$256,0),MATCH("Convergencia",Base!$A$12:$H$12,0))</f>
        <v>E.S.P</v>
      </c>
    </row>
    <row r="143" spans="1:7" s="28" customFormat="1" ht="28.5" x14ac:dyDescent="0.25">
      <c r="A143" s="38"/>
      <c r="B143" s="18">
        <f t="shared" si="3"/>
        <v>133</v>
      </c>
      <c r="C143" s="18">
        <v>230125530</v>
      </c>
      <c r="D143" s="19" t="str">
        <f>INDEX(Base!$A$12:$H$256,MATCH($C143,Base!$A$12:$A$256,0),MATCH(D$4,Base!$A$12:$H$12,0))</f>
        <v>E.S.P. Empresa de Servicios Públicos Domiciliarios Paratebueno</v>
      </c>
      <c r="E143" s="18" t="str">
        <f>INDEX(Base!$A$12:$H$256,MATCH($C143,Base!$A$12:$A$256,0),MATCH(E$4,Base!$A$12:$H$12,0))</f>
        <v>Cundinamarca</v>
      </c>
      <c r="F143" s="19" t="str">
        <f>INDEX(Base!$A$12:$H$256,MATCH($C143,Base!$A$12:$A$256,0),MATCH(F$4,Base!$A$12:$H$12,0))</f>
        <v xml:space="preserve">Empresas no cotizantes </v>
      </c>
      <c r="G143" s="19" t="str">
        <f>INDEX(Base!$A$12:$H$256,MATCH($C143,Base!$A$12:$A$256,0),MATCH("Convergencia",Base!$A$12:$H$12,0))</f>
        <v>E.S.P</v>
      </c>
    </row>
    <row r="144" spans="1:7" s="28" customFormat="1" x14ac:dyDescent="0.25">
      <c r="A144" s="38"/>
      <c r="B144" s="18">
        <f t="shared" si="3"/>
        <v>134</v>
      </c>
      <c r="C144" s="18">
        <v>216225662</v>
      </c>
      <c r="D144" s="19" t="str">
        <f>INDEX(Base!$A$12:$H$256,MATCH($C144,Base!$A$12:$A$256,0),MATCH(D$4,Base!$A$12:$H$12,0))</f>
        <v>San Juan de Río Seco</v>
      </c>
      <c r="E144" s="18" t="str">
        <f>INDEX(Base!$A$12:$H$256,MATCH($C144,Base!$A$12:$A$256,0),MATCH(E$4,Base!$A$12:$H$12,0))</f>
        <v>Cundinamarca</v>
      </c>
      <c r="F144" s="19" t="str">
        <f>INDEX(Base!$A$12:$H$256,MATCH($C144,Base!$A$12:$A$256,0),MATCH(F$4,Base!$A$12:$H$12,0))</f>
        <v xml:space="preserve">Entidades de gobierno </v>
      </c>
      <c r="G144" s="19" t="str">
        <f>INDEX(Base!$A$12:$H$256,MATCH($C144,Base!$A$12:$A$256,0),MATCH("Convergencia",Base!$A$12:$H$12,0))</f>
        <v>Alcaldías</v>
      </c>
    </row>
    <row r="145" spans="1:7" s="28" customFormat="1" x14ac:dyDescent="0.25">
      <c r="A145" s="38"/>
      <c r="B145" s="18">
        <f t="shared" si="3"/>
        <v>135</v>
      </c>
      <c r="C145" s="18">
        <v>923272790</v>
      </c>
      <c r="D145" s="19" t="str">
        <f>INDEX(Base!$A$12:$H$256,MATCH($C145,Base!$A$12:$A$256,0),MATCH(D$4,Base!$A$12:$H$12,0))</f>
        <v>Agencia de Cundinamarca para la Paz y la Convivencia</v>
      </c>
      <c r="E145" s="18" t="str">
        <f>INDEX(Base!$A$12:$H$256,MATCH($C145,Base!$A$12:$A$256,0),MATCH(E$4,Base!$A$12:$H$12,0))</f>
        <v>Cundinamarca</v>
      </c>
      <c r="F145" s="19" t="str">
        <f>INDEX(Base!$A$12:$H$256,MATCH($C145,Base!$A$12:$A$256,0),MATCH(F$4,Base!$A$12:$H$12,0))</f>
        <v xml:space="preserve">Entidades de gobierno </v>
      </c>
      <c r="G145" s="19" t="str">
        <f>INDEX(Base!$A$12:$H$256,MATCH($C145,Base!$A$12:$A$256,0),MATCH("Convergencia",Base!$A$12:$H$12,0))</f>
        <v>Otras entidades gobierno general</v>
      </c>
    </row>
    <row r="146" spans="1:7" s="28" customFormat="1" x14ac:dyDescent="0.25">
      <c r="A146" s="38"/>
      <c r="B146" s="18">
        <f t="shared" si="3"/>
        <v>136</v>
      </c>
      <c r="C146" s="18">
        <v>220125324</v>
      </c>
      <c r="D146" s="19" t="str">
        <f>INDEX(Base!$A$12:$H$256,MATCH($C146,Base!$A$12:$A$256,0),MATCH(D$4,Base!$A$12:$H$12,0))</f>
        <v>Junta Municipal de Deportes y Recreación - Guataquí</v>
      </c>
      <c r="E146" s="18" t="str">
        <f>INDEX(Base!$A$12:$H$256,MATCH($C146,Base!$A$12:$A$256,0),MATCH(E$4,Base!$A$12:$H$12,0))</f>
        <v>Cundinamarca</v>
      </c>
      <c r="F146" s="19" t="str">
        <f>INDEX(Base!$A$12:$H$256,MATCH($C146,Base!$A$12:$A$256,0),MATCH(F$4,Base!$A$12:$H$12,0))</f>
        <v xml:space="preserve">Entidades de gobierno </v>
      </c>
      <c r="G146" s="19" t="str">
        <f>INDEX(Base!$A$12:$H$256,MATCH($C146,Base!$A$12:$A$256,0),MATCH("Convergencia",Base!$A$12:$H$12,0))</f>
        <v>Otras entidades gobierno general</v>
      </c>
    </row>
    <row r="147" spans="1:7" s="28" customFormat="1" ht="28.5" x14ac:dyDescent="0.25">
      <c r="A147" s="38"/>
      <c r="B147" s="18">
        <f t="shared" si="3"/>
        <v>137</v>
      </c>
      <c r="C147" s="18">
        <v>923273607</v>
      </c>
      <c r="D147" s="19" t="str">
        <f>INDEX(Base!$A$12:$H$256,MATCH($C147,Base!$A$12:$A$256,0),MATCH(D$4,Base!$A$12:$H$12,0))</f>
        <v>Provincia Administrativa y de Planeación - PAP del Sumapaz</v>
      </c>
      <c r="E147" s="18" t="str">
        <f>INDEX(Base!$A$12:$H$256,MATCH($C147,Base!$A$12:$A$256,0),MATCH(E$4,Base!$A$12:$H$12,0))</f>
        <v>Cundinamarca</v>
      </c>
      <c r="F147" s="19" t="str">
        <f>INDEX(Base!$A$12:$H$256,MATCH($C147,Base!$A$12:$A$256,0),MATCH(F$4,Base!$A$12:$H$12,0))</f>
        <v xml:space="preserve">Entidades de gobierno </v>
      </c>
      <c r="G147" s="19" t="str">
        <f>INDEX(Base!$A$12:$H$256,MATCH($C147,Base!$A$12:$A$256,0),MATCH("Convergencia",Base!$A$12:$H$12,0))</f>
        <v>Otras entidades gobierno general</v>
      </c>
    </row>
    <row r="148" spans="1:7" s="28" customFormat="1" x14ac:dyDescent="0.25">
      <c r="A148" s="38"/>
      <c r="B148" s="18">
        <f t="shared" si="3"/>
        <v>138</v>
      </c>
      <c r="C148" s="18">
        <v>923273002</v>
      </c>
      <c r="D148" s="19" t="str">
        <f>INDEX(Base!$A$12:$H$256,MATCH($C148,Base!$A$12:$A$256,0),MATCH(D$4,Base!$A$12:$H$12,0))</f>
        <v>E.S.P Empresas Publicas de Villavieja S.A.S</v>
      </c>
      <c r="E148" s="18" t="str">
        <f>INDEX(Base!$A$12:$H$256,MATCH($C148,Base!$A$12:$A$256,0),MATCH(E$4,Base!$A$12:$H$12,0))</f>
        <v>Huila</v>
      </c>
      <c r="F148" s="19" t="str">
        <f>INDEX(Base!$A$12:$H$256,MATCH($C148,Base!$A$12:$A$256,0),MATCH(F$4,Base!$A$12:$H$12,0))</f>
        <v xml:space="preserve">Empresas no cotizantes </v>
      </c>
      <c r="G148" s="19" t="str">
        <f>INDEX(Base!$A$12:$H$256,MATCH($C148,Base!$A$12:$A$256,0),MATCH("Convergencia",Base!$A$12:$H$12,0))</f>
        <v>E.S.P</v>
      </c>
    </row>
    <row r="149" spans="1:7" s="28" customFormat="1" ht="28.5" x14ac:dyDescent="0.25">
      <c r="A149" s="38"/>
      <c r="B149" s="18">
        <f t="shared" si="3"/>
        <v>139</v>
      </c>
      <c r="C149" s="18">
        <v>923272107</v>
      </c>
      <c r="D149" s="19" t="str">
        <f>INDEX(Base!$A$12:$H$256,MATCH($C149,Base!$A$12:$A$256,0),MATCH(D$4,Base!$A$12:$H$12,0))</f>
        <v>E.S.P. Empresa de Acueducto, Alcantarillado y Aseo de Guadalupe S.A.</v>
      </c>
      <c r="E149" s="18" t="str">
        <f>INDEX(Base!$A$12:$H$256,MATCH($C149,Base!$A$12:$A$256,0),MATCH(E$4,Base!$A$12:$H$12,0))</f>
        <v>Huila</v>
      </c>
      <c r="F149" s="19" t="str">
        <f>INDEX(Base!$A$12:$H$256,MATCH($C149,Base!$A$12:$A$256,0),MATCH(F$4,Base!$A$12:$H$12,0))</f>
        <v xml:space="preserve">Empresas no cotizantes </v>
      </c>
      <c r="G149" s="19" t="str">
        <f>INDEX(Base!$A$12:$H$256,MATCH($C149,Base!$A$12:$A$256,0),MATCH("Convergencia",Base!$A$12:$H$12,0))</f>
        <v>E.S.P</v>
      </c>
    </row>
    <row r="150" spans="1:7" s="28" customFormat="1" x14ac:dyDescent="0.25">
      <c r="A150" s="38"/>
      <c r="B150" s="18">
        <f t="shared" si="3"/>
        <v>140</v>
      </c>
      <c r="C150" s="18">
        <v>923271473</v>
      </c>
      <c r="D150" s="19" t="str">
        <f>INDEX(Base!$A$12:$H$256,MATCH($C150,Base!$A$12:$A$256,0),MATCH(D$4,Base!$A$12:$H$12,0))</f>
        <v>Empresa Forestal del Huila S.A.</v>
      </c>
      <c r="E150" s="18" t="str">
        <f>INDEX(Base!$A$12:$H$256,MATCH($C150,Base!$A$12:$A$256,0),MATCH(E$4,Base!$A$12:$H$12,0))</f>
        <v>Huila</v>
      </c>
      <c r="F150" s="19" t="str">
        <f>INDEX(Base!$A$12:$H$256,MATCH($C150,Base!$A$12:$A$256,0),MATCH(F$4,Base!$A$12:$H$12,0))</f>
        <v xml:space="preserve">Empresas no cotizantes </v>
      </c>
      <c r="G150" s="19" t="str">
        <f>INDEX(Base!$A$12:$H$256,MATCH($C150,Base!$A$12:$A$256,0),MATCH("Convergencia",Base!$A$12:$H$12,0))</f>
        <v>S.E.M</v>
      </c>
    </row>
    <row r="151" spans="1:7" s="28" customFormat="1" x14ac:dyDescent="0.25">
      <c r="A151" s="38"/>
      <c r="B151" s="18">
        <f t="shared" si="3"/>
        <v>141</v>
      </c>
      <c r="C151" s="18">
        <v>210641006</v>
      </c>
      <c r="D151" s="19" t="str">
        <f>INDEX(Base!$A$12:$H$256,MATCH($C151,Base!$A$12:$A$256,0),MATCH(D$4,Base!$A$12:$H$12,0))</f>
        <v>Acevedo</v>
      </c>
      <c r="E151" s="18" t="str">
        <f>INDEX(Base!$A$12:$H$256,MATCH($C151,Base!$A$12:$A$256,0),MATCH(E$4,Base!$A$12:$H$12,0))</f>
        <v>Huila</v>
      </c>
      <c r="F151" s="19" t="str">
        <f>INDEX(Base!$A$12:$H$256,MATCH($C151,Base!$A$12:$A$256,0),MATCH(F$4,Base!$A$12:$H$12,0))</f>
        <v xml:space="preserve">Entidades de gobierno </v>
      </c>
      <c r="G151" s="19" t="str">
        <f>INDEX(Base!$A$12:$H$256,MATCH($C151,Base!$A$12:$A$256,0),MATCH("Convergencia",Base!$A$12:$H$12,0))</f>
        <v>Alcaldías</v>
      </c>
    </row>
    <row r="152" spans="1:7" s="28" customFormat="1" x14ac:dyDescent="0.25">
      <c r="A152" s="38"/>
      <c r="B152" s="18">
        <f t="shared" si="3"/>
        <v>142</v>
      </c>
      <c r="C152" s="18">
        <v>210641206</v>
      </c>
      <c r="D152" s="19" t="str">
        <f>INDEX(Base!$A$12:$H$256,MATCH($C152,Base!$A$12:$A$256,0),MATCH(D$4,Base!$A$12:$H$12,0))</f>
        <v>Colombia</v>
      </c>
      <c r="E152" s="18" t="str">
        <f>INDEX(Base!$A$12:$H$256,MATCH($C152,Base!$A$12:$A$256,0),MATCH(E$4,Base!$A$12:$H$12,0))</f>
        <v>Huila</v>
      </c>
      <c r="F152" s="19" t="str">
        <f>INDEX(Base!$A$12:$H$256,MATCH($C152,Base!$A$12:$A$256,0),MATCH(F$4,Base!$A$12:$H$12,0))</f>
        <v xml:space="preserve">Entidades de gobierno </v>
      </c>
      <c r="G152" s="19" t="str">
        <f>INDEX(Base!$A$12:$H$256,MATCH($C152,Base!$A$12:$A$256,0),MATCH("Convergencia",Base!$A$12:$H$12,0))</f>
        <v>Alcaldías</v>
      </c>
    </row>
    <row r="153" spans="1:7" s="28" customFormat="1" ht="28.5" x14ac:dyDescent="0.25">
      <c r="A153" s="38"/>
      <c r="B153" s="18">
        <f t="shared" si="3"/>
        <v>143</v>
      </c>
      <c r="C153" s="18">
        <v>923273652</v>
      </c>
      <c r="D153" s="19" t="str">
        <f>INDEX(Base!$A$12:$H$256,MATCH($C153,Base!$A$12:$A$256,0),MATCH(D$4,Base!$A$12:$H$12,0))</f>
        <v>Instituto Departamental de Acción Comunal del Departamento del Huila</v>
      </c>
      <c r="E153" s="18" t="str">
        <f>INDEX(Base!$A$12:$H$256,MATCH($C153,Base!$A$12:$A$256,0),MATCH(E$4,Base!$A$12:$H$12,0))</f>
        <v>Huila</v>
      </c>
      <c r="F153" s="19" t="str">
        <f>INDEX(Base!$A$12:$H$256,MATCH($C153,Base!$A$12:$A$256,0),MATCH(F$4,Base!$A$12:$H$12,0))</f>
        <v xml:space="preserve">Entidades de gobierno </v>
      </c>
      <c r="G153" s="19" t="str">
        <f>INDEX(Base!$A$12:$H$256,MATCH($C153,Base!$A$12:$A$256,0),MATCH("Convergencia",Base!$A$12:$H$12,0))</f>
        <v>Establecimientos públicos</v>
      </c>
    </row>
    <row r="154" spans="1:7" s="28" customFormat="1" x14ac:dyDescent="0.25">
      <c r="A154" s="38"/>
      <c r="B154" s="18">
        <f t="shared" si="3"/>
        <v>144</v>
      </c>
      <c r="C154" s="18">
        <v>220641999</v>
      </c>
      <c r="D154" s="19" t="str">
        <f>INDEX(Base!$A$12:$H$256,MATCH($C154,Base!$A$12:$A$256,0),MATCH(D$4,Base!$A$12:$H$12,0))</f>
        <v>C.P.G.A. del Noroccidente del Huila</v>
      </c>
      <c r="E154" s="18" t="str">
        <f>INDEX(Base!$A$12:$H$256,MATCH($C154,Base!$A$12:$A$256,0),MATCH(E$4,Base!$A$12:$H$12,0))</f>
        <v>Huila</v>
      </c>
      <c r="F154" s="19" t="str">
        <f>INDEX(Base!$A$12:$H$256,MATCH($C154,Base!$A$12:$A$256,0),MATCH(F$4,Base!$A$12:$H$12,0))</f>
        <v xml:space="preserve">Entidades de gobierno </v>
      </c>
      <c r="G154" s="19" t="str">
        <f>INDEX(Base!$A$12:$H$256,MATCH($C154,Base!$A$12:$A$256,0),MATCH("Convergencia",Base!$A$12:$H$12,0))</f>
        <v>Otras entidades gobierno general</v>
      </c>
    </row>
    <row r="155" spans="1:7" s="28" customFormat="1" ht="28.5" x14ac:dyDescent="0.25">
      <c r="A155" s="38"/>
      <c r="B155" s="18">
        <f t="shared" si="3"/>
        <v>145</v>
      </c>
      <c r="C155" s="18">
        <v>220241615</v>
      </c>
      <c r="D155" s="19" t="str">
        <f>INDEX(Base!$A$12:$H$256,MATCH($C155,Base!$A$12:$A$256,0),MATCH(D$4,Base!$A$12:$H$12,0))</f>
        <v>Junta Municipal de Deportes y Recreación de Rivera - Huila</v>
      </c>
      <c r="E155" s="18" t="str">
        <f>INDEX(Base!$A$12:$H$256,MATCH($C155,Base!$A$12:$A$256,0),MATCH(E$4,Base!$A$12:$H$12,0))</f>
        <v>Huila</v>
      </c>
      <c r="F155" s="19" t="str">
        <f>INDEX(Base!$A$12:$H$256,MATCH($C155,Base!$A$12:$A$256,0),MATCH(F$4,Base!$A$12:$H$12,0))</f>
        <v xml:space="preserve">Entidades de gobierno </v>
      </c>
      <c r="G155" s="19" t="str">
        <f>INDEX(Base!$A$12:$H$256,MATCH($C155,Base!$A$12:$A$256,0),MATCH("Convergencia",Base!$A$12:$H$12,0))</f>
        <v>Otras entidades gobierno general</v>
      </c>
    </row>
    <row r="156" spans="1:7" s="28" customFormat="1" x14ac:dyDescent="0.25">
      <c r="A156" s="38"/>
      <c r="B156" s="18">
        <f t="shared" si="3"/>
        <v>146</v>
      </c>
      <c r="C156" s="18">
        <v>230141349</v>
      </c>
      <c r="D156" s="19" t="str">
        <f>INDEX(Base!$A$12:$H$256,MATCH($C156,Base!$A$12:$A$256,0),MATCH(D$4,Base!$A$12:$H$12,0))</f>
        <v>E.S.P. Emuserp Hobo - En Liquidación</v>
      </c>
      <c r="E156" s="18" t="str">
        <f>INDEX(Base!$A$12:$H$256,MATCH($C156,Base!$A$12:$A$256,0),MATCH(E$4,Base!$A$12:$H$12,0))</f>
        <v>Huila</v>
      </c>
      <c r="F156" s="19" t="str">
        <f>INDEX(Base!$A$12:$H$256,MATCH($C156,Base!$A$12:$A$256,0),MATCH(F$4,Base!$A$12:$H$12,0))</f>
        <v xml:space="preserve">Entidades en liquidación </v>
      </c>
      <c r="G156" s="19" t="str">
        <f>INDEX(Base!$A$12:$H$256,MATCH($C156,Base!$A$12:$A$256,0),MATCH("Convergencia",Base!$A$12:$H$12,0))</f>
        <v>Empresas en liquidación</v>
      </c>
    </row>
    <row r="157" spans="1:7" s="28" customFormat="1" x14ac:dyDescent="0.25">
      <c r="A157" s="38"/>
      <c r="B157" s="18">
        <f t="shared" si="3"/>
        <v>147</v>
      </c>
      <c r="C157" s="18">
        <v>220144098</v>
      </c>
      <c r="D157" s="19" t="str">
        <f>INDEX(Base!$A$12:$H$256,MATCH($C157,Base!$A$12:$A$256,0),MATCH(D$4,Base!$A$12:$H$12,0))</f>
        <v>E.S.E. Hospital Local Santa Rita de Cassia</v>
      </c>
      <c r="E157" s="18" t="str">
        <f>INDEX(Base!$A$12:$H$256,MATCH($C157,Base!$A$12:$A$256,0),MATCH(E$4,Base!$A$12:$H$12,0))</f>
        <v>La Guajira</v>
      </c>
      <c r="F157" s="19" t="str">
        <f>INDEX(Base!$A$12:$H$256,MATCH($C157,Base!$A$12:$A$256,0),MATCH(F$4,Base!$A$12:$H$12,0))</f>
        <v xml:space="preserve">Empresas no cotizantes </v>
      </c>
      <c r="G157" s="19" t="str">
        <f>INDEX(Base!$A$12:$H$256,MATCH($C157,Base!$A$12:$A$256,0),MATCH("Convergencia",Base!$A$12:$H$12,0))</f>
        <v>E.S.E</v>
      </c>
    </row>
    <row r="158" spans="1:7" s="28" customFormat="1" ht="28.5" x14ac:dyDescent="0.25">
      <c r="A158" s="38"/>
      <c r="B158" s="18">
        <f t="shared" si="3"/>
        <v>148</v>
      </c>
      <c r="C158" s="18">
        <v>923272330</v>
      </c>
      <c r="D158" s="19" t="str">
        <f>INDEX(Base!$A$12:$H$256,MATCH($C158,Base!$A$12:$A$256,0),MATCH(D$4,Base!$A$12:$H$12,0))</f>
        <v>E.S.P. Empresa de Acueducto, Alcantarillado y Aseo del Municipio de Dibulla S.A.</v>
      </c>
      <c r="E158" s="18" t="str">
        <f>INDEX(Base!$A$12:$H$256,MATCH($C158,Base!$A$12:$A$256,0),MATCH(E$4,Base!$A$12:$H$12,0))</f>
        <v>La Guajira</v>
      </c>
      <c r="F158" s="19" t="str">
        <f>INDEX(Base!$A$12:$H$256,MATCH($C158,Base!$A$12:$A$256,0),MATCH(F$4,Base!$A$12:$H$12,0))</f>
        <v xml:space="preserve">Empresas no cotizantes </v>
      </c>
      <c r="G158" s="19" t="str">
        <f>INDEX(Base!$A$12:$H$256,MATCH($C158,Base!$A$12:$A$256,0),MATCH("Convergencia",Base!$A$12:$H$12,0))</f>
        <v>E.S.P</v>
      </c>
    </row>
    <row r="159" spans="1:7" s="28" customFormat="1" x14ac:dyDescent="0.25">
      <c r="A159" s="38"/>
      <c r="B159" s="18">
        <f t="shared" si="3"/>
        <v>149</v>
      </c>
      <c r="C159" s="18">
        <v>923272775</v>
      </c>
      <c r="D159" s="19" t="str">
        <f>INDEX(Base!$A$12:$H$256,MATCH($C159,Base!$A$12:$A$256,0),MATCH(D$4,Base!$A$12:$H$12,0))</f>
        <v>I.P.S.I Palaima</v>
      </c>
      <c r="E159" s="18" t="str">
        <f>INDEX(Base!$A$12:$H$256,MATCH($C159,Base!$A$12:$A$256,0),MATCH(E$4,Base!$A$12:$H$12,0))</f>
        <v>La Guajira</v>
      </c>
      <c r="F159" s="19" t="str">
        <f>INDEX(Base!$A$12:$H$256,MATCH($C159,Base!$A$12:$A$256,0),MATCH(F$4,Base!$A$12:$H$12,0))</f>
        <v xml:space="preserve">Empresas no cotizantes </v>
      </c>
      <c r="G159" s="19" t="str">
        <f>INDEX(Base!$A$12:$H$256,MATCH($C159,Base!$A$12:$A$256,0),MATCH("Convergencia",Base!$A$12:$H$12,0))</f>
        <v>Otras empresas</v>
      </c>
    </row>
    <row r="160" spans="1:7" s="28" customFormat="1" x14ac:dyDescent="0.25">
      <c r="A160" s="38"/>
      <c r="B160" s="18">
        <f t="shared" si="3"/>
        <v>150</v>
      </c>
      <c r="C160" s="18">
        <v>923273595</v>
      </c>
      <c r="D160" s="19" t="str">
        <f>INDEX(Base!$A$12:$H$256,MATCH($C160,Base!$A$12:$A$256,0),MATCH(D$4,Base!$A$12:$H$12,0))</f>
        <v>I.P.S.I Sol Wayuu</v>
      </c>
      <c r="E160" s="18" t="str">
        <f>INDEX(Base!$A$12:$H$256,MATCH($C160,Base!$A$12:$A$256,0),MATCH(E$4,Base!$A$12:$H$12,0))</f>
        <v>La Guajira</v>
      </c>
      <c r="F160" s="19" t="str">
        <f>INDEX(Base!$A$12:$H$256,MATCH($C160,Base!$A$12:$A$256,0),MATCH(F$4,Base!$A$12:$H$12,0))</f>
        <v xml:space="preserve">Empresas no cotizantes </v>
      </c>
      <c r="G160" s="19" t="str">
        <f>INDEX(Base!$A$12:$H$256,MATCH($C160,Base!$A$12:$A$256,0),MATCH("Convergencia",Base!$A$12:$H$12,0))</f>
        <v>Otras empresas</v>
      </c>
    </row>
    <row r="161" spans="1:7" s="28" customFormat="1" x14ac:dyDescent="0.25">
      <c r="A161" s="38"/>
      <c r="B161" s="18">
        <f t="shared" si="3"/>
        <v>151</v>
      </c>
      <c r="C161" s="18">
        <v>923272104</v>
      </c>
      <c r="D161" s="19" t="str">
        <f>INDEX(Base!$A$12:$H$256,MATCH($C161,Base!$A$12:$A$256,0),MATCH(D$4,Base!$A$12:$H$12,0))</f>
        <v>I.P.S.I. Ayuuleepala Wayuu</v>
      </c>
      <c r="E161" s="18" t="str">
        <f>INDEX(Base!$A$12:$H$256,MATCH($C161,Base!$A$12:$A$256,0),MATCH(E$4,Base!$A$12:$H$12,0))</f>
        <v>La Guajira</v>
      </c>
      <c r="F161" s="19" t="str">
        <f>INDEX(Base!$A$12:$H$256,MATCH($C161,Base!$A$12:$A$256,0),MATCH(F$4,Base!$A$12:$H$12,0))</f>
        <v xml:space="preserve">Empresas no cotizantes </v>
      </c>
      <c r="G161" s="19" t="str">
        <f>INDEX(Base!$A$12:$H$256,MATCH($C161,Base!$A$12:$A$256,0),MATCH("Convergencia",Base!$A$12:$H$12,0))</f>
        <v>Otras empresas</v>
      </c>
    </row>
    <row r="162" spans="1:7" s="28" customFormat="1" ht="28.5" x14ac:dyDescent="0.25">
      <c r="A162" s="38"/>
      <c r="B162" s="18">
        <f t="shared" si="3"/>
        <v>152</v>
      </c>
      <c r="C162" s="18">
        <v>923273596</v>
      </c>
      <c r="D162" s="19" t="str">
        <f>INDEX(Base!$A$12:$H$256,MATCH($C162,Base!$A$12:$A$256,0),MATCH(D$4,Base!$A$12:$H$12,0))</f>
        <v>I.P.S.I. Indigena Centro Epidemiologico y de Salud Integral JEKEET AKUAITA</v>
      </c>
      <c r="E162" s="18" t="str">
        <f>INDEX(Base!$A$12:$H$256,MATCH($C162,Base!$A$12:$A$256,0),MATCH(E$4,Base!$A$12:$H$12,0))</f>
        <v>La Guajira</v>
      </c>
      <c r="F162" s="19" t="str">
        <f>INDEX(Base!$A$12:$H$256,MATCH($C162,Base!$A$12:$A$256,0),MATCH(F$4,Base!$A$12:$H$12,0))</f>
        <v xml:space="preserve">Empresas no cotizantes </v>
      </c>
      <c r="G162" s="19" t="str">
        <f>INDEX(Base!$A$12:$H$256,MATCH($C162,Base!$A$12:$A$256,0),MATCH("Convergencia",Base!$A$12:$H$12,0))</f>
        <v>Otras empresas</v>
      </c>
    </row>
    <row r="163" spans="1:7" s="28" customFormat="1" x14ac:dyDescent="0.25">
      <c r="A163" s="38"/>
      <c r="B163" s="18">
        <f t="shared" si="3"/>
        <v>153</v>
      </c>
      <c r="C163" s="18">
        <v>923273648</v>
      </c>
      <c r="D163" s="19" t="str">
        <f>INDEX(Base!$A$12:$H$256,MATCH($C163,Base!$A$12:$A$256,0),MATCH(D$4,Base!$A$12:$H$12,0))</f>
        <v>Fondo de Desarrollo Empresarial de Barrancas</v>
      </c>
      <c r="E163" s="18" t="str">
        <f>INDEX(Base!$A$12:$H$256,MATCH($C163,Base!$A$12:$A$256,0),MATCH(E$4,Base!$A$12:$H$12,0))</f>
        <v>La Guajira</v>
      </c>
      <c r="F163" s="19" t="str">
        <f>INDEX(Base!$A$12:$H$256,MATCH($C163,Base!$A$12:$A$256,0),MATCH(F$4,Base!$A$12:$H$12,0))</f>
        <v xml:space="preserve">Entidades de gobierno </v>
      </c>
      <c r="G163" s="19" t="str">
        <f>INDEX(Base!$A$12:$H$256,MATCH($C163,Base!$A$12:$A$256,0),MATCH("Convergencia",Base!$A$12:$H$12,0))</f>
        <v>Establecimientos públicos</v>
      </c>
    </row>
    <row r="164" spans="1:7" s="28" customFormat="1" ht="28.5" x14ac:dyDescent="0.25">
      <c r="A164" s="38"/>
      <c r="B164" s="18">
        <f t="shared" si="3"/>
        <v>154</v>
      </c>
      <c r="C164" s="18">
        <v>923273378</v>
      </c>
      <c r="D164" s="19" t="str">
        <f>INDEX(Base!$A$12:$H$256,MATCH($C164,Base!$A$12:$A$256,0),MATCH(D$4,Base!$A$12:$H$12,0))</f>
        <v>Asociación de Municipios del Sur-Sur de la Guajira, la Guajira Zona Sur</v>
      </c>
      <c r="E164" s="18" t="str">
        <f>INDEX(Base!$A$12:$H$256,MATCH($C164,Base!$A$12:$A$256,0),MATCH(E$4,Base!$A$12:$H$12,0))</f>
        <v>La Guajira</v>
      </c>
      <c r="F164" s="19" t="str">
        <f>INDEX(Base!$A$12:$H$256,MATCH($C164,Base!$A$12:$A$256,0),MATCH(F$4,Base!$A$12:$H$12,0))</f>
        <v xml:space="preserve">Entidades de gobierno </v>
      </c>
      <c r="G164" s="19" t="str">
        <f>INDEX(Base!$A$12:$H$256,MATCH($C164,Base!$A$12:$A$256,0),MATCH("Convergencia",Base!$A$12:$H$12,0))</f>
        <v>Otras entidades gobierno general</v>
      </c>
    </row>
    <row r="165" spans="1:7" s="28" customFormat="1" ht="28.5" x14ac:dyDescent="0.25">
      <c r="A165" s="38"/>
      <c r="B165" s="18">
        <f t="shared" si="3"/>
        <v>155</v>
      </c>
      <c r="C165" s="18">
        <v>923273424</v>
      </c>
      <c r="D165" s="19" t="str">
        <f>INDEX(Base!$A$12:$H$256,MATCH($C165,Base!$A$12:$A$256,0),MATCH(D$4,Base!$A$12:$H$12,0))</f>
        <v>Instituto de Tránsito y Transporte de Fonseca la Guajira</v>
      </c>
      <c r="E165" s="18" t="str">
        <f>INDEX(Base!$A$12:$H$256,MATCH($C165,Base!$A$12:$A$256,0),MATCH(E$4,Base!$A$12:$H$12,0))</f>
        <v>La Guajira</v>
      </c>
      <c r="F165" s="19" t="str">
        <f>INDEX(Base!$A$12:$H$256,MATCH($C165,Base!$A$12:$A$256,0),MATCH(F$4,Base!$A$12:$H$12,0))</f>
        <v xml:space="preserve">Entidades de gobierno </v>
      </c>
      <c r="G165" s="19" t="str">
        <f>INDEX(Base!$A$12:$H$256,MATCH($C165,Base!$A$12:$A$256,0),MATCH("Convergencia",Base!$A$12:$H$12,0))</f>
        <v>Otras entidades gobierno general</v>
      </c>
    </row>
    <row r="166" spans="1:7" s="28" customFormat="1" ht="28.5" x14ac:dyDescent="0.25">
      <c r="A166" s="38"/>
      <c r="B166" s="18">
        <f t="shared" si="3"/>
        <v>156</v>
      </c>
      <c r="C166" s="18">
        <v>923273687</v>
      </c>
      <c r="D166" s="19" t="str">
        <f>INDEX(Base!$A$12:$H$256,MATCH($C166,Base!$A$12:$A$256,0),MATCH(D$4,Base!$A$12:$H$12,0))</f>
        <v>E.I.C.E. Empresa de Desarrollo Sostenible del Magdalena</v>
      </c>
      <c r="E166" s="18" t="str">
        <f>INDEX(Base!$A$12:$H$256,MATCH($C166,Base!$A$12:$A$256,0),MATCH(E$4,Base!$A$12:$H$12,0))</f>
        <v>Magdalena</v>
      </c>
      <c r="F166" s="19" t="str">
        <f>INDEX(Base!$A$12:$H$256,MATCH($C166,Base!$A$12:$A$256,0),MATCH(F$4,Base!$A$12:$H$12,0))</f>
        <v xml:space="preserve">Empresas no cotizantes </v>
      </c>
      <c r="G166" s="19" t="str">
        <f>INDEX(Base!$A$12:$H$256,MATCH($C166,Base!$A$12:$A$256,0),MATCH("Convergencia",Base!$A$12:$H$12,0))</f>
        <v>E.I.C.E</v>
      </c>
    </row>
    <row r="167" spans="1:7" s="28" customFormat="1" ht="28.5" x14ac:dyDescent="0.25">
      <c r="A167" s="38"/>
      <c r="B167" s="18">
        <f t="shared" si="3"/>
        <v>157</v>
      </c>
      <c r="C167" s="18">
        <v>923272319</v>
      </c>
      <c r="D167" s="19" t="str">
        <f>INDEX(Base!$A$12:$H$256,MATCH($C167,Base!$A$12:$A$256,0),MATCH(D$4,Base!$A$12:$H$12,0))</f>
        <v>Sistema Estratégico de Transporte Público de Santa Marta S.A.S.</v>
      </c>
      <c r="E167" s="18" t="str">
        <f>INDEX(Base!$A$12:$H$256,MATCH($C167,Base!$A$12:$A$256,0),MATCH(E$4,Base!$A$12:$H$12,0))</f>
        <v>Magdalena</v>
      </c>
      <c r="F167" s="19" t="str">
        <f>INDEX(Base!$A$12:$H$256,MATCH($C167,Base!$A$12:$A$256,0),MATCH(F$4,Base!$A$12:$H$12,0))</f>
        <v xml:space="preserve">Empresas no cotizantes </v>
      </c>
      <c r="G167" s="19" t="str">
        <f>INDEX(Base!$A$12:$H$256,MATCH($C167,Base!$A$12:$A$256,0),MATCH("Convergencia",Base!$A$12:$H$12,0))</f>
        <v>E.I.C.E</v>
      </c>
    </row>
    <row r="168" spans="1:7" s="28" customFormat="1" x14ac:dyDescent="0.25">
      <c r="A168" s="38"/>
      <c r="B168" s="18">
        <f t="shared" si="3"/>
        <v>158</v>
      </c>
      <c r="C168" s="18">
        <v>121447000</v>
      </c>
      <c r="D168" s="19" t="str">
        <f>INDEX(Base!$A$12:$H$256,MATCH($C168,Base!$A$12:$A$256,0),MATCH(D$4,Base!$A$12:$H$12,0))</f>
        <v>E.S.E. Hospital Local - Santa Bárbara de Pinto</v>
      </c>
      <c r="E168" s="18" t="str">
        <f>INDEX(Base!$A$12:$H$256,MATCH($C168,Base!$A$12:$A$256,0),MATCH(E$4,Base!$A$12:$H$12,0))</f>
        <v>Magdalena</v>
      </c>
      <c r="F168" s="19" t="str">
        <f>INDEX(Base!$A$12:$H$256,MATCH($C168,Base!$A$12:$A$256,0),MATCH(F$4,Base!$A$12:$H$12,0))</f>
        <v xml:space="preserve">Empresas no cotizantes </v>
      </c>
      <c r="G168" s="19" t="str">
        <f>INDEX(Base!$A$12:$H$256,MATCH($C168,Base!$A$12:$A$256,0),MATCH("Convergencia",Base!$A$12:$H$12,0))</f>
        <v>E.S.E</v>
      </c>
    </row>
    <row r="169" spans="1:7" s="28" customFormat="1" x14ac:dyDescent="0.25">
      <c r="A169" s="38"/>
      <c r="B169" s="18">
        <f t="shared" si="3"/>
        <v>159</v>
      </c>
      <c r="C169" s="18">
        <v>122547000</v>
      </c>
      <c r="D169" s="19" t="str">
        <f>INDEX(Base!$A$12:$H$256,MATCH($C169,Base!$A$12:$A$256,0),MATCH(D$4,Base!$A$12:$H$12,0))</f>
        <v>E.S.E. Hospital Local de Tenerife</v>
      </c>
      <c r="E169" s="18" t="str">
        <f>INDEX(Base!$A$12:$H$256,MATCH($C169,Base!$A$12:$A$256,0),MATCH(E$4,Base!$A$12:$H$12,0))</f>
        <v>Magdalena</v>
      </c>
      <c r="F169" s="19" t="str">
        <f>INDEX(Base!$A$12:$H$256,MATCH($C169,Base!$A$12:$A$256,0),MATCH(F$4,Base!$A$12:$H$12,0))</f>
        <v xml:space="preserve">Empresas no cotizantes </v>
      </c>
      <c r="G169" s="19" t="str">
        <f>INDEX(Base!$A$12:$H$256,MATCH($C169,Base!$A$12:$A$256,0),MATCH("Convergencia",Base!$A$12:$H$12,0))</f>
        <v>E.S.E</v>
      </c>
    </row>
    <row r="170" spans="1:7" s="28" customFormat="1" ht="28.5" x14ac:dyDescent="0.25">
      <c r="A170" s="38"/>
      <c r="B170" s="18">
        <f t="shared" si="3"/>
        <v>160</v>
      </c>
      <c r="C170" s="18">
        <v>923272914</v>
      </c>
      <c r="D170" s="19" t="str">
        <f>INDEX(Base!$A$12:$H$256,MATCH($C170,Base!$A$12:$A$256,0),MATCH(D$4,Base!$A$12:$H$12,0))</f>
        <v>Empresa de Acueducto, Alcantarillado y Aseo del Municipio de Pijiño del Carmen - Magdalena S.A E.S.P</v>
      </c>
      <c r="E170" s="18" t="str">
        <f>INDEX(Base!$A$12:$H$256,MATCH($C170,Base!$A$12:$A$256,0),MATCH(E$4,Base!$A$12:$H$12,0))</f>
        <v>Magdalena</v>
      </c>
      <c r="F170" s="19" t="str">
        <f>INDEX(Base!$A$12:$H$256,MATCH($C170,Base!$A$12:$A$256,0),MATCH(F$4,Base!$A$12:$H$12,0))</f>
        <v xml:space="preserve">Empresas no cotizantes </v>
      </c>
      <c r="G170" s="19" t="str">
        <f>INDEX(Base!$A$12:$H$256,MATCH($C170,Base!$A$12:$A$256,0),MATCH("Convergencia",Base!$A$12:$H$12,0))</f>
        <v>E.S.P</v>
      </c>
    </row>
    <row r="171" spans="1:7" s="28" customFormat="1" x14ac:dyDescent="0.25">
      <c r="A171" s="38"/>
      <c r="B171" s="18">
        <f t="shared" si="3"/>
        <v>161</v>
      </c>
      <c r="C171" s="18">
        <v>230147245</v>
      </c>
      <c r="D171" s="19" t="str">
        <f>INDEX(Base!$A$12:$H$256,MATCH($C171,Base!$A$12:$A$256,0),MATCH(D$4,Base!$A$12:$H$12,0))</f>
        <v>Empresa de Servicios Públicos de El Banco</v>
      </c>
      <c r="E171" s="18" t="str">
        <f>INDEX(Base!$A$12:$H$256,MATCH($C171,Base!$A$12:$A$256,0),MATCH(E$4,Base!$A$12:$H$12,0))</f>
        <v>Magdalena</v>
      </c>
      <c r="F171" s="19" t="str">
        <f>INDEX(Base!$A$12:$H$256,MATCH($C171,Base!$A$12:$A$256,0),MATCH(F$4,Base!$A$12:$H$12,0))</f>
        <v xml:space="preserve">Empresas no cotizantes </v>
      </c>
      <c r="G171" s="19" t="str">
        <f>INDEX(Base!$A$12:$H$256,MATCH($C171,Base!$A$12:$A$256,0),MATCH("Convergencia",Base!$A$12:$H$12,0))</f>
        <v>E.S.P</v>
      </c>
    </row>
    <row r="172" spans="1:7" s="28" customFormat="1" x14ac:dyDescent="0.25">
      <c r="A172" s="38"/>
      <c r="B172" s="18">
        <f t="shared" si="3"/>
        <v>162</v>
      </c>
      <c r="C172" s="18">
        <v>215547555</v>
      </c>
      <c r="D172" s="19" t="str">
        <f>INDEX(Base!$A$12:$H$256,MATCH($C172,Base!$A$12:$A$256,0),MATCH(D$4,Base!$A$12:$H$12,0))</f>
        <v>Plato</v>
      </c>
      <c r="E172" s="18" t="str">
        <f>INDEX(Base!$A$12:$H$256,MATCH($C172,Base!$A$12:$A$256,0),MATCH(E$4,Base!$A$12:$H$12,0))</f>
        <v>Magdalena</v>
      </c>
      <c r="F172" s="19" t="str">
        <f>INDEX(Base!$A$12:$H$256,MATCH($C172,Base!$A$12:$A$256,0),MATCH(F$4,Base!$A$12:$H$12,0))</f>
        <v xml:space="preserve">Entidades de gobierno </v>
      </c>
      <c r="G172" s="19" t="str">
        <f>INDEX(Base!$A$12:$H$256,MATCH($C172,Base!$A$12:$A$256,0),MATCH("Convergencia",Base!$A$12:$H$12,0))</f>
        <v>Alcaldías</v>
      </c>
    </row>
    <row r="173" spans="1:7" s="28" customFormat="1" x14ac:dyDescent="0.25">
      <c r="A173" s="38"/>
      <c r="B173" s="18">
        <f t="shared" si="3"/>
        <v>163</v>
      </c>
      <c r="C173" s="18">
        <v>219847798</v>
      </c>
      <c r="D173" s="19" t="str">
        <f>INDEX(Base!$A$12:$H$256,MATCH($C173,Base!$A$12:$A$256,0),MATCH(D$4,Base!$A$12:$H$12,0))</f>
        <v>Tenerife</v>
      </c>
      <c r="E173" s="18" t="str">
        <f>INDEX(Base!$A$12:$H$256,MATCH($C173,Base!$A$12:$A$256,0),MATCH(E$4,Base!$A$12:$H$12,0))</f>
        <v>Magdalena</v>
      </c>
      <c r="F173" s="19" t="str">
        <f>INDEX(Base!$A$12:$H$256,MATCH($C173,Base!$A$12:$A$256,0),MATCH(F$4,Base!$A$12:$H$12,0))</f>
        <v xml:space="preserve">Entidades de gobierno </v>
      </c>
      <c r="G173" s="19" t="str">
        <f>INDEX(Base!$A$12:$H$256,MATCH($C173,Base!$A$12:$A$256,0),MATCH("Convergencia",Base!$A$12:$H$12,0))</f>
        <v>Alcaldías</v>
      </c>
    </row>
    <row r="174" spans="1:7" s="28" customFormat="1" x14ac:dyDescent="0.25">
      <c r="A174" s="38"/>
      <c r="B174" s="18">
        <f t="shared" si="3"/>
        <v>164</v>
      </c>
      <c r="C174" s="18">
        <v>216047960</v>
      </c>
      <c r="D174" s="19" t="str">
        <f>INDEX(Base!$A$12:$H$256,MATCH($C174,Base!$A$12:$A$256,0),MATCH(D$4,Base!$A$12:$H$12,0))</f>
        <v>Zapayán</v>
      </c>
      <c r="E174" s="18" t="str">
        <f>INDEX(Base!$A$12:$H$256,MATCH($C174,Base!$A$12:$A$256,0),MATCH(E$4,Base!$A$12:$H$12,0))</f>
        <v>Magdalena</v>
      </c>
      <c r="F174" s="19" t="str">
        <f>INDEX(Base!$A$12:$H$256,MATCH($C174,Base!$A$12:$A$256,0),MATCH(F$4,Base!$A$12:$H$12,0))</f>
        <v xml:space="preserve">Entidades de gobierno </v>
      </c>
      <c r="G174" s="19" t="str">
        <f>INDEX(Base!$A$12:$H$256,MATCH($C174,Base!$A$12:$A$256,0),MATCH("Convergencia",Base!$A$12:$H$12,0))</f>
        <v>Alcaldías</v>
      </c>
    </row>
    <row r="175" spans="1:7" s="28" customFormat="1" ht="28.5" x14ac:dyDescent="0.25">
      <c r="A175" s="38"/>
      <c r="B175" s="18">
        <f t="shared" si="3"/>
        <v>165</v>
      </c>
      <c r="C175" s="18">
        <v>923273601</v>
      </c>
      <c r="D175" s="19" t="str">
        <f>INDEX(Base!$A$12:$H$256,MATCH($C175,Base!$A$12:$A$256,0),MATCH(D$4,Base!$A$12:$H$12,0))</f>
        <v>Instituto Municipal de Deporte y Recreación Belisario Roncallo Valera</v>
      </c>
      <c r="E175" s="18" t="str">
        <f>INDEX(Base!$A$12:$H$256,MATCH($C175,Base!$A$12:$A$256,0),MATCH(E$4,Base!$A$12:$H$12,0))</f>
        <v>Magdalena</v>
      </c>
      <c r="F175" s="19" t="str">
        <f>INDEX(Base!$A$12:$H$256,MATCH($C175,Base!$A$12:$A$256,0),MATCH(F$4,Base!$A$12:$H$12,0))</f>
        <v xml:space="preserve">Entidades de gobierno </v>
      </c>
      <c r="G175" s="19" t="str">
        <f>INDEX(Base!$A$12:$H$256,MATCH($C175,Base!$A$12:$A$256,0),MATCH("Convergencia",Base!$A$12:$H$12,0))</f>
        <v>Establecimientos públicos</v>
      </c>
    </row>
    <row r="176" spans="1:7" s="28" customFormat="1" ht="28.5" x14ac:dyDescent="0.25">
      <c r="A176" s="38"/>
      <c r="B176" s="18">
        <f t="shared" si="3"/>
        <v>166</v>
      </c>
      <c r="C176" s="18">
        <v>923273600</v>
      </c>
      <c r="D176" s="19" t="str">
        <f>INDEX(Base!$A$12:$H$256,MATCH($C176,Base!$A$12:$A$256,0),MATCH(D$4,Base!$A$12:$H$12,0))</f>
        <v>Instituto Municipal para el Deporte la Educación Física y la Recreación de San Zenón</v>
      </c>
      <c r="E176" s="18" t="str">
        <f>INDEX(Base!$A$12:$H$256,MATCH($C176,Base!$A$12:$A$256,0),MATCH(E$4,Base!$A$12:$H$12,0))</f>
        <v>Magdalena</v>
      </c>
      <c r="F176" s="19" t="str">
        <f>INDEX(Base!$A$12:$H$256,MATCH($C176,Base!$A$12:$A$256,0),MATCH(F$4,Base!$A$12:$H$12,0))</f>
        <v xml:space="preserve">Entidades de gobierno </v>
      </c>
      <c r="G176" s="19" t="str">
        <f>INDEX(Base!$A$12:$H$256,MATCH($C176,Base!$A$12:$A$256,0),MATCH("Convergencia",Base!$A$12:$H$12,0))</f>
        <v>Establecimientos públicos</v>
      </c>
    </row>
    <row r="177" spans="1:7" s="28" customFormat="1" ht="42.75" x14ac:dyDescent="0.25">
      <c r="A177" s="38"/>
      <c r="B177" s="18">
        <f t="shared" si="3"/>
        <v>167</v>
      </c>
      <c r="C177" s="18">
        <v>923273151</v>
      </c>
      <c r="D177" s="19" t="str">
        <f>INDEX(Base!$A$12:$H$256,MATCH($C177,Base!$A$12:$A$256,0),MATCH(D$4,Base!$A$12:$H$12,0))</f>
        <v>Asociación de Municipios del Complejo Cenagoso de la Zapatosa, la Ruta de la Cumbia, la Tambora, Mitos y Leyendas</v>
      </c>
      <c r="E177" s="18" t="str">
        <f>INDEX(Base!$A$12:$H$256,MATCH($C177,Base!$A$12:$A$256,0),MATCH(E$4,Base!$A$12:$H$12,0))</f>
        <v>Magdalena</v>
      </c>
      <c r="F177" s="19" t="str">
        <f>INDEX(Base!$A$12:$H$256,MATCH($C177,Base!$A$12:$A$256,0),MATCH(F$4,Base!$A$12:$H$12,0))</f>
        <v xml:space="preserve">Entidades de gobierno </v>
      </c>
      <c r="G177" s="19" t="str">
        <f>INDEX(Base!$A$12:$H$256,MATCH($C177,Base!$A$12:$A$256,0),MATCH("Convergencia",Base!$A$12:$H$12,0))</f>
        <v>Otras entidades gobierno general</v>
      </c>
    </row>
    <row r="178" spans="1:7" s="28" customFormat="1" ht="28.5" x14ac:dyDescent="0.25">
      <c r="A178" s="38"/>
      <c r="B178" s="18">
        <f t="shared" si="3"/>
        <v>168</v>
      </c>
      <c r="C178" s="18">
        <v>923273343</v>
      </c>
      <c r="D178" s="19" t="str">
        <f>INDEX(Base!$A$12:$H$256,MATCH($C178,Base!$A$12:$A$256,0),MATCH(D$4,Base!$A$12:$H$12,0))</f>
        <v>Asociación Regional de Municipios de los Departamentos de la Región Atlántica de Colombia</v>
      </c>
      <c r="E178" s="18" t="str">
        <f>INDEX(Base!$A$12:$H$256,MATCH($C178,Base!$A$12:$A$256,0),MATCH(E$4,Base!$A$12:$H$12,0))</f>
        <v>Magdalena</v>
      </c>
      <c r="F178" s="19" t="str">
        <f>INDEX(Base!$A$12:$H$256,MATCH($C178,Base!$A$12:$A$256,0),MATCH(F$4,Base!$A$12:$H$12,0))</f>
        <v xml:space="preserve">Entidades de gobierno </v>
      </c>
      <c r="G178" s="19" t="str">
        <f>INDEX(Base!$A$12:$H$256,MATCH($C178,Base!$A$12:$A$256,0),MATCH("Convergencia",Base!$A$12:$H$12,0))</f>
        <v>Otras entidades gobierno general</v>
      </c>
    </row>
    <row r="179" spans="1:7" s="28" customFormat="1" x14ac:dyDescent="0.25">
      <c r="A179" s="38"/>
      <c r="B179" s="18">
        <f t="shared" si="3"/>
        <v>169</v>
      </c>
      <c r="C179" s="18">
        <v>923273325</v>
      </c>
      <c r="D179" s="19" t="str">
        <f>INDEX(Base!$A$12:$H$256,MATCH($C179,Base!$A$12:$A$256,0),MATCH(D$4,Base!$A$12:$H$12,0))</f>
        <v>Asociación Regional de Municipios del Caribe - ARCA</v>
      </c>
      <c r="E179" s="18" t="str">
        <f>INDEX(Base!$A$12:$H$256,MATCH($C179,Base!$A$12:$A$256,0),MATCH(E$4,Base!$A$12:$H$12,0))</f>
        <v>Magdalena</v>
      </c>
      <c r="F179" s="19" t="str">
        <f>INDEX(Base!$A$12:$H$256,MATCH($C179,Base!$A$12:$A$256,0),MATCH(F$4,Base!$A$12:$H$12,0))</f>
        <v xml:space="preserve">Entidades de gobierno </v>
      </c>
      <c r="G179" s="19" t="str">
        <f>INDEX(Base!$A$12:$H$256,MATCH($C179,Base!$A$12:$A$256,0),MATCH("Convergencia",Base!$A$12:$H$12,0))</f>
        <v>Otras entidades gobierno general</v>
      </c>
    </row>
    <row r="180" spans="1:7" s="28" customFormat="1" ht="28.5" x14ac:dyDescent="0.25">
      <c r="A180" s="38"/>
      <c r="B180" s="18">
        <f t="shared" si="3"/>
        <v>170</v>
      </c>
      <c r="C180" s="18">
        <v>230147551</v>
      </c>
      <c r="D180" s="19" t="str">
        <f>INDEX(Base!$A$12:$H$256,MATCH($C180,Base!$A$12:$A$256,0),MATCH(D$4,Base!$A$12:$H$12,0))</f>
        <v>Empresa de Servicios Públicos de Pivijay - En liquidación</v>
      </c>
      <c r="E180" s="18" t="str">
        <f>INDEX(Base!$A$12:$H$256,MATCH($C180,Base!$A$12:$A$256,0),MATCH(E$4,Base!$A$12:$H$12,0))</f>
        <v>Magdalena</v>
      </c>
      <c r="F180" s="19" t="str">
        <f>INDEX(Base!$A$12:$H$256,MATCH($C180,Base!$A$12:$A$256,0),MATCH(F$4,Base!$A$12:$H$12,0))</f>
        <v xml:space="preserve">Entidades en liquidación </v>
      </c>
      <c r="G180" s="19" t="str">
        <f>INDEX(Base!$A$12:$H$256,MATCH($C180,Base!$A$12:$A$256,0),MATCH("Convergencia",Base!$A$12:$H$12,0))</f>
        <v>Empresas en liquidación</v>
      </c>
    </row>
    <row r="181" spans="1:7" s="28" customFormat="1" x14ac:dyDescent="0.25">
      <c r="A181" s="38"/>
      <c r="B181" s="18">
        <f t="shared" si="3"/>
        <v>171</v>
      </c>
      <c r="C181" s="18">
        <v>923272482</v>
      </c>
      <c r="D181" s="19" t="str">
        <f>INDEX(Base!$A$12:$H$256,MATCH($C181,Base!$A$12:$A$256,0),MATCH(D$4,Base!$A$12:$H$12,0))</f>
        <v>E.S.P. de Lejanías - Meta</v>
      </c>
      <c r="E181" s="18" t="str">
        <f>INDEX(Base!$A$12:$H$256,MATCH($C181,Base!$A$12:$A$256,0),MATCH(E$4,Base!$A$12:$H$12,0))</f>
        <v>Meta</v>
      </c>
      <c r="F181" s="19" t="str">
        <f>INDEX(Base!$A$12:$H$256,MATCH($C181,Base!$A$12:$A$256,0),MATCH(F$4,Base!$A$12:$H$12,0))</f>
        <v xml:space="preserve">Empresas no cotizantes </v>
      </c>
      <c r="G181" s="19" t="str">
        <f>INDEX(Base!$A$12:$H$256,MATCH($C181,Base!$A$12:$A$256,0),MATCH("Convergencia",Base!$A$12:$H$12,0))</f>
        <v>E.S.P</v>
      </c>
    </row>
    <row r="182" spans="1:7" s="28" customFormat="1" ht="28.5" x14ac:dyDescent="0.25">
      <c r="A182" s="38"/>
      <c r="B182" s="18">
        <f t="shared" si="3"/>
        <v>172</v>
      </c>
      <c r="C182" s="18">
        <v>923273248</v>
      </c>
      <c r="D182" s="19" t="str">
        <f>INDEX(Base!$A$12:$H$256,MATCH($C182,Base!$A$12:$A$256,0),MATCH(D$4,Base!$A$12:$H$12,0))</f>
        <v>Asociación Supradepartamental de Municipios para el Progreso.</v>
      </c>
      <c r="E182" s="18" t="str">
        <f>INDEX(Base!$A$12:$H$256,MATCH($C182,Base!$A$12:$A$256,0),MATCH(E$4,Base!$A$12:$H$12,0))</f>
        <v>Meta</v>
      </c>
      <c r="F182" s="19" t="str">
        <f>INDEX(Base!$A$12:$H$256,MATCH($C182,Base!$A$12:$A$256,0),MATCH(F$4,Base!$A$12:$H$12,0))</f>
        <v xml:space="preserve">Entidades de gobierno </v>
      </c>
      <c r="G182" s="19" t="str">
        <f>INDEX(Base!$A$12:$H$256,MATCH($C182,Base!$A$12:$A$256,0),MATCH("Convergencia",Base!$A$12:$H$12,0))</f>
        <v>Otras entidades gobierno general</v>
      </c>
    </row>
    <row r="183" spans="1:7" s="28" customFormat="1" x14ac:dyDescent="0.25">
      <c r="A183" s="38"/>
      <c r="B183" s="18">
        <f t="shared" si="3"/>
        <v>173</v>
      </c>
      <c r="C183" s="18">
        <v>923273448</v>
      </c>
      <c r="D183" s="19" t="str">
        <f>INDEX(Base!$A$12:$H$256,MATCH($C183,Base!$A$12:$A$256,0),MATCH(D$4,Base!$A$12:$H$12,0))</f>
        <v>Desarrollo Sostenible y Equidad Territorial</v>
      </c>
      <c r="E183" s="18" t="str">
        <f>INDEX(Base!$A$12:$H$256,MATCH($C183,Base!$A$12:$A$256,0),MATCH(E$4,Base!$A$12:$H$12,0))</f>
        <v>Meta</v>
      </c>
      <c r="F183" s="19" t="str">
        <f>INDEX(Base!$A$12:$H$256,MATCH($C183,Base!$A$12:$A$256,0),MATCH(F$4,Base!$A$12:$H$12,0))</f>
        <v xml:space="preserve">Entidades de gobierno </v>
      </c>
      <c r="G183" s="19" t="str">
        <f>INDEX(Base!$A$12:$H$256,MATCH($C183,Base!$A$12:$A$256,0),MATCH("Convergencia",Base!$A$12:$H$12,0))</f>
        <v>Otras entidades gobierno general</v>
      </c>
    </row>
    <row r="184" spans="1:7" s="28" customFormat="1" x14ac:dyDescent="0.25">
      <c r="A184" s="38"/>
      <c r="B184" s="18">
        <f t="shared" si="3"/>
        <v>174</v>
      </c>
      <c r="C184" s="18">
        <v>240150318</v>
      </c>
      <c r="D184" s="19" t="str">
        <f>INDEX(Base!$A$12:$H$256,MATCH($C184,Base!$A$12:$A$256,0),MATCH(D$4,Base!$A$12:$H$12,0))</f>
        <v>Empresa de Desarrollo Económico Social y de Vivienda</v>
      </c>
      <c r="E184" s="18" t="str">
        <f>INDEX(Base!$A$12:$H$256,MATCH($C184,Base!$A$12:$A$256,0),MATCH(E$4,Base!$A$12:$H$12,0))</f>
        <v>Meta</v>
      </c>
      <c r="F184" s="19" t="str">
        <f>INDEX(Base!$A$12:$H$256,MATCH($C184,Base!$A$12:$A$256,0),MATCH(F$4,Base!$A$12:$H$12,0))</f>
        <v xml:space="preserve">Entidades de gobierno </v>
      </c>
      <c r="G184" s="19" t="str">
        <f>INDEX(Base!$A$12:$H$256,MATCH($C184,Base!$A$12:$A$256,0),MATCH("Convergencia",Base!$A$12:$H$12,0))</f>
        <v>Otras entidades gobierno general</v>
      </c>
    </row>
    <row r="185" spans="1:7" s="28" customFormat="1" x14ac:dyDescent="0.25">
      <c r="A185" s="38"/>
      <c r="B185" s="18">
        <f t="shared" si="3"/>
        <v>175</v>
      </c>
      <c r="C185" s="18">
        <v>220152720</v>
      </c>
      <c r="D185" s="19" t="str">
        <f>INDEX(Base!$A$12:$H$256,MATCH($C185,Base!$A$12:$A$256,0),MATCH(D$4,Base!$A$12:$H$12,0))</f>
        <v>E.S.E. Centro de Salud de Sapuyes</v>
      </c>
      <c r="E185" s="18" t="str">
        <f>INDEX(Base!$A$12:$H$256,MATCH($C185,Base!$A$12:$A$256,0),MATCH(E$4,Base!$A$12:$H$12,0))</f>
        <v>Nariño</v>
      </c>
      <c r="F185" s="19" t="str">
        <f>INDEX(Base!$A$12:$H$256,MATCH($C185,Base!$A$12:$A$256,0),MATCH(F$4,Base!$A$12:$H$12,0))</f>
        <v xml:space="preserve">Empresas no cotizantes </v>
      </c>
      <c r="G185" s="19" t="str">
        <f>INDEX(Base!$A$12:$H$256,MATCH($C185,Base!$A$12:$A$256,0),MATCH("Convergencia",Base!$A$12:$H$12,0))</f>
        <v>E.S.E</v>
      </c>
    </row>
    <row r="186" spans="1:7" s="28" customFormat="1" x14ac:dyDescent="0.25">
      <c r="A186" s="38"/>
      <c r="B186" s="18">
        <f t="shared" si="3"/>
        <v>176</v>
      </c>
      <c r="C186" s="18">
        <v>126352000</v>
      </c>
      <c r="D186" s="19" t="str">
        <f>INDEX(Base!$A$12:$H$256,MATCH($C186,Base!$A$12:$A$256,0),MATCH(D$4,Base!$A$12:$H$12,0))</f>
        <v>E.S.E. Hospital Lorencita Villegas - Samaniego</v>
      </c>
      <c r="E186" s="18" t="str">
        <f>INDEX(Base!$A$12:$H$256,MATCH($C186,Base!$A$12:$A$256,0),MATCH(E$4,Base!$A$12:$H$12,0))</f>
        <v>Nariño</v>
      </c>
      <c r="F186" s="19" t="str">
        <f>INDEX(Base!$A$12:$H$256,MATCH($C186,Base!$A$12:$A$256,0),MATCH(F$4,Base!$A$12:$H$12,0))</f>
        <v xml:space="preserve">Empresas no cotizantes </v>
      </c>
      <c r="G186" s="19" t="str">
        <f>INDEX(Base!$A$12:$H$256,MATCH($C186,Base!$A$12:$A$256,0),MATCH("Convergencia",Base!$A$12:$H$12,0))</f>
        <v>E.S.E</v>
      </c>
    </row>
    <row r="187" spans="1:7" s="28" customFormat="1" x14ac:dyDescent="0.25">
      <c r="A187" s="38"/>
      <c r="B187" s="18">
        <f t="shared" si="3"/>
        <v>177</v>
      </c>
      <c r="C187" s="18">
        <v>923270893</v>
      </c>
      <c r="D187" s="19" t="str">
        <f>INDEX(Base!$A$12:$H$256,MATCH($C187,Base!$A$12:$A$256,0),MATCH(D$4,Base!$A$12:$H$12,0))</f>
        <v>E.S.E. Hospital Ricaurte</v>
      </c>
      <c r="E187" s="18" t="str">
        <f>INDEX(Base!$A$12:$H$256,MATCH($C187,Base!$A$12:$A$256,0),MATCH(E$4,Base!$A$12:$H$12,0))</f>
        <v>Nariño</v>
      </c>
      <c r="F187" s="19" t="str">
        <f>INDEX(Base!$A$12:$H$256,MATCH($C187,Base!$A$12:$A$256,0),MATCH(F$4,Base!$A$12:$H$12,0))</f>
        <v xml:space="preserve">Empresas no cotizantes </v>
      </c>
      <c r="G187" s="19" t="str">
        <f>INDEX(Base!$A$12:$H$256,MATCH($C187,Base!$A$12:$A$256,0),MATCH("Convergencia",Base!$A$12:$H$12,0))</f>
        <v>E.S.E</v>
      </c>
    </row>
    <row r="188" spans="1:7" s="28" customFormat="1" x14ac:dyDescent="0.25">
      <c r="A188" s="38"/>
      <c r="B188" s="18">
        <f t="shared" si="3"/>
        <v>178</v>
      </c>
      <c r="C188" s="18">
        <v>125952000</v>
      </c>
      <c r="D188" s="19" t="str">
        <f>INDEX(Base!$A$12:$H$256,MATCH($C188,Base!$A$12:$A$256,0),MATCH(D$4,Base!$A$12:$H$12,0))</f>
        <v>Hospital Sagrado Corazón de Jesús - El Charco</v>
      </c>
      <c r="E188" s="18" t="str">
        <f>INDEX(Base!$A$12:$H$256,MATCH($C188,Base!$A$12:$A$256,0),MATCH(E$4,Base!$A$12:$H$12,0))</f>
        <v>Nariño</v>
      </c>
      <c r="F188" s="19" t="str">
        <f>INDEX(Base!$A$12:$H$256,MATCH($C188,Base!$A$12:$A$256,0),MATCH(F$4,Base!$A$12:$H$12,0))</f>
        <v xml:space="preserve">Empresas no cotizantes </v>
      </c>
      <c r="G188" s="19" t="str">
        <f>INDEX(Base!$A$12:$H$256,MATCH($C188,Base!$A$12:$A$256,0),MATCH("Convergencia",Base!$A$12:$H$12,0))</f>
        <v>E.S.E</v>
      </c>
    </row>
    <row r="189" spans="1:7" s="28" customFormat="1" x14ac:dyDescent="0.25">
      <c r="A189" s="38"/>
      <c r="B189" s="18">
        <f t="shared" si="3"/>
        <v>179</v>
      </c>
      <c r="C189" s="18">
        <v>923272846</v>
      </c>
      <c r="D189" s="19" t="str">
        <f>INDEX(Base!$A$12:$H$256,MATCH($C189,Base!$A$12:$A$256,0),MATCH(D$4,Base!$A$12:$H$12,0))</f>
        <v>E.S.P. Aguas de Tumaco S.A</v>
      </c>
      <c r="E189" s="18" t="str">
        <f>INDEX(Base!$A$12:$H$256,MATCH($C189,Base!$A$12:$A$256,0),MATCH(E$4,Base!$A$12:$H$12,0))</f>
        <v>Nariño</v>
      </c>
      <c r="F189" s="19" t="str">
        <f>INDEX(Base!$A$12:$H$256,MATCH($C189,Base!$A$12:$A$256,0),MATCH(F$4,Base!$A$12:$H$12,0))</f>
        <v xml:space="preserve">Empresas no cotizantes </v>
      </c>
      <c r="G189" s="19" t="str">
        <f>INDEX(Base!$A$12:$H$256,MATCH($C189,Base!$A$12:$A$256,0),MATCH("Convergencia",Base!$A$12:$H$12,0))</f>
        <v>E.S.P</v>
      </c>
    </row>
    <row r="190" spans="1:7" s="28" customFormat="1" x14ac:dyDescent="0.25">
      <c r="A190" s="38"/>
      <c r="B190" s="18">
        <f t="shared" si="3"/>
        <v>180</v>
      </c>
      <c r="C190" s="18">
        <v>923272126</v>
      </c>
      <c r="D190" s="19" t="str">
        <f>INDEX(Base!$A$12:$H$256,MATCH($C190,Base!$A$12:$A$256,0),MATCH(D$4,Base!$A$12:$H$12,0))</f>
        <v>E.S.P. de San Pedro de Cartago S.A.</v>
      </c>
      <c r="E190" s="18" t="str">
        <f>INDEX(Base!$A$12:$H$256,MATCH($C190,Base!$A$12:$A$256,0),MATCH(E$4,Base!$A$12:$H$12,0))</f>
        <v>Nariño</v>
      </c>
      <c r="F190" s="19" t="str">
        <f>INDEX(Base!$A$12:$H$256,MATCH($C190,Base!$A$12:$A$256,0),MATCH(F$4,Base!$A$12:$H$12,0))</f>
        <v xml:space="preserve">Empresas no cotizantes </v>
      </c>
      <c r="G190" s="19" t="str">
        <f>INDEX(Base!$A$12:$H$256,MATCH($C190,Base!$A$12:$A$256,0),MATCH("Convergencia",Base!$A$12:$H$12,0))</f>
        <v>E.S.P</v>
      </c>
    </row>
    <row r="191" spans="1:7" s="28" customFormat="1" x14ac:dyDescent="0.25">
      <c r="A191" s="38"/>
      <c r="B191" s="18">
        <f t="shared" si="3"/>
        <v>181</v>
      </c>
      <c r="C191" s="18">
        <v>220152683</v>
      </c>
      <c r="D191" s="19" t="str">
        <f>INDEX(Base!$A$12:$H$256,MATCH($C191,Base!$A$12:$A$256,0),MATCH(D$4,Base!$A$12:$H$12,0))</f>
        <v>E.S.P. de Sandoná</v>
      </c>
      <c r="E191" s="18" t="str">
        <f>INDEX(Base!$A$12:$H$256,MATCH($C191,Base!$A$12:$A$256,0),MATCH(E$4,Base!$A$12:$H$12,0))</f>
        <v>Nariño</v>
      </c>
      <c r="F191" s="19" t="str">
        <f>INDEX(Base!$A$12:$H$256,MATCH($C191,Base!$A$12:$A$256,0),MATCH(F$4,Base!$A$12:$H$12,0))</f>
        <v xml:space="preserve">Empresas no cotizantes </v>
      </c>
      <c r="G191" s="19" t="str">
        <f>INDEX(Base!$A$12:$H$256,MATCH($C191,Base!$A$12:$A$256,0),MATCH("Convergencia",Base!$A$12:$H$12,0))</f>
        <v>E.S.P</v>
      </c>
    </row>
    <row r="192" spans="1:7" s="28" customFormat="1" x14ac:dyDescent="0.25">
      <c r="A192" s="38"/>
      <c r="B192" s="18">
        <f t="shared" si="3"/>
        <v>182</v>
      </c>
      <c r="C192" s="18">
        <v>218352683</v>
      </c>
      <c r="D192" s="19" t="str">
        <f>INDEX(Base!$A$12:$H$256,MATCH($C192,Base!$A$12:$A$256,0),MATCH(D$4,Base!$A$12:$H$12,0))</f>
        <v>Sandoná</v>
      </c>
      <c r="E192" s="18" t="str">
        <f>INDEX(Base!$A$12:$H$256,MATCH($C192,Base!$A$12:$A$256,0),MATCH(E$4,Base!$A$12:$H$12,0))</f>
        <v>Nariño</v>
      </c>
      <c r="F192" s="19" t="str">
        <f>INDEX(Base!$A$12:$H$256,MATCH($C192,Base!$A$12:$A$256,0),MATCH(F$4,Base!$A$12:$H$12,0))</f>
        <v xml:space="preserve">Entidades de gobierno </v>
      </c>
      <c r="G192" s="19" t="str">
        <f>INDEX(Base!$A$12:$H$256,MATCH($C192,Base!$A$12:$A$256,0),MATCH("Convergencia",Base!$A$12:$H$12,0))</f>
        <v>Alcaldías</v>
      </c>
    </row>
    <row r="193" spans="1:7" s="28" customFormat="1" ht="28.5" x14ac:dyDescent="0.25">
      <c r="A193" s="38"/>
      <c r="B193" s="18">
        <f t="shared" si="3"/>
        <v>183</v>
      </c>
      <c r="C193" s="18">
        <v>923273658</v>
      </c>
      <c r="D193" s="19" t="str">
        <f>INDEX(Base!$A$12:$H$256,MATCH($C193,Base!$A$12:$A$256,0),MATCH(D$4,Base!$A$12:$H$12,0))</f>
        <v>Instituto para el Fomento de la Cultura El Deporte y el Turismo ICDT del Municipio de San Pablo</v>
      </c>
      <c r="E193" s="18" t="str">
        <f>INDEX(Base!$A$12:$H$256,MATCH($C193,Base!$A$12:$A$256,0),MATCH(E$4,Base!$A$12:$H$12,0))</f>
        <v>Nariño</v>
      </c>
      <c r="F193" s="19" t="str">
        <f>INDEX(Base!$A$12:$H$256,MATCH($C193,Base!$A$12:$A$256,0),MATCH(F$4,Base!$A$12:$H$12,0))</f>
        <v xml:space="preserve">Entidades de gobierno </v>
      </c>
      <c r="G193" s="19" t="str">
        <f>INDEX(Base!$A$12:$H$256,MATCH($C193,Base!$A$12:$A$256,0),MATCH("Convergencia",Base!$A$12:$H$12,0))</f>
        <v>Establecimientos públicos</v>
      </c>
    </row>
    <row r="194" spans="1:7" s="28" customFormat="1" ht="28.5" x14ac:dyDescent="0.25">
      <c r="A194" s="38"/>
      <c r="B194" s="18">
        <f t="shared" si="3"/>
        <v>184</v>
      </c>
      <c r="C194" s="18">
        <v>923273646</v>
      </c>
      <c r="D194" s="19" t="str">
        <f>INDEX(Base!$A$12:$H$256,MATCH($C194,Base!$A$12:$A$256,0),MATCH(D$4,Base!$A$12:$H$12,0))</f>
        <v>Asociación Supradepartamental de Municipios de la Región del Alto Patía</v>
      </c>
      <c r="E194" s="18" t="str">
        <f>INDEX(Base!$A$12:$H$256,MATCH($C194,Base!$A$12:$A$256,0),MATCH(E$4,Base!$A$12:$H$12,0))</f>
        <v>Nariño</v>
      </c>
      <c r="F194" s="19" t="str">
        <f>INDEX(Base!$A$12:$H$256,MATCH($C194,Base!$A$12:$A$256,0),MATCH(F$4,Base!$A$12:$H$12,0))</f>
        <v xml:space="preserve">Entidades de gobierno </v>
      </c>
      <c r="G194" s="19" t="str">
        <f>INDEX(Base!$A$12:$H$256,MATCH($C194,Base!$A$12:$A$256,0),MATCH("Convergencia",Base!$A$12:$H$12,0))</f>
        <v>Otras entidades gobierno general</v>
      </c>
    </row>
    <row r="195" spans="1:7" s="28" customFormat="1" ht="28.5" x14ac:dyDescent="0.25">
      <c r="A195" s="38"/>
      <c r="B195" s="18">
        <f t="shared" si="3"/>
        <v>185</v>
      </c>
      <c r="C195" s="18">
        <v>923273643</v>
      </c>
      <c r="D195" s="19" t="str">
        <f>INDEX(Base!$A$12:$H$256,MATCH($C195,Base!$A$12:$A$256,0),MATCH(D$4,Base!$A$12:$H$12,0))</f>
        <v>Corporación Mixta para el Desarrollo Social y Ambiental de Colombia - Codecolombia</v>
      </c>
      <c r="E195" s="18" t="str">
        <f>INDEX(Base!$A$12:$H$256,MATCH($C195,Base!$A$12:$A$256,0),MATCH(E$4,Base!$A$12:$H$12,0))</f>
        <v>Nariño</v>
      </c>
      <c r="F195" s="19" t="str">
        <f>INDEX(Base!$A$12:$H$256,MATCH($C195,Base!$A$12:$A$256,0),MATCH(F$4,Base!$A$12:$H$12,0))</f>
        <v xml:space="preserve">Entidades de gobierno </v>
      </c>
      <c r="G195" s="19" t="str">
        <f>INDEX(Base!$A$12:$H$256,MATCH($C195,Base!$A$12:$A$256,0),MATCH("Convergencia",Base!$A$12:$H$12,0))</f>
        <v>Otras entidades gobierno general</v>
      </c>
    </row>
    <row r="196" spans="1:7" s="28" customFormat="1" x14ac:dyDescent="0.25">
      <c r="A196" s="38"/>
      <c r="B196" s="18">
        <f t="shared" si="3"/>
        <v>186</v>
      </c>
      <c r="C196" s="18">
        <v>923272498</v>
      </c>
      <c r="D196" s="19" t="str">
        <f>INDEX(Base!$A$12:$H$256,MATCH($C196,Base!$A$12:$A$256,0),MATCH(D$4,Base!$A$12:$H$12,0))</f>
        <v>Junta Municipal de Deportes - Chachagüí</v>
      </c>
      <c r="E196" s="18" t="str">
        <f>INDEX(Base!$A$12:$H$256,MATCH($C196,Base!$A$12:$A$256,0),MATCH(E$4,Base!$A$12:$H$12,0))</f>
        <v>Nariño</v>
      </c>
      <c r="F196" s="19" t="str">
        <f>INDEX(Base!$A$12:$H$256,MATCH($C196,Base!$A$12:$A$256,0),MATCH(F$4,Base!$A$12:$H$12,0))</f>
        <v xml:space="preserve">Entidades de gobierno </v>
      </c>
      <c r="G196" s="19" t="str">
        <f>INDEX(Base!$A$12:$H$256,MATCH($C196,Base!$A$12:$A$256,0),MATCH("Convergencia",Base!$A$12:$H$12,0))</f>
        <v>Otras entidades gobierno general</v>
      </c>
    </row>
    <row r="197" spans="1:7" s="28" customFormat="1" ht="28.5" x14ac:dyDescent="0.25">
      <c r="A197" s="38"/>
      <c r="B197" s="18">
        <f t="shared" si="3"/>
        <v>187</v>
      </c>
      <c r="C197" s="18">
        <v>923272645</v>
      </c>
      <c r="D197" s="19" t="str">
        <f>INDEX(Base!$A$12:$H$256,MATCH($C197,Base!$A$12:$A$256,0),MATCH(D$4,Base!$A$12:$H$12,0))</f>
        <v>E.I.C.E. Máquinas y Servicios Viales del Municipio de Tibú</v>
      </c>
      <c r="E197" s="18" t="str">
        <f>INDEX(Base!$A$12:$H$256,MATCH($C197,Base!$A$12:$A$256,0),MATCH(E$4,Base!$A$12:$H$12,0))</f>
        <v>Norte de Santander</v>
      </c>
      <c r="F197" s="19" t="str">
        <f>INDEX(Base!$A$12:$H$256,MATCH($C197,Base!$A$12:$A$256,0),MATCH(F$4,Base!$A$12:$H$12,0))</f>
        <v xml:space="preserve">Empresas no cotizantes </v>
      </c>
      <c r="G197" s="19" t="str">
        <f>INDEX(Base!$A$12:$H$256,MATCH($C197,Base!$A$12:$A$256,0),MATCH("Convergencia",Base!$A$12:$H$12,0))</f>
        <v>E.I.C.E</v>
      </c>
    </row>
    <row r="198" spans="1:7" s="28" customFormat="1" ht="28.5" x14ac:dyDescent="0.25">
      <c r="A198" s="38"/>
      <c r="B198" s="18">
        <f t="shared" si="3"/>
        <v>188</v>
      </c>
      <c r="C198" s="18">
        <v>923272813</v>
      </c>
      <c r="D198" s="19" t="str">
        <f>INDEX(Base!$A$12:$H$256,MATCH($C198,Base!$A$12:$A$256,0),MATCH(D$4,Base!$A$12:$H$12,0))</f>
        <v>Empresa Metropolitana de Servicios Públicos Domiciliarios S.A E.S.P</v>
      </c>
      <c r="E198" s="18" t="str">
        <f>INDEX(Base!$A$12:$H$256,MATCH($C198,Base!$A$12:$A$256,0),MATCH(E$4,Base!$A$12:$H$12,0))</f>
        <v>Norte de Santander</v>
      </c>
      <c r="F198" s="19" t="str">
        <f>INDEX(Base!$A$12:$H$256,MATCH($C198,Base!$A$12:$A$256,0),MATCH(F$4,Base!$A$12:$H$12,0))</f>
        <v xml:space="preserve">Empresas no cotizantes </v>
      </c>
      <c r="G198" s="19" t="str">
        <f>INDEX(Base!$A$12:$H$256,MATCH($C198,Base!$A$12:$A$256,0),MATCH("Convergencia",Base!$A$12:$H$12,0))</f>
        <v>E.S.P</v>
      </c>
    </row>
    <row r="199" spans="1:7" s="28" customFormat="1" ht="28.5" x14ac:dyDescent="0.25">
      <c r="A199" s="38"/>
      <c r="B199" s="18">
        <f t="shared" si="3"/>
        <v>189</v>
      </c>
      <c r="C199" s="18">
        <v>923273122</v>
      </c>
      <c r="D199" s="19" t="str">
        <f>INDEX(Base!$A$12:$H$256,MATCH($C199,Base!$A$12:$A$256,0),MATCH(D$4,Base!$A$12:$H$12,0))</f>
        <v>Asociación de Municipios de la Provincia de Pamplona</v>
      </c>
      <c r="E199" s="18" t="str">
        <f>INDEX(Base!$A$12:$H$256,MATCH($C199,Base!$A$12:$A$256,0),MATCH(E$4,Base!$A$12:$H$12,0))</f>
        <v>Norte de Santander</v>
      </c>
      <c r="F199" s="19" t="str">
        <f>INDEX(Base!$A$12:$H$256,MATCH($C199,Base!$A$12:$A$256,0),MATCH(F$4,Base!$A$12:$H$12,0))</f>
        <v xml:space="preserve">Entidades de gobierno </v>
      </c>
      <c r="G199" s="19" t="str">
        <f>INDEX(Base!$A$12:$H$256,MATCH($C199,Base!$A$12:$A$256,0),MATCH("Convergencia",Base!$A$12:$H$12,0))</f>
        <v>Otras entidades gobierno general</v>
      </c>
    </row>
    <row r="200" spans="1:7" s="28" customFormat="1" ht="28.5" x14ac:dyDescent="0.25">
      <c r="A200" s="38"/>
      <c r="B200" s="18">
        <f t="shared" si="3"/>
        <v>190</v>
      </c>
      <c r="C200" s="18">
        <v>220454999</v>
      </c>
      <c r="D200" s="19" t="str">
        <f>INDEX(Base!$A$12:$H$256,MATCH($C200,Base!$A$12:$A$256,0),MATCH(D$4,Base!$A$12:$H$12,0))</f>
        <v>Asociación de Municipios del Catatumbo Provincia de Ocaña y Sur del Cesar</v>
      </c>
      <c r="E200" s="18" t="str">
        <f>INDEX(Base!$A$12:$H$256,MATCH($C200,Base!$A$12:$A$256,0),MATCH(E$4,Base!$A$12:$H$12,0))</f>
        <v>Norte de Santander</v>
      </c>
      <c r="F200" s="19" t="str">
        <f>INDEX(Base!$A$12:$H$256,MATCH($C200,Base!$A$12:$A$256,0),MATCH(F$4,Base!$A$12:$H$12,0))</f>
        <v xml:space="preserve">Entidades de gobierno </v>
      </c>
      <c r="G200" s="19" t="str">
        <f>INDEX(Base!$A$12:$H$256,MATCH($C200,Base!$A$12:$A$256,0),MATCH("Convergencia",Base!$A$12:$H$12,0))</f>
        <v>Otras entidades gobierno general</v>
      </c>
    </row>
    <row r="201" spans="1:7" s="28" customFormat="1" x14ac:dyDescent="0.25">
      <c r="A201" s="38"/>
      <c r="B201" s="18">
        <f t="shared" si="3"/>
        <v>191</v>
      </c>
      <c r="C201" s="18">
        <v>230386001</v>
      </c>
      <c r="D201" s="19" t="str">
        <f>INDEX(Base!$A$12:$H$256,MATCH($C201,Base!$A$12:$A$256,0),MATCH(D$4,Base!$A$12:$H$12,0))</f>
        <v>Plaza de Mercado de Mocoa</v>
      </c>
      <c r="E201" s="18" t="str">
        <f>INDEX(Base!$A$12:$H$256,MATCH($C201,Base!$A$12:$A$256,0),MATCH(E$4,Base!$A$12:$H$12,0))</f>
        <v>Putumayo</v>
      </c>
      <c r="F201" s="19" t="str">
        <f>INDEX(Base!$A$12:$H$256,MATCH($C201,Base!$A$12:$A$256,0),MATCH(F$4,Base!$A$12:$H$12,0))</f>
        <v xml:space="preserve">Empresas no cotizantes </v>
      </c>
      <c r="G201" s="19" t="str">
        <f>INDEX(Base!$A$12:$H$256,MATCH($C201,Base!$A$12:$A$256,0),MATCH("Convergencia",Base!$A$12:$H$12,0))</f>
        <v>E.I.C.E</v>
      </c>
    </row>
    <row r="202" spans="1:7" s="28" customFormat="1" x14ac:dyDescent="0.25">
      <c r="A202" s="38"/>
      <c r="B202" s="18">
        <f t="shared" si="3"/>
        <v>192</v>
      </c>
      <c r="C202" s="18">
        <v>83500000</v>
      </c>
      <c r="D202" s="19" t="str">
        <f>INDEX(Base!$A$12:$H$256,MATCH($C202,Base!$A$12:$A$256,0),MATCH(D$4,Base!$A$12:$H$12,0))</f>
        <v>E.S.E. Hospital María Angelines - Puerto Leguízamo</v>
      </c>
      <c r="E202" s="18" t="str">
        <f>INDEX(Base!$A$12:$H$256,MATCH($C202,Base!$A$12:$A$256,0),MATCH(E$4,Base!$A$12:$H$12,0))</f>
        <v>Putumayo</v>
      </c>
      <c r="F202" s="19" t="str">
        <f>INDEX(Base!$A$12:$H$256,MATCH($C202,Base!$A$12:$A$256,0),MATCH(F$4,Base!$A$12:$H$12,0))</f>
        <v xml:space="preserve">Empresas no cotizantes </v>
      </c>
      <c r="G202" s="19" t="str">
        <f>INDEX(Base!$A$12:$H$256,MATCH($C202,Base!$A$12:$A$256,0),MATCH("Convergencia",Base!$A$12:$H$12,0))</f>
        <v>E.S.E</v>
      </c>
    </row>
    <row r="203" spans="1:7" s="28" customFormat="1" x14ac:dyDescent="0.25">
      <c r="A203" s="38"/>
      <c r="B203" s="18">
        <f t="shared" si="3"/>
        <v>193</v>
      </c>
      <c r="C203" s="18">
        <v>923272518</v>
      </c>
      <c r="D203" s="19" t="str">
        <f>INDEX(Base!$A$12:$H$256,MATCH($C203,Base!$A$12:$A$256,0),MATCH(D$4,Base!$A$12:$H$12,0))</f>
        <v>E.S.P. Aguas Mocoa S.A.</v>
      </c>
      <c r="E203" s="18" t="str">
        <f>INDEX(Base!$A$12:$H$256,MATCH($C203,Base!$A$12:$A$256,0),MATCH(E$4,Base!$A$12:$H$12,0))</f>
        <v>Putumayo</v>
      </c>
      <c r="F203" s="19" t="str">
        <f>INDEX(Base!$A$12:$H$256,MATCH($C203,Base!$A$12:$A$256,0),MATCH(F$4,Base!$A$12:$H$12,0))</f>
        <v xml:space="preserve">Empresas no cotizantes </v>
      </c>
      <c r="G203" s="19" t="str">
        <f>INDEX(Base!$A$12:$H$256,MATCH($C203,Base!$A$12:$A$256,0),MATCH("Convergencia",Base!$A$12:$H$12,0))</f>
        <v>E.S.P</v>
      </c>
    </row>
    <row r="204" spans="1:7" s="28" customFormat="1" ht="28.5" x14ac:dyDescent="0.25">
      <c r="A204" s="38"/>
      <c r="B204" s="18">
        <f t="shared" ref="B204:B251" si="4">+B203+1</f>
        <v>194</v>
      </c>
      <c r="C204" s="18">
        <v>923273598</v>
      </c>
      <c r="D204" s="19" t="str">
        <f>INDEX(Base!$A$12:$H$256,MATCH($C204,Base!$A$12:$A$256,0),MATCH(D$4,Base!$A$12:$H$12,0))</f>
        <v>Instituto Municipal De Transporte y Movilidad Puerto Asís</v>
      </c>
      <c r="E204" s="18" t="str">
        <f>INDEX(Base!$A$12:$H$256,MATCH($C204,Base!$A$12:$A$256,0),MATCH(E$4,Base!$A$12:$H$12,0))</f>
        <v>Putumayo</v>
      </c>
      <c r="F204" s="19" t="str">
        <f>INDEX(Base!$A$12:$H$256,MATCH($C204,Base!$A$12:$A$256,0),MATCH(F$4,Base!$A$12:$H$12,0))</f>
        <v xml:space="preserve">Entidades de gobierno </v>
      </c>
      <c r="G204" s="19" t="str">
        <f>INDEX(Base!$A$12:$H$256,MATCH($C204,Base!$A$12:$A$256,0),MATCH("Convergencia",Base!$A$12:$H$12,0))</f>
        <v>Establecimientos públicos</v>
      </c>
    </row>
    <row r="205" spans="1:7" s="28" customFormat="1" ht="28.5" x14ac:dyDescent="0.25">
      <c r="A205" s="38"/>
      <c r="B205" s="18">
        <f t="shared" si="4"/>
        <v>195</v>
      </c>
      <c r="C205" s="18">
        <v>923273624</v>
      </c>
      <c r="D205" s="19" t="str">
        <f>INDEX(Base!$A$12:$H$256,MATCH($C205,Base!$A$12:$A$256,0),MATCH(D$4,Base!$A$12:$H$12,0))</f>
        <v>Corporación Centro Provincial de Gestión Agroempresarial de los Puertos</v>
      </c>
      <c r="E205" s="18" t="str">
        <f>INDEX(Base!$A$12:$H$256,MATCH($C205,Base!$A$12:$A$256,0),MATCH(E$4,Base!$A$12:$H$12,0))</f>
        <v>Putumayo</v>
      </c>
      <c r="F205" s="19" t="str">
        <f>INDEX(Base!$A$12:$H$256,MATCH($C205,Base!$A$12:$A$256,0),MATCH(F$4,Base!$A$12:$H$12,0))</f>
        <v xml:space="preserve">Entidades de gobierno </v>
      </c>
      <c r="G205" s="19" t="str">
        <f>INDEX(Base!$A$12:$H$256,MATCH($C205,Base!$A$12:$A$256,0),MATCH("Convergencia",Base!$A$12:$H$12,0))</f>
        <v>Otras entidades gobierno general</v>
      </c>
    </row>
    <row r="206" spans="1:7" s="28" customFormat="1" x14ac:dyDescent="0.25">
      <c r="A206" s="38"/>
      <c r="B206" s="18">
        <f t="shared" si="4"/>
        <v>196</v>
      </c>
      <c r="C206" s="18">
        <v>126263000</v>
      </c>
      <c r="D206" s="19" t="str">
        <f>INDEX(Base!$A$12:$H$256,MATCH($C206,Base!$A$12:$A$256,0),MATCH(D$4,Base!$A$12:$H$12,0))</f>
        <v>Instituto Departamental de Tránsito del Quindío</v>
      </c>
      <c r="E206" s="18" t="str">
        <f>INDEX(Base!$A$12:$H$256,MATCH($C206,Base!$A$12:$A$256,0),MATCH(E$4,Base!$A$12:$H$12,0))</f>
        <v>Quindío</v>
      </c>
      <c r="F206" s="19" t="str">
        <f>INDEX(Base!$A$12:$H$256,MATCH($C206,Base!$A$12:$A$256,0),MATCH(F$4,Base!$A$12:$H$12,0))</f>
        <v xml:space="preserve">Entidades de gobierno </v>
      </c>
      <c r="G206" s="19" t="str">
        <f>INDEX(Base!$A$12:$H$256,MATCH($C206,Base!$A$12:$A$256,0),MATCH("Convergencia",Base!$A$12:$H$12,0))</f>
        <v>Otras entidades gobierno general</v>
      </c>
    </row>
    <row r="207" spans="1:7" s="28" customFormat="1" x14ac:dyDescent="0.25">
      <c r="A207" s="38"/>
      <c r="B207" s="18">
        <f t="shared" si="4"/>
        <v>197</v>
      </c>
      <c r="C207" s="18">
        <v>230266594</v>
      </c>
      <c r="D207" s="19" t="str">
        <f>INDEX(Base!$A$12:$H$256,MATCH($C207,Base!$A$12:$A$256,0),MATCH(D$4,Base!$A$12:$H$12,0))</f>
        <v>Empresa Vial y Transporte del Municipio de Quinchía</v>
      </c>
      <c r="E207" s="18" t="str">
        <f>INDEX(Base!$A$12:$H$256,MATCH($C207,Base!$A$12:$A$256,0),MATCH(E$4,Base!$A$12:$H$12,0))</f>
        <v>Risaralda</v>
      </c>
      <c r="F207" s="19" t="str">
        <f>INDEX(Base!$A$12:$H$256,MATCH($C207,Base!$A$12:$A$256,0),MATCH(F$4,Base!$A$12:$H$12,0))</f>
        <v xml:space="preserve">Empresas no cotizantes </v>
      </c>
      <c r="G207" s="19" t="str">
        <f>INDEX(Base!$A$12:$H$256,MATCH($C207,Base!$A$12:$A$256,0),MATCH("Convergencia",Base!$A$12:$H$12,0))</f>
        <v>E.I.C.E</v>
      </c>
    </row>
    <row r="208" spans="1:7" s="28" customFormat="1" ht="28.5" x14ac:dyDescent="0.25">
      <c r="A208" s="38"/>
      <c r="B208" s="18">
        <f t="shared" si="4"/>
        <v>198</v>
      </c>
      <c r="C208" s="18">
        <v>230166075</v>
      </c>
      <c r="D208" s="19" t="str">
        <f>INDEX(Base!$A$12:$H$256,MATCH($C208,Base!$A$12:$A$256,0),MATCH(D$4,Base!$A$12:$H$12,0))</f>
        <v>E.S.P. Emilio Gartner Empresa de Servicios Públicos de Balboa</v>
      </c>
      <c r="E208" s="18" t="str">
        <f>INDEX(Base!$A$12:$H$256,MATCH($C208,Base!$A$12:$A$256,0),MATCH(E$4,Base!$A$12:$H$12,0))</f>
        <v>Risaralda</v>
      </c>
      <c r="F208" s="19" t="str">
        <f>INDEX(Base!$A$12:$H$256,MATCH($C208,Base!$A$12:$A$256,0),MATCH(F$4,Base!$A$12:$H$12,0))</f>
        <v xml:space="preserve">Empresas no cotizantes </v>
      </c>
      <c r="G208" s="19" t="str">
        <f>INDEX(Base!$A$12:$H$256,MATCH($C208,Base!$A$12:$A$256,0),MATCH("Convergencia",Base!$A$12:$H$12,0))</f>
        <v>E.S.P</v>
      </c>
    </row>
    <row r="209" spans="1:7" s="28" customFormat="1" ht="28.5" x14ac:dyDescent="0.25">
      <c r="A209" s="38"/>
      <c r="B209" s="18">
        <f t="shared" si="4"/>
        <v>199</v>
      </c>
      <c r="C209" s="18">
        <v>923272931</v>
      </c>
      <c r="D209" s="19" t="str">
        <f>INDEX(Base!$A$12:$H$256,MATCH($C209,Base!$A$12:$A$256,0),MATCH(D$4,Base!$A$12:$H$12,0))</f>
        <v>Asociación de Municipios del Parque Nacional Natural Tatama</v>
      </c>
      <c r="E209" s="18" t="str">
        <f>INDEX(Base!$A$12:$H$256,MATCH($C209,Base!$A$12:$A$256,0),MATCH(E$4,Base!$A$12:$H$12,0))</f>
        <v>Risaralda</v>
      </c>
      <c r="F209" s="19" t="str">
        <f>INDEX(Base!$A$12:$H$256,MATCH($C209,Base!$A$12:$A$256,0),MATCH(F$4,Base!$A$12:$H$12,0))</f>
        <v xml:space="preserve">Entidades de gobierno </v>
      </c>
      <c r="G209" s="19" t="str">
        <f>INDEX(Base!$A$12:$H$256,MATCH($C209,Base!$A$12:$A$256,0),MATCH("Convergencia",Base!$A$12:$H$12,0))</f>
        <v>Otras entidades gobierno general</v>
      </c>
    </row>
    <row r="210" spans="1:7" s="28" customFormat="1" x14ac:dyDescent="0.25">
      <c r="A210" s="38"/>
      <c r="B210" s="18">
        <f t="shared" si="4"/>
        <v>200</v>
      </c>
      <c r="C210" s="18">
        <v>923269133</v>
      </c>
      <c r="D210" s="19" t="str">
        <f>INDEX(Base!$A$12:$H$256,MATCH($C210,Base!$A$12:$A$256,0),MATCH(D$4,Base!$A$12:$H$12,0))</f>
        <v>E.S.E. Hospital Regional de García Rovira</v>
      </c>
      <c r="E210" s="18" t="str">
        <f>INDEX(Base!$A$12:$H$256,MATCH($C210,Base!$A$12:$A$256,0),MATCH(E$4,Base!$A$12:$H$12,0))</f>
        <v>Santander</v>
      </c>
      <c r="F210" s="19" t="str">
        <f>INDEX(Base!$A$12:$H$256,MATCH($C210,Base!$A$12:$A$256,0),MATCH(F$4,Base!$A$12:$H$12,0))</f>
        <v xml:space="preserve">Empresas no cotizantes </v>
      </c>
      <c r="G210" s="19" t="str">
        <f>INDEX(Base!$A$12:$H$256,MATCH($C210,Base!$A$12:$A$256,0),MATCH("Convergencia",Base!$A$12:$H$12,0))</f>
        <v>E.S.E</v>
      </c>
    </row>
    <row r="211" spans="1:7" s="28" customFormat="1" x14ac:dyDescent="0.25">
      <c r="A211" s="38"/>
      <c r="B211" s="18">
        <f t="shared" si="4"/>
        <v>201</v>
      </c>
      <c r="C211" s="18">
        <v>923271674</v>
      </c>
      <c r="D211" s="19" t="str">
        <f>INDEX(Base!$A$12:$H$256,MATCH($C211,Base!$A$12:$A$256,0),MATCH(D$4,Base!$A$12:$H$12,0))</f>
        <v>E.S.P. de Galán S.A.</v>
      </c>
      <c r="E211" s="18" t="str">
        <f>INDEX(Base!$A$12:$H$256,MATCH($C211,Base!$A$12:$A$256,0),MATCH(E$4,Base!$A$12:$H$12,0))</f>
        <v>Santander</v>
      </c>
      <c r="F211" s="19" t="str">
        <f>INDEX(Base!$A$12:$H$256,MATCH($C211,Base!$A$12:$A$256,0),MATCH(F$4,Base!$A$12:$H$12,0))</f>
        <v xml:space="preserve">Empresas no cotizantes </v>
      </c>
      <c r="G211" s="19" t="str">
        <f>INDEX(Base!$A$12:$H$256,MATCH($C211,Base!$A$12:$A$256,0),MATCH("Convergencia",Base!$A$12:$H$12,0))</f>
        <v>E.S.P</v>
      </c>
    </row>
    <row r="212" spans="1:7" s="28" customFormat="1" ht="42.75" x14ac:dyDescent="0.25">
      <c r="A212" s="38"/>
      <c r="B212" s="18">
        <f t="shared" si="4"/>
        <v>202</v>
      </c>
      <c r="C212" s="18">
        <v>923273498</v>
      </c>
      <c r="D212" s="19" t="str">
        <f>INDEX(Base!$A$12:$H$256,MATCH($C212,Base!$A$12:$A$256,0),MATCH(D$4,Base!$A$12:$H$12,0))</f>
        <v>E.S.P. del Sector Rural Urbano y Centros Poblados de Güepsa Sociedad Anónima por Acciones Simplificadas de Alcantarillado - Aseo Rural y Urbano del Mu</v>
      </c>
      <c r="E212" s="18" t="str">
        <f>INDEX(Base!$A$12:$H$256,MATCH($C212,Base!$A$12:$A$256,0),MATCH(E$4,Base!$A$12:$H$12,0))</f>
        <v>Santander</v>
      </c>
      <c r="F212" s="19" t="str">
        <f>INDEX(Base!$A$12:$H$256,MATCH($C212,Base!$A$12:$A$256,0),MATCH(F$4,Base!$A$12:$H$12,0))</f>
        <v xml:space="preserve">Empresas no cotizantes </v>
      </c>
      <c r="G212" s="19" t="str">
        <f>INDEX(Base!$A$12:$H$256,MATCH($C212,Base!$A$12:$A$256,0),MATCH("Convergencia",Base!$A$12:$H$12,0))</f>
        <v>E.S.P</v>
      </c>
    </row>
    <row r="213" spans="1:7" s="28" customFormat="1" x14ac:dyDescent="0.25">
      <c r="A213" s="38"/>
      <c r="B213" s="18">
        <f t="shared" si="4"/>
        <v>203</v>
      </c>
      <c r="C213" s="18">
        <v>221568615</v>
      </c>
      <c r="D213" s="19" t="str">
        <f>INDEX(Base!$A$12:$H$256,MATCH($C213,Base!$A$12:$A$256,0),MATCH(D$4,Base!$A$12:$H$12,0))</f>
        <v>E.S.P. Empresa de Servicios Varios</v>
      </c>
      <c r="E213" s="18" t="str">
        <f>INDEX(Base!$A$12:$H$256,MATCH($C213,Base!$A$12:$A$256,0),MATCH(E$4,Base!$A$12:$H$12,0))</f>
        <v>Santander</v>
      </c>
      <c r="F213" s="19" t="str">
        <f>INDEX(Base!$A$12:$H$256,MATCH($C213,Base!$A$12:$A$256,0),MATCH(F$4,Base!$A$12:$H$12,0))</f>
        <v xml:space="preserve">Empresas no cotizantes </v>
      </c>
      <c r="G213" s="19" t="str">
        <f>INDEX(Base!$A$12:$H$256,MATCH($C213,Base!$A$12:$A$256,0),MATCH("Convergencia",Base!$A$12:$H$12,0))</f>
        <v>E.S.P</v>
      </c>
    </row>
    <row r="214" spans="1:7" s="28" customFormat="1" x14ac:dyDescent="0.25">
      <c r="A214" s="38"/>
      <c r="B214" s="18">
        <f t="shared" si="4"/>
        <v>204</v>
      </c>
      <c r="C214" s="18">
        <v>923272552</v>
      </c>
      <c r="D214" s="19" t="str">
        <f>INDEX(Base!$A$12:$H$256,MATCH($C214,Base!$A$12:$A$256,0),MATCH(D$4,Base!$A$12:$H$12,0))</f>
        <v>E.S.P. Santa Helena del Opón AAA S.A.</v>
      </c>
      <c r="E214" s="18" t="str">
        <f>INDEX(Base!$A$12:$H$256,MATCH($C214,Base!$A$12:$A$256,0),MATCH(E$4,Base!$A$12:$H$12,0))</f>
        <v>Santander</v>
      </c>
      <c r="F214" s="19" t="str">
        <f>INDEX(Base!$A$12:$H$256,MATCH($C214,Base!$A$12:$A$256,0),MATCH(F$4,Base!$A$12:$H$12,0))</f>
        <v xml:space="preserve">Empresas no cotizantes </v>
      </c>
      <c r="G214" s="19" t="str">
        <f>INDEX(Base!$A$12:$H$256,MATCH($C214,Base!$A$12:$A$256,0),MATCH("Convergencia",Base!$A$12:$H$12,0))</f>
        <v>E.S.P</v>
      </c>
    </row>
    <row r="215" spans="1:7" s="28" customFormat="1" x14ac:dyDescent="0.25">
      <c r="A215" s="38"/>
      <c r="B215" s="18">
        <f t="shared" si="4"/>
        <v>205</v>
      </c>
      <c r="C215" s="18">
        <v>218068780</v>
      </c>
      <c r="D215" s="19" t="str">
        <f>INDEX(Base!$A$12:$H$256,MATCH($C215,Base!$A$12:$A$256,0),MATCH(D$4,Base!$A$12:$H$12,0))</f>
        <v>Suratá</v>
      </c>
      <c r="E215" s="18" t="str">
        <f>INDEX(Base!$A$12:$H$256,MATCH($C215,Base!$A$12:$A$256,0),MATCH(E$4,Base!$A$12:$H$12,0))</f>
        <v>Santander</v>
      </c>
      <c r="F215" s="19" t="str">
        <f>INDEX(Base!$A$12:$H$256,MATCH($C215,Base!$A$12:$A$256,0),MATCH(F$4,Base!$A$12:$H$12,0))</f>
        <v xml:space="preserve">Entidades de gobierno </v>
      </c>
      <c r="G215" s="19" t="str">
        <f>INDEX(Base!$A$12:$H$256,MATCH($C215,Base!$A$12:$A$256,0),MATCH("Convergencia",Base!$A$12:$H$12,0))</f>
        <v>Alcaldías</v>
      </c>
    </row>
    <row r="216" spans="1:7" s="28" customFormat="1" x14ac:dyDescent="0.25">
      <c r="A216" s="38"/>
      <c r="B216" s="18">
        <f t="shared" si="4"/>
        <v>206</v>
      </c>
      <c r="C216" s="18">
        <v>129168000</v>
      </c>
      <c r="D216" s="19" t="str">
        <f>INDEX(Base!$A$12:$H$256,MATCH($C216,Base!$A$12:$A$256,0),MATCH(D$4,Base!$A$12:$H$12,0))</f>
        <v>Instituto Universitario de la Paz</v>
      </c>
      <c r="E216" s="18" t="str">
        <f>INDEX(Base!$A$12:$H$256,MATCH($C216,Base!$A$12:$A$256,0),MATCH(E$4,Base!$A$12:$H$12,0))</f>
        <v>Santander</v>
      </c>
      <c r="F216" s="19" t="str">
        <f>INDEX(Base!$A$12:$H$256,MATCH($C216,Base!$A$12:$A$256,0),MATCH(F$4,Base!$A$12:$H$12,0))</f>
        <v xml:space="preserve">Entidades de gobierno </v>
      </c>
      <c r="G216" s="19" t="str">
        <f>INDEX(Base!$A$12:$H$256,MATCH($C216,Base!$A$12:$A$256,0),MATCH("Convergencia",Base!$A$12:$H$12,0))</f>
        <v>Establecimientos públicos</v>
      </c>
    </row>
    <row r="217" spans="1:7" s="28" customFormat="1" x14ac:dyDescent="0.25">
      <c r="A217" s="38"/>
      <c r="B217" s="18">
        <f t="shared" si="4"/>
        <v>207</v>
      </c>
      <c r="C217" s="18">
        <v>220768999</v>
      </c>
      <c r="D217" s="19" t="str">
        <f>INDEX(Base!$A$12:$H$256,MATCH($C217,Base!$A$12:$A$256,0),MATCH(D$4,Base!$A$12:$H$12,0))</f>
        <v>CPGA de la Provincia de García Rovira - En liquidación</v>
      </c>
      <c r="E217" s="18" t="str">
        <f>INDEX(Base!$A$12:$H$256,MATCH($C217,Base!$A$12:$A$256,0),MATCH(E$4,Base!$A$12:$H$12,0))</f>
        <v>Santander</v>
      </c>
      <c r="F217" s="19" t="str">
        <f>INDEX(Base!$A$12:$H$256,MATCH($C217,Base!$A$12:$A$256,0),MATCH(F$4,Base!$A$12:$H$12,0))</f>
        <v xml:space="preserve">Entidades en liquidación </v>
      </c>
      <c r="G217" s="19" t="str">
        <f>INDEX(Base!$A$12:$H$256,MATCH($C217,Base!$A$12:$A$256,0),MATCH("Convergencia",Base!$A$12:$H$12,0))</f>
        <v>Entidades de gobierno en liquidación</v>
      </c>
    </row>
    <row r="218" spans="1:7" s="28" customFormat="1" ht="28.5" x14ac:dyDescent="0.25">
      <c r="A218" s="38"/>
      <c r="B218" s="18">
        <f t="shared" si="4"/>
        <v>208</v>
      </c>
      <c r="C218" s="18">
        <v>121570000</v>
      </c>
      <c r="D218" s="19" t="str">
        <f>INDEX(Base!$A$12:$H$256,MATCH($C218,Base!$A$12:$A$256,0),MATCH(D$4,Base!$A$12:$H$12,0))</f>
        <v>E.S.E. Hospital Local Nivel I Nuestra Señora del Socorro - Sincé</v>
      </c>
      <c r="E218" s="18" t="str">
        <f>INDEX(Base!$A$12:$H$256,MATCH($C218,Base!$A$12:$A$256,0),MATCH(E$4,Base!$A$12:$H$12,0))</f>
        <v>Sucre</v>
      </c>
      <c r="F218" s="19" t="str">
        <f>INDEX(Base!$A$12:$H$256,MATCH($C218,Base!$A$12:$A$256,0),MATCH(F$4,Base!$A$12:$H$12,0))</f>
        <v xml:space="preserve">Empresas no cotizantes </v>
      </c>
      <c r="G218" s="19" t="str">
        <f>INDEX(Base!$A$12:$H$256,MATCH($C218,Base!$A$12:$A$256,0),MATCH("Convergencia",Base!$A$12:$H$12,0))</f>
        <v>E.S.E</v>
      </c>
    </row>
    <row r="219" spans="1:7" s="28" customFormat="1" ht="28.5" x14ac:dyDescent="0.25">
      <c r="A219" s="38"/>
      <c r="B219" s="18">
        <f t="shared" si="4"/>
        <v>209</v>
      </c>
      <c r="C219" s="18">
        <v>923271673</v>
      </c>
      <c r="D219" s="19" t="str">
        <f>INDEX(Base!$A$12:$H$256,MATCH($C219,Base!$A$12:$A$256,0),MATCH(D$4,Base!$A$12:$H$12,0))</f>
        <v>E.S.P. Empresa de Acueducto, Alcantarillado y Aseo de San Antonio de Palmito</v>
      </c>
      <c r="E219" s="18" t="str">
        <f>INDEX(Base!$A$12:$H$256,MATCH($C219,Base!$A$12:$A$256,0),MATCH(E$4,Base!$A$12:$H$12,0))</f>
        <v>Sucre</v>
      </c>
      <c r="F219" s="19" t="str">
        <f>INDEX(Base!$A$12:$H$256,MATCH($C219,Base!$A$12:$A$256,0),MATCH(F$4,Base!$A$12:$H$12,0))</f>
        <v xml:space="preserve">Empresas no cotizantes </v>
      </c>
      <c r="G219" s="19" t="str">
        <f>INDEX(Base!$A$12:$H$256,MATCH($C219,Base!$A$12:$A$256,0),MATCH("Convergencia",Base!$A$12:$H$12,0))</f>
        <v>E.S.P</v>
      </c>
    </row>
    <row r="220" spans="1:7" s="28" customFormat="1" x14ac:dyDescent="0.25">
      <c r="A220" s="38"/>
      <c r="B220" s="18">
        <f t="shared" si="4"/>
        <v>210</v>
      </c>
      <c r="C220" s="18">
        <v>923272443</v>
      </c>
      <c r="D220" s="19" t="str">
        <f>INDEX(Base!$A$12:$H$256,MATCH($C220,Base!$A$12:$A$256,0),MATCH(D$4,Base!$A$12:$H$12,0))</f>
        <v>E.S.P. Empresa de Alumbrado Público de Toluviejo</v>
      </c>
      <c r="E220" s="18" t="str">
        <f>INDEX(Base!$A$12:$H$256,MATCH($C220,Base!$A$12:$A$256,0),MATCH(E$4,Base!$A$12:$H$12,0))</f>
        <v>Sucre</v>
      </c>
      <c r="F220" s="19" t="str">
        <f>INDEX(Base!$A$12:$H$256,MATCH($C220,Base!$A$12:$A$256,0),MATCH(F$4,Base!$A$12:$H$12,0))</f>
        <v xml:space="preserve">Empresas no cotizantes </v>
      </c>
      <c r="G220" s="19" t="str">
        <f>INDEX(Base!$A$12:$H$256,MATCH($C220,Base!$A$12:$A$256,0),MATCH("Convergencia",Base!$A$12:$H$12,0))</f>
        <v>E.S.P</v>
      </c>
    </row>
    <row r="221" spans="1:7" s="28" customFormat="1" x14ac:dyDescent="0.25">
      <c r="A221" s="38"/>
      <c r="B221" s="18">
        <f t="shared" si="4"/>
        <v>211</v>
      </c>
      <c r="C221" s="18">
        <v>230170708</v>
      </c>
      <c r="D221" s="19" t="str">
        <f>INDEX(Base!$A$12:$H$256,MATCH($C221,Base!$A$12:$A$256,0),MATCH(D$4,Base!$A$12:$H$12,0))</f>
        <v>E.S.P. Empresa de Servicios de San Marcos</v>
      </c>
      <c r="E221" s="18" t="str">
        <f>INDEX(Base!$A$12:$H$256,MATCH($C221,Base!$A$12:$A$256,0),MATCH(E$4,Base!$A$12:$H$12,0))</f>
        <v>Sucre</v>
      </c>
      <c r="F221" s="19" t="str">
        <f>INDEX(Base!$A$12:$H$256,MATCH($C221,Base!$A$12:$A$256,0),MATCH(F$4,Base!$A$12:$H$12,0))</f>
        <v xml:space="preserve">Empresas no cotizantes </v>
      </c>
      <c r="G221" s="19" t="str">
        <f>INDEX(Base!$A$12:$H$256,MATCH($C221,Base!$A$12:$A$256,0),MATCH("Convergencia",Base!$A$12:$H$12,0))</f>
        <v>E.S.P</v>
      </c>
    </row>
    <row r="222" spans="1:7" s="28" customFormat="1" ht="28.5" x14ac:dyDescent="0.25">
      <c r="A222" s="38"/>
      <c r="B222" s="18">
        <f t="shared" si="4"/>
        <v>212</v>
      </c>
      <c r="C222" s="18">
        <v>923273158</v>
      </c>
      <c r="D222" s="19" t="str">
        <f>INDEX(Base!$A$12:$H$256,MATCH($C222,Base!$A$12:$A$256,0),MATCH(D$4,Base!$A$12:$H$12,0))</f>
        <v>E.S.P. Empresa de Servicios Públicos Domiciliarios SERVISUC S.A.S.</v>
      </c>
      <c r="E222" s="18" t="str">
        <f>INDEX(Base!$A$12:$H$256,MATCH($C222,Base!$A$12:$A$256,0),MATCH(E$4,Base!$A$12:$H$12,0))</f>
        <v>Sucre</v>
      </c>
      <c r="F222" s="19" t="str">
        <f>INDEX(Base!$A$12:$H$256,MATCH($C222,Base!$A$12:$A$256,0),MATCH(F$4,Base!$A$12:$H$12,0))</f>
        <v xml:space="preserve">Empresas no cotizantes </v>
      </c>
      <c r="G222" s="19" t="str">
        <f>INDEX(Base!$A$12:$H$256,MATCH($C222,Base!$A$12:$A$256,0),MATCH("Convergencia",Base!$A$12:$H$12,0))</f>
        <v>E.S.P</v>
      </c>
    </row>
    <row r="223" spans="1:7" s="28" customFormat="1" x14ac:dyDescent="0.25">
      <c r="A223" s="38"/>
      <c r="B223" s="18">
        <f t="shared" si="4"/>
        <v>213</v>
      </c>
      <c r="C223" s="18">
        <v>214270742</v>
      </c>
      <c r="D223" s="19" t="str">
        <f>INDEX(Base!$A$12:$H$256,MATCH($C223,Base!$A$12:$A$256,0),MATCH(D$4,Base!$A$12:$H$12,0))</f>
        <v>Sincé</v>
      </c>
      <c r="E223" s="18" t="str">
        <f>INDEX(Base!$A$12:$H$256,MATCH($C223,Base!$A$12:$A$256,0),MATCH(E$4,Base!$A$12:$H$12,0))</f>
        <v>Sucre</v>
      </c>
      <c r="F223" s="19" t="str">
        <f>INDEX(Base!$A$12:$H$256,MATCH($C223,Base!$A$12:$A$256,0),MATCH(F$4,Base!$A$12:$H$12,0))</f>
        <v xml:space="preserve">Entidades de gobierno </v>
      </c>
      <c r="G223" s="19" t="str">
        <f>INDEX(Base!$A$12:$H$256,MATCH($C223,Base!$A$12:$A$256,0),MATCH("Convergencia",Base!$A$12:$H$12,0))</f>
        <v>Alcaldías</v>
      </c>
    </row>
    <row r="224" spans="1:7" s="28" customFormat="1" ht="28.5" x14ac:dyDescent="0.25">
      <c r="A224" s="38"/>
      <c r="B224" s="18">
        <f t="shared" si="4"/>
        <v>214</v>
      </c>
      <c r="C224" s="18">
        <v>923273599</v>
      </c>
      <c r="D224" s="19" t="str">
        <f>INDEX(Base!$A$12:$H$256,MATCH($C224,Base!$A$12:$A$256,0),MATCH(D$4,Base!$A$12:$H$12,0))</f>
        <v>Instituto de Transito Transporte y Desarrollo Urbano del Municipio de Sincé - Sucre</v>
      </c>
      <c r="E224" s="18" t="str">
        <f>INDEX(Base!$A$12:$H$256,MATCH($C224,Base!$A$12:$A$256,0),MATCH(E$4,Base!$A$12:$H$12,0))</f>
        <v>Sucre</v>
      </c>
      <c r="F224" s="19" t="str">
        <f>INDEX(Base!$A$12:$H$256,MATCH($C224,Base!$A$12:$A$256,0),MATCH(F$4,Base!$A$12:$H$12,0))</f>
        <v xml:space="preserve">Entidades de gobierno </v>
      </c>
      <c r="G224" s="19" t="str">
        <f>INDEX(Base!$A$12:$H$256,MATCH($C224,Base!$A$12:$A$256,0),MATCH("Convergencia",Base!$A$12:$H$12,0))</f>
        <v>Establecimientos públicos</v>
      </c>
    </row>
    <row r="225" spans="1:7" s="28" customFormat="1" ht="28.5" x14ac:dyDescent="0.25">
      <c r="A225" s="38"/>
      <c r="B225" s="18">
        <f t="shared" si="4"/>
        <v>215</v>
      </c>
      <c r="C225" s="18">
        <v>923272886</v>
      </c>
      <c r="D225" s="19" t="str">
        <f>INDEX(Base!$A$12:$H$256,MATCH($C225,Base!$A$12:$A$256,0),MATCH(D$4,Base!$A$12:$H$12,0))</f>
        <v>Instituto Municipal de Deportes, Recreación y Aprovechamiento del Tiempo Libre de Coveñas Sucre</v>
      </c>
      <c r="E225" s="18" t="str">
        <f>INDEX(Base!$A$12:$H$256,MATCH($C225,Base!$A$12:$A$256,0),MATCH(E$4,Base!$A$12:$H$12,0))</f>
        <v>Sucre</v>
      </c>
      <c r="F225" s="19" t="str">
        <f>INDEX(Base!$A$12:$H$256,MATCH($C225,Base!$A$12:$A$256,0),MATCH(F$4,Base!$A$12:$H$12,0))</f>
        <v xml:space="preserve">Entidades de gobierno </v>
      </c>
      <c r="G225" s="19" t="str">
        <f>INDEX(Base!$A$12:$H$256,MATCH($C225,Base!$A$12:$A$256,0),MATCH("Convergencia",Base!$A$12:$H$12,0))</f>
        <v>Establecimientos públicos</v>
      </c>
    </row>
    <row r="226" spans="1:7" s="28" customFormat="1" ht="28.5" x14ac:dyDescent="0.25">
      <c r="A226" s="38"/>
      <c r="B226" s="18">
        <f t="shared" si="4"/>
        <v>216</v>
      </c>
      <c r="C226" s="18">
        <v>923272872</v>
      </c>
      <c r="D226" s="19" t="str">
        <f>INDEX(Base!$A$12:$H$256,MATCH($C226,Base!$A$12:$A$256,0),MATCH(D$4,Base!$A$12:$H$12,0))</f>
        <v>Instituto Municipal de Deporte y Recreación de Colosó - Sucre</v>
      </c>
      <c r="E226" s="18" t="str">
        <f>INDEX(Base!$A$12:$H$256,MATCH($C226,Base!$A$12:$A$256,0),MATCH(E$4,Base!$A$12:$H$12,0))</f>
        <v>Sucre</v>
      </c>
      <c r="F226" s="19" t="str">
        <f>INDEX(Base!$A$12:$H$256,MATCH($C226,Base!$A$12:$A$256,0),MATCH(F$4,Base!$A$12:$H$12,0))</f>
        <v xml:space="preserve">Entidades de gobierno </v>
      </c>
      <c r="G226" s="19" t="str">
        <f>INDEX(Base!$A$12:$H$256,MATCH($C226,Base!$A$12:$A$256,0),MATCH("Convergencia",Base!$A$12:$H$12,0))</f>
        <v>Otras entidades gobierno general</v>
      </c>
    </row>
    <row r="227" spans="1:7" s="28" customFormat="1" ht="28.5" x14ac:dyDescent="0.25">
      <c r="A227" s="38"/>
      <c r="B227" s="18">
        <f t="shared" si="4"/>
        <v>217</v>
      </c>
      <c r="C227" s="18">
        <v>923272991</v>
      </c>
      <c r="D227" s="19" t="str">
        <f>INDEX(Base!$A$12:$H$256,MATCH($C227,Base!$A$12:$A$256,0),MATCH(D$4,Base!$A$12:$H$12,0))</f>
        <v>Instituto Municipal de Recreaciòn y Deportes de los Palmitos Sucre.</v>
      </c>
      <c r="E227" s="18" t="str">
        <f>INDEX(Base!$A$12:$H$256,MATCH($C227,Base!$A$12:$A$256,0),MATCH(E$4,Base!$A$12:$H$12,0))</f>
        <v>Sucre</v>
      </c>
      <c r="F227" s="19" t="str">
        <f>INDEX(Base!$A$12:$H$256,MATCH($C227,Base!$A$12:$A$256,0),MATCH(F$4,Base!$A$12:$H$12,0))</f>
        <v xml:space="preserve">Entidades de gobierno </v>
      </c>
      <c r="G227" s="19" t="str">
        <f>INDEX(Base!$A$12:$H$256,MATCH($C227,Base!$A$12:$A$256,0),MATCH("Convergencia",Base!$A$12:$H$12,0))</f>
        <v>Otras entidades gobierno general</v>
      </c>
    </row>
    <row r="228" spans="1:7" s="28" customFormat="1" ht="42.75" x14ac:dyDescent="0.25">
      <c r="A228" s="38"/>
      <c r="B228" s="18">
        <f t="shared" si="4"/>
        <v>218</v>
      </c>
      <c r="C228" s="18">
        <v>923272534</v>
      </c>
      <c r="D228" s="19" t="str">
        <f>INDEX(Base!$A$12:$H$256,MATCH($C228,Base!$A$12:$A$256,0),MATCH(D$4,Base!$A$12:$H$12,0))</f>
        <v>Instituto Municipal para el Deporte, la Recreación, el Aprovechamiento del Tiempo Libre y la Educación Extraescolar - Morroa- En Liquidación</v>
      </c>
      <c r="E228" s="18" t="str">
        <f>INDEX(Base!$A$12:$H$256,MATCH($C228,Base!$A$12:$A$256,0),MATCH(E$4,Base!$A$12:$H$12,0))</f>
        <v>Sucre</v>
      </c>
      <c r="F228" s="19" t="str">
        <f>INDEX(Base!$A$12:$H$256,MATCH($C228,Base!$A$12:$A$256,0),MATCH(F$4,Base!$A$12:$H$12,0))</f>
        <v xml:space="preserve">Entidades en liquidación </v>
      </c>
      <c r="G228" s="19" t="str">
        <f>INDEX(Base!$A$12:$H$256,MATCH($C228,Base!$A$12:$A$256,0),MATCH("Convergencia",Base!$A$12:$H$12,0))</f>
        <v>Empresas en liquidación</v>
      </c>
    </row>
    <row r="229" spans="1:7" s="28" customFormat="1" ht="28.5" x14ac:dyDescent="0.25">
      <c r="A229" s="38"/>
      <c r="B229" s="18">
        <f t="shared" si="4"/>
        <v>219</v>
      </c>
      <c r="C229" s="18">
        <v>220173275</v>
      </c>
      <c r="D229" s="19" t="str">
        <f>INDEX(Base!$A$12:$H$256,MATCH($C229,Base!$A$12:$A$256,0),MATCH(D$4,Base!$A$12:$H$12,0))</f>
        <v>Hospital Nuestra Señora de Fatima Empresa Social del Estado.</v>
      </c>
      <c r="E229" s="18" t="str">
        <f>INDEX(Base!$A$12:$H$256,MATCH($C229,Base!$A$12:$A$256,0),MATCH(E$4,Base!$A$12:$H$12,0))</f>
        <v>Tolima</v>
      </c>
      <c r="F229" s="19" t="str">
        <f>INDEX(Base!$A$12:$H$256,MATCH($C229,Base!$A$12:$A$256,0),MATCH(F$4,Base!$A$12:$H$12,0))</f>
        <v xml:space="preserve">Empresas no cotizantes </v>
      </c>
      <c r="G229" s="19" t="str">
        <f>INDEX(Base!$A$12:$H$256,MATCH($C229,Base!$A$12:$A$256,0),MATCH("Convergencia",Base!$A$12:$H$12,0))</f>
        <v>E.S.E</v>
      </c>
    </row>
    <row r="230" spans="1:7" s="28" customFormat="1" x14ac:dyDescent="0.25">
      <c r="A230" s="38"/>
      <c r="B230" s="18">
        <f t="shared" si="4"/>
        <v>220</v>
      </c>
      <c r="C230" s="18">
        <v>923271213</v>
      </c>
      <c r="D230" s="19" t="str">
        <f>INDEX(Base!$A$12:$H$256,MATCH($C230,Base!$A$12:$A$256,0),MATCH(D$4,Base!$A$12:$H$12,0))</f>
        <v>E.S.P. Empresa de Servicios Públicos de Cunday</v>
      </c>
      <c r="E230" s="18" t="str">
        <f>INDEX(Base!$A$12:$H$256,MATCH($C230,Base!$A$12:$A$256,0),MATCH(E$4,Base!$A$12:$H$12,0))</f>
        <v>Tolima</v>
      </c>
      <c r="F230" s="19" t="str">
        <f>INDEX(Base!$A$12:$H$256,MATCH($C230,Base!$A$12:$A$256,0),MATCH(F$4,Base!$A$12:$H$12,0))</f>
        <v xml:space="preserve">Empresas no cotizantes </v>
      </c>
      <c r="G230" s="19" t="str">
        <f>INDEX(Base!$A$12:$H$256,MATCH($C230,Base!$A$12:$A$256,0),MATCH("Convergencia",Base!$A$12:$H$12,0))</f>
        <v>E.S.P</v>
      </c>
    </row>
    <row r="231" spans="1:7" s="28" customFormat="1" x14ac:dyDescent="0.25">
      <c r="A231" s="38"/>
      <c r="B231" s="18">
        <f t="shared" si="4"/>
        <v>221</v>
      </c>
      <c r="C231" s="18">
        <v>230173675</v>
      </c>
      <c r="D231" s="19" t="str">
        <f>INDEX(Base!$A$12:$H$256,MATCH($C231,Base!$A$12:$A$256,0),MATCH(D$4,Base!$A$12:$H$12,0))</f>
        <v>E.S.P. Empresa de Servicios Públicos de San Antonio</v>
      </c>
      <c r="E231" s="18" t="str">
        <f>INDEX(Base!$A$12:$H$256,MATCH($C231,Base!$A$12:$A$256,0),MATCH(E$4,Base!$A$12:$H$12,0))</f>
        <v>Tolima</v>
      </c>
      <c r="F231" s="19" t="str">
        <f>INDEX(Base!$A$12:$H$256,MATCH($C231,Base!$A$12:$A$256,0),MATCH(F$4,Base!$A$12:$H$12,0))</f>
        <v xml:space="preserve">Empresas no cotizantes </v>
      </c>
      <c r="G231" s="19" t="str">
        <f>INDEX(Base!$A$12:$H$256,MATCH($C231,Base!$A$12:$A$256,0),MATCH("Convergencia",Base!$A$12:$H$12,0))</f>
        <v>E.S.P</v>
      </c>
    </row>
    <row r="232" spans="1:7" s="28" customFormat="1" ht="42.75" x14ac:dyDescent="0.25">
      <c r="A232" s="38"/>
      <c r="B232" s="18">
        <f t="shared" si="4"/>
        <v>222</v>
      </c>
      <c r="C232" s="18">
        <v>923273493</v>
      </c>
      <c r="D232" s="19" t="str">
        <f>INDEX(Base!$A$12:$H$256,MATCH($C232,Base!$A$12:$A$256,0),MATCH(D$4,Base!$A$12:$H$12,0))</f>
        <v>E.S.P. Empresa de Servicios Públicos Domiciliarios de Acueducto Alcantarillado y Aseo de Rioblanco - ACUAARIO S.A.S.</v>
      </c>
      <c r="E232" s="18" t="str">
        <f>INDEX(Base!$A$12:$H$256,MATCH($C232,Base!$A$12:$A$256,0),MATCH(E$4,Base!$A$12:$H$12,0))</f>
        <v>Tolima</v>
      </c>
      <c r="F232" s="19" t="str">
        <f>INDEX(Base!$A$12:$H$256,MATCH($C232,Base!$A$12:$A$256,0),MATCH(F$4,Base!$A$12:$H$12,0))</f>
        <v xml:space="preserve">Empresas no cotizantes </v>
      </c>
      <c r="G232" s="19" t="str">
        <f>INDEX(Base!$A$12:$H$256,MATCH($C232,Base!$A$12:$A$256,0),MATCH("Convergencia",Base!$A$12:$H$12,0))</f>
        <v>E.S.P</v>
      </c>
    </row>
    <row r="233" spans="1:7" s="28" customFormat="1" ht="28.5" x14ac:dyDescent="0.25">
      <c r="A233" s="38"/>
      <c r="B233" s="18">
        <f t="shared" si="4"/>
        <v>223</v>
      </c>
      <c r="C233" s="18">
        <v>923272036</v>
      </c>
      <c r="D233" s="19" t="str">
        <f>INDEX(Base!$A$12:$H$256,MATCH($C233,Base!$A$12:$A$256,0),MATCH(D$4,Base!$A$12:$H$12,0))</f>
        <v>E.S.P. Servicios Públicos Domiciliarios de Armero Guayabal S.A.</v>
      </c>
      <c r="E233" s="18" t="str">
        <f>INDEX(Base!$A$12:$H$256,MATCH($C233,Base!$A$12:$A$256,0),MATCH(E$4,Base!$A$12:$H$12,0))</f>
        <v>Tolima</v>
      </c>
      <c r="F233" s="19" t="str">
        <f>INDEX(Base!$A$12:$H$256,MATCH($C233,Base!$A$12:$A$256,0),MATCH(F$4,Base!$A$12:$H$12,0))</f>
        <v xml:space="preserve">Empresas no cotizantes </v>
      </c>
      <c r="G233" s="19" t="str">
        <f>INDEX(Base!$A$12:$H$256,MATCH($C233,Base!$A$12:$A$256,0),MATCH("Convergencia",Base!$A$12:$H$12,0))</f>
        <v>E.S.P</v>
      </c>
    </row>
    <row r="234" spans="1:7" s="28" customFormat="1" x14ac:dyDescent="0.25">
      <c r="A234" s="38"/>
      <c r="B234" s="18">
        <f t="shared" si="4"/>
        <v>224</v>
      </c>
      <c r="C234" s="18">
        <v>923272917</v>
      </c>
      <c r="D234" s="19" t="str">
        <f>INDEX(Base!$A$12:$H$256,MATCH($C234,Base!$A$12:$A$256,0),MATCH(D$4,Base!$A$12:$H$12,0))</f>
        <v>Instituto Cajamarcuno para el Deporte y la Recreación</v>
      </c>
      <c r="E234" s="18" t="str">
        <f>INDEX(Base!$A$12:$H$256,MATCH($C234,Base!$A$12:$A$256,0),MATCH(E$4,Base!$A$12:$H$12,0))</f>
        <v>Tolima</v>
      </c>
      <c r="F234" s="19" t="str">
        <f>INDEX(Base!$A$12:$H$256,MATCH($C234,Base!$A$12:$A$256,0),MATCH(F$4,Base!$A$12:$H$12,0))</f>
        <v xml:space="preserve">Entidades de gobierno </v>
      </c>
      <c r="G234" s="19" t="str">
        <f>INDEX(Base!$A$12:$H$256,MATCH($C234,Base!$A$12:$A$256,0),MATCH("Convergencia",Base!$A$12:$H$12,0))</f>
        <v>Establecimientos públicos</v>
      </c>
    </row>
    <row r="235" spans="1:7" s="28" customFormat="1" ht="28.5" x14ac:dyDescent="0.25">
      <c r="A235" s="38"/>
      <c r="B235" s="18">
        <f t="shared" si="4"/>
        <v>225</v>
      </c>
      <c r="C235" s="18">
        <v>923272373</v>
      </c>
      <c r="D235" s="19" t="str">
        <f>INDEX(Base!$A$12:$H$256,MATCH($C235,Base!$A$12:$A$256,0),MATCH(D$4,Base!$A$12:$H$12,0))</f>
        <v>Instituto Municipal para el Deporte y la Recreación de Ibagué</v>
      </c>
      <c r="E235" s="18" t="str">
        <f>INDEX(Base!$A$12:$H$256,MATCH($C235,Base!$A$12:$A$256,0),MATCH(E$4,Base!$A$12:$H$12,0))</f>
        <v>Tolima</v>
      </c>
      <c r="F235" s="19" t="str">
        <f>INDEX(Base!$A$12:$H$256,MATCH($C235,Base!$A$12:$A$256,0),MATCH(F$4,Base!$A$12:$H$12,0))</f>
        <v xml:space="preserve">Entidades de gobierno </v>
      </c>
      <c r="G235" s="19" t="str">
        <f>INDEX(Base!$A$12:$H$256,MATCH($C235,Base!$A$12:$A$256,0),MATCH("Convergencia",Base!$A$12:$H$12,0))</f>
        <v>Otras entidades gobierno general</v>
      </c>
    </row>
    <row r="236" spans="1:7" s="28" customFormat="1" x14ac:dyDescent="0.25">
      <c r="A236" s="38"/>
      <c r="B236" s="18">
        <f t="shared" si="4"/>
        <v>226</v>
      </c>
      <c r="C236" s="18">
        <v>220173585</v>
      </c>
      <c r="D236" s="19" t="str">
        <f>INDEX(Base!$A$12:$H$256,MATCH($C236,Base!$A$12:$A$256,0),MATCH(D$4,Base!$A$12:$H$12,0))</f>
        <v>Instituto Purificense para la Recreación y el Deporte</v>
      </c>
      <c r="E236" s="18" t="str">
        <f>INDEX(Base!$A$12:$H$256,MATCH($C236,Base!$A$12:$A$256,0),MATCH(E$4,Base!$A$12:$H$12,0))</f>
        <v>Tolima</v>
      </c>
      <c r="F236" s="19" t="str">
        <f>INDEX(Base!$A$12:$H$256,MATCH($C236,Base!$A$12:$A$256,0),MATCH(F$4,Base!$A$12:$H$12,0))</f>
        <v xml:space="preserve">Entidades de gobierno </v>
      </c>
      <c r="G236" s="19" t="str">
        <f>INDEX(Base!$A$12:$H$256,MATCH($C236,Base!$A$12:$A$256,0),MATCH("Convergencia",Base!$A$12:$H$12,0))</f>
        <v>Otras entidades gobierno general</v>
      </c>
    </row>
    <row r="237" spans="1:7" s="28" customFormat="1" x14ac:dyDescent="0.25">
      <c r="A237" s="38"/>
      <c r="B237" s="18">
        <f t="shared" si="4"/>
        <v>227</v>
      </c>
      <c r="C237" s="18">
        <v>923272697</v>
      </c>
      <c r="D237" s="19" t="str">
        <f>INDEX(Base!$A$12:$H$256,MATCH($C237,Base!$A$12:$A$256,0),MATCH(D$4,Base!$A$12:$H$12,0))</f>
        <v>Asociación de Resguardos Indígenas Pacandé</v>
      </c>
      <c r="E237" s="18" t="str">
        <f>INDEX(Base!$A$12:$H$256,MATCH($C237,Base!$A$12:$A$256,0),MATCH(E$4,Base!$A$12:$H$12,0))</f>
        <v>Tolima</v>
      </c>
      <c r="F237" s="19" t="str">
        <f>INDEX(Base!$A$12:$H$256,MATCH($C237,Base!$A$12:$A$256,0),MATCH(F$4,Base!$A$12:$H$12,0))</f>
        <v xml:space="preserve">Entidades de gobierno </v>
      </c>
      <c r="G237" s="19" t="str">
        <f>INDEX(Base!$A$12:$H$256,MATCH($C237,Base!$A$12:$A$256,0),MATCH("Convergencia",Base!$A$12:$H$12,0))</f>
        <v>Resguardos</v>
      </c>
    </row>
    <row r="238" spans="1:7" s="28" customFormat="1" ht="28.5" x14ac:dyDescent="0.25">
      <c r="A238" s="38"/>
      <c r="B238" s="18">
        <f t="shared" si="4"/>
        <v>228</v>
      </c>
      <c r="C238" s="18">
        <v>230973349</v>
      </c>
      <c r="D238" s="19" t="str">
        <f>INDEX(Base!$A$12:$H$256,MATCH($C238,Base!$A$12:$A$256,0),MATCH(D$4,Base!$A$12:$H$12,0))</f>
        <v>E.S.P. Empresa de Servicios Domiciliarios de Honda - En Liquidación</v>
      </c>
      <c r="E238" s="18" t="str">
        <f>INDEX(Base!$A$12:$H$256,MATCH($C238,Base!$A$12:$A$256,0),MATCH(E$4,Base!$A$12:$H$12,0))</f>
        <v>Tolima</v>
      </c>
      <c r="F238" s="19" t="str">
        <f>INDEX(Base!$A$12:$H$256,MATCH($C238,Base!$A$12:$A$256,0),MATCH(F$4,Base!$A$12:$H$12,0))</f>
        <v xml:space="preserve">Entidades en liquidación </v>
      </c>
      <c r="G238" s="19" t="str">
        <f>INDEX(Base!$A$12:$H$256,MATCH($C238,Base!$A$12:$A$256,0),MATCH("Convergencia",Base!$A$12:$H$12,0))</f>
        <v>Empresas en liquidación</v>
      </c>
    </row>
    <row r="239" spans="1:7" s="28" customFormat="1" ht="28.5" x14ac:dyDescent="0.25">
      <c r="A239" s="38"/>
      <c r="B239" s="18">
        <f t="shared" si="4"/>
        <v>229</v>
      </c>
      <c r="C239" s="18">
        <v>230773001</v>
      </c>
      <c r="D239" s="19" t="str">
        <f>INDEX(Base!$A$12:$H$256,MATCH($C239,Base!$A$12:$A$256,0),MATCH(D$4,Base!$A$12:$H$12,0))</f>
        <v>Empresas de Obras Sanitarias de Ibagué S.A. - En Liquidación</v>
      </c>
      <c r="E239" s="18" t="str">
        <f>INDEX(Base!$A$12:$H$256,MATCH($C239,Base!$A$12:$A$256,0),MATCH(E$4,Base!$A$12:$H$12,0))</f>
        <v>Tolima</v>
      </c>
      <c r="F239" s="19" t="str">
        <f>INDEX(Base!$A$12:$H$256,MATCH($C239,Base!$A$12:$A$256,0),MATCH(F$4,Base!$A$12:$H$12,0))</f>
        <v xml:space="preserve">Entidades en liquidación </v>
      </c>
      <c r="G239" s="19" t="str">
        <f>INDEX(Base!$A$12:$H$256,MATCH($C239,Base!$A$12:$A$256,0),MATCH("Convergencia",Base!$A$12:$H$12,0))</f>
        <v>Empresas en liquidación</v>
      </c>
    </row>
    <row r="240" spans="1:7" s="28" customFormat="1" x14ac:dyDescent="0.25">
      <c r="A240" s="38"/>
      <c r="B240" s="18">
        <f t="shared" si="4"/>
        <v>230</v>
      </c>
      <c r="C240" s="18">
        <v>220376520</v>
      </c>
      <c r="D240" s="19" t="str">
        <f>INDEX(Base!$A$12:$H$256,MATCH($C240,Base!$A$12:$A$256,0),MATCH(D$4,Base!$A$12:$H$12,0))</f>
        <v>E.S.E. Hospital Raúl Orejuela Bueno</v>
      </c>
      <c r="E240" s="18" t="str">
        <f>INDEX(Base!$A$12:$H$256,MATCH($C240,Base!$A$12:$A$256,0),MATCH(E$4,Base!$A$12:$H$12,0))</f>
        <v>Valle del Cauca</v>
      </c>
      <c r="F240" s="19" t="str">
        <f>INDEX(Base!$A$12:$H$256,MATCH($C240,Base!$A$12:$A$256,0),MATCH(F$4,Base!$A$12:$H$12,0))</f>
        <v xml:space="preserve">Empresas no cotizantes </v>
      </c>
      <c r="G240" s="19" t="str">
        <f>INDEX(Base!$A$12:$H$256,MATCH($C240,Base!$A$12:$A$256,0),MATCH("Convergencia",Base!$A$12:$H$12,0))</f>
        <v>E.S.E</v>
      </c>
    </row>
    <row r="241" spans="1:7" s="28" customFormat="1" x14ac:dyDescent="0.25">
      <c r="A241" s="38"/>
      <c r="B241" s="18">
        <f t="shared" si="4"/>
        <v>231</v>
      </c>
      <c r="C241" s="18">
        <v>923271655</v>
      </c>
      <c r="D241" s="19" t="str">
        <f>INDEX(Base!$A$12:$H$256,MATCH($C241,Base!$A$12:$A$256,0),MATCH(D$4,Base!$A$12:$H$12,0))</f>
        <v>E.S.P. Aseo Alcalá S.A.</v>
      </c>
      <c r="E241" s="18" t="str">
        <f>INDEX(Base!$A$12:$H$256,MATCH($C241,Base!$A$12:$A$256,0),MATCH(E$4,Base!$A$12:$H$12,0))</f>
        <v>Valle del Cauca</v>
      </c>
      <c r="F241" s="19" t="str">
        <f>INDEX(Base!$A$12:$H$256,MATCH($C241,Base!$A$12:$A$256,0),MATCH(F$4,Base!$A$12:$H$12,0))</f>
        <v xml:space="preserve">Empresas no cotizantes </v>
      </c>
      <c r="G241" s="19" t="str">
        <f>INDEX(Base!$A$12:$H$256,MATCH($C241,Base!$A$12:$A$256,0),MATCH("Convergencia",Base!$A$12:$H$12,0))</f>
        <v>E.S.P</v>
      </c>
    </row>
    <row r="242" spans="1:7" s="28" customFormat="1" x14ac:dyDescent="0.25">
      <c r="A242" s="38"/>
      <c r="B242" s="18">
        <f t="shared" si="4"/>
        <v>232</v>
      </c>
      <c r="C242" s="18">
        <v>213076130</v>
      </c>
      <c r="D242" s="19" t="str">
        <f>INDEX(Base!$A$12:$H$256,MATCH($C242,Base!$A$12:$A$256,0),MATCH(D$4,Base!$A$12:$H$12,0))</f>
        <v>Candelaria - Valle del Cauca</v>
      </c>
      <c r="E242" s="18" t="str">
        <f>INDEX(Base!$A$12:$H$256,MATCH($C242,Base!$A$12:$A$256,0),MATCH(E$4,Base!$A$12:$H$12,0))</f>
        <v>Valle del Cauca</v>
      </c>
      <c r="F242" s="19" t="str">
        <f>INDEX(Base!$A$12:$H$256,MATCH($C242,Base!$A$12:$A$256,0),MATCH(F$4,Base!$A$12:$H$12,0))</f>
        <v xml:space="preserve">Entidades de gobierno </v>
      </c>
      <c r="G242" s="19" t="str">
        <f>INDEX(Base!$A$12:$H$256,MATCH($C242,Base!$A$12:$A$256,0),MATCH("Convergencia",Base!$A$12:$H$12,0))</f>
        <v>Alcaldías</v>
      </c>
    </row>
    <row r="243" spans="1:7" s="28" customFormat="1" x14ac:dyDescent="0.25">
      <c r="A243" s="38"/>
      <c r="B243" s="18">
        <f t="shared" si="4"/>
        <v>233</v>
      </c>
      <c r="C243" s="18">
        <v>923273120</v>
      </c>
      <c r="D243" s="19" t="str">
        <f>INDEX(Base!$A$12:$H$256,MATCH($C243,Base!$A$12:$A$256,0),MATCH(D$4,Base!$A$12:$H$12,0))</f>
        <v>Contraloría General del Municipio de Santiago de Cali</v>
      </c>
      <c r="E243" s="18" t="str">
        <f>INDEX(Base!$A$12:$H$256,MATCH($C243,Base!$A$12:$A$256,0),MATCH(E$4,Base!$A$12:$H$12,0))</f>
        <v>Valle del Cauca</v>
      </c>
      <c r="F243" s="19" t="str">
        <f>INDEX(Base!$A$12:$H$256,MATCH($C243,Base!$A$12:$A$256,0),MATCH(F$4,Base!$A$12:$H$12,0))</f>
        <v xml:space="preserve">Entidades de gobierno </v>
      </c>
      <c r="G243" s="19" t="str">
        <f>INDEX(Base!$A$12:$H$256,MATCH($C243,Base!$A$12:$A$256,0),MATCH("Convergencia",Base!$A$12:$H$12,0))</f>
        <v>Otras entidades gobierno general</v>
      </c>
    </row>
    <row r="244" spans="1:7" s="28" customFormat="1" x14ac:dyDescent="0.25">
      <c r="A244" s="38"/>
      <c r="B244" s="18">
        <f t="shared" si="4"/>
        <v>234</v>
      </c>
      <c r="C244" s="18">
        <v>161876000</v>
      </c>
      <c r="D244" s="19" t="str">
        <f>INDEX(Base!$A$12:$H$256,MATCH($C244,Base!$A$12:$A$256,0),MATCH(D$4,Base!$A$12:$H$12,0))</f>
        <v>Corporación Departamental de Recreación</v>
      </c>
      <c r="E244" s="18" t="str">
        <f>INDEX(Base!$A$12:$H$256,MATCH($C244,Base!$A$12:$A$256,0),MATCH(E$4,Base!$A$12:$H$12,0))</f>
        <v>Valle del Cauca</v>
      </c>
      <c r="F244" s="19" t="str">
        <f>INDEX(Base!$A$12:$H$256,MATCH($C244,Base!$A$12:$A$256,0),MATCH(F$4,Base!$A$12:$H$12,0))</f>
        <v xml:space="preserve">Entidades de gobierno </v>
      </c>
      <c r="G244" s="19" t="str">
        <f>INDEX(Base!$A$12:$H$256,MATCH($C244,Base!$A$12:$A$256,0),MATCH("Convergencia",Base!$A$12:$H$12,0))</f>
        <v>Otras entidades gobierno general</v>
      </c>
    </row>
    <row r="245" spans="1:7" s="28" customFormat="1" x14ac:dyDescent="0.25">
      <c r="A245" s="38"/>
      <c r="B245" s="18">
        <f t="shared" si="4"/>
        <v>235</v>
      </c>
      <c r="C245" s="18">
        <v>220276243</v>
      </c>
      <c r="D245" s="19" t="str">
        <f>INDEX(Base!$A$12:$H$256,MATCH($C245,Base!$A$12:$A$256,0),MATCH(D$4,Base!$A$12:$H$12,0))</f>
        <v>Corporación para la Recreación Popular de el Águila</v>
      </c>
      <c r="E245" s="18" t="str">
        <f>INDEX(Base!$A$12:$H$256,MATCH($C245,Base!$A$12:$A$256,0),MATCH(E$4,Base!$A$12:$H$12,0))</f>
        <v>Valle del Cauca</v>
      </c>
      <c r="F245" s="19" t="str">
        <f>INDEX(Base!$A$12:$H$256,MATCH($C245,Base!$A$12:$A$256,0),MATCH(F$4,Base!$A$12:$H$12,0))</f>
        <v xml:space="preserve">Entidades de gobierno </v>
      </c>
      <c r="G245" s="19" t="str">
        <f>INDEX(Base!$A$12:$H$256,MATCH($C245,Base!$A$12:$A$256,0),MATCH("Convergencia",Base!$A$12:$H$12,0))</f>
        <v>Otras entidades gobierno general</v>
      </c>
    </row>
    <row r="246" spans="1:7" s="28" customFormat="1" ht="28.5" x14ac:dyDescent="0.25">
      <c r="A246" s="38"/>
      <c r="B246" s="18">
        <f t="shared" si="4"/>
        <v>236</v>
      </c>
      <c r="C246" s="18">
        <v>133176000</v>
      </c>
      <c r="D246" s="19" t="str">
        <f>INDEX(Base!$A$12:$H$256,MATCH($C246,Base!$A$12:$A$256,0),MATCH(D$4,Base!$A$12:$H$12,0))</f>
        <v>Corporación Vallecaucana de las Cuencas Hidrográficas y el Medio Ambiente</v>
      </c>
      <c r="E246" s="18" t="str">
        <f>INDEX(Base!$A$12:$H$256,MATCH($C246,Base!$A$12:$A$256,0),MATCH(E$4,Base!$A$12:$H$12,0))</f>
        <v>Valle del Cauca</v>
      </c>
      <c r="F246" s="19" t="str">
        <f>INDEX(Base!$A$12:$H$256,MATCH($C246,Base!$A$12:$A$256,0),MATCH(F$4,Base!$A$12:$H$12,0))</f>
        <v xml:space="preserve">Entidades de gobierno </v>
      </c>
      <c r="G246" s="19" t="str">
        <f>INDEX(Base!$A$12:$H$256,MATCH($C246,Base!$A$12:$A$256,0),MATCH("Convergencia",Base!$A$12:$H$12,0))</f>
        <v>Otras entidades gobierno general</v>
      </c>
    </row>
    <row r="247" spans="1:7" s="28" customFormat="1" ht="28.5" x14ac:dyDescent="0.25">
      <c r="A247" s="38"/>
      <c r="B247" s="18">
        <f t="shared" si="4"/>
        <v>237</v>
      </c>
      <c r="C247" s="18">
        <v>923272729</v>
      </c>
      <c r="D247" s="19" t="str">
        <f>INDEX(Base!$A$12:$H$256,MATCH($C247,Base!$A$12:$A$256,0),MATCH(D$4,Base!$A$12:$H$12,0))</f>
        <v>Establecimiento Público Ambiental Distrito de Buenaventura</v>
      </c>
      <c r="E247" s="18" t="str">
        <f>INDEX(Base!$A$12:$H$256,MATCH($C247,Base!$A$12:$A$256,0),MATCH(E$4,Base!$A$12:$H$12,0))</f>
        <v>Valle del Cauca</v>
      </c>
      <c r="F247" s="19" t="str">
        <f>INDEX(Base!$A$12:$H$256,MATCH($C247,Base!$A$12:$A$256,0),MATCH(F$4,Base!$A$12:$H$12,0))</f>
        <v xml:space="preserve">Entidades de gobierno </v>
      </c>
      <c r="G247" s="19" t="str">
        <f>INDEX(Base!$A$12:$H$256,MATCH($C247,Base!$A$12:$A$256,0),MATCH("Convergencia",Base!$A$12:$H$12,0))</f>
        <v>Otras entidades gobierno general</v>
      </c>
    </row>
    <row r="248" spans="1:7" s="28" customFormat="1" x14ac:dyDescent="0.25">
      <c r="A248" s="38"/>
      <c r="B248" s="18">
        <f t="shared" si="4"/>
        <v>238</v>
      </c>
      <c r="C248" s="18">
        <v>923273465</v>
      </c>
      <c r="D248" s="19" t="str">
        <f>INDEX(Base!$A$12:$H$256,MATCH($C248,Base!$A$12:$A$256,0),MATCH(D$4,Base!$A$12:$H$12,0))</f>
        <v>Región de Planeación y Gestión</v>
      </c>
      <c r="E248" s="18" t="str">
        <f>INDEX(Base!$A$12:$H$256,MATCH($C248,Base!$A$12:$A$256,0),MATCH(E$4,Base!$A$12:$H$12,0))</f>
        <v>Valle del Cauca</v>
      </c>
      <c r="F248" s="19" t="str">
        <f>INDEX(Base!$A$12:$H$256,MATCH($C248,Base!$A$12:$A$256,0),MATCH(F$4,Base!$A$12:$H$12,0))</f>
        <v xml:space="preserve">Entidades de gobierno </v>
      </c>
      <c r="G248" s="19" t="str">
        <f>INDEX(Base!$A$12:$H$256,MATCH($C248,Base!$A$12:$A$256,0),MATCH("Convergencia",Base!$A$12:$H$12,0))</f>
        <v>Otras entidades gobierno general</v>
      </c>
    </row>
    <row r="249" spans="1:7" s="28" customFormat="1" x14ac:dyDescent="0.25">
      <c r="A249" s="38"/>
      <c r="B249" s="18">
        <f t="shared" si="4"/>
        <v>239</v>
      </c>
      <c r="C249" s="18">
        <v>923273269</v>
      </c>
      <c r="D249" s="19" t="str">
        <f>INDEX(Base!$A$12:$H$256,MATCH($C249,Base!$A$12:$A$256,0),MATCH(D$4,Base!$A$12:$H$12,0))</f>
        <v>Región de Planeación y Gestión del Centro del Valle</v>
      </c>
      <c r="E249" s="18" t="str">
        <f>INDEX(Base!$A$12:$H$256,MATCH($C249,Base!$A$12:$A$256,0),MATCH(E$4,Base!$A$12:$H$12,0))</f>
        <v>Valle del Cauca</v>
      </c>
      <c r="F249" s="19" t="str">
        <f>INDEX(Base!$A$12:$H$256,MATCH($C249,Base!$A$12:$A$256,0),MATCH(F$4,Base!$A$12:$H$12,0))</f>
        <v xml:space="preserve">Entidades de gobierno </v>
      </c>
      <c r="G249" s="19" t="str">
        <f>INDEX(Base!$A$12:$H$256,MATCH($C249,Base!$A$12:$A$256,0),MATCH("Convergencia",Base!$A$12:$H$12,0))</f>
        <v>Otras entidades gobierno general</v>
      </c>
    </row>
    <row r="250" spans="1:7" s="28" customFormat="1" ht="28.5" x14ac:dyDescent="0.25">
      <c r="A250" s="38"/>
      <c r="B250" s="18">
        <f t="shared" si="4"/>
        <v>240</v>
      </c>
      <c r="C250" s="18">
        <v>89600000</v>
      </c>
      <c r="D250" s="19" t="str">
        <f>INDEX(Base!$A$12:$H$256,MATCH($C250,Base!$A$12:$A$256,0),MATCH(D$4,Base!$A$12:$H$12,0))</f>
        <v>E.S.P. Empresa de Energía Eléctrica del Departamento del Vichada S.A.</v>
      </c>
      <c r="E250" s="18" t="str">
        <f>INDEX(Base!$A$12:$H$256,MATCH($C250,Base!$A$12:$A$256,0),MATCH(E$4,Base!$A$12:$H$12,0))</f>
        <v>Vichada</v>
      </c>
      <c r="F250" s="19" t="str">
        <f>INDEX(Base!$A$12:$H$256,MATCH($C250,Base!$A$12:$A$256,0),MATCH(F$4,Base!$A$12:$H$12,0))</f>
        <v xml:space="preserve">Empresas no cotizantes </v>
      </c>
      <c r="G250" s="19" t="str">
        <f>INDEX(Base!$A$12:$H$256,MATCH($C250,Base!$A$12:$A$256,0),MATCH("Convergencia",Base!$A$12:$H$12,0))</f>
        <v>E.S.P</v>
      </c>
    </row>
    <row r="251" spans="1:7" s="28" customFormat="1" x14ac:dyDescent="0.25">
      <c r="A251" s="38"/>
      <c r="B251" s="18">
        <f t="shared" si="4"/>
        <v>241</v>
      </c>
      <c r="C251" s="18">
        <v>923273516</v>
      </c>
      <c r="D251" s="19" t="str">
        <f>INDEX(Base!$A$12:$H$256,MATCH($C251,Base!$A$12:$A$256,0),MATCH(D$4,Base!$A$12:$H$12,0))</f>
        <v>I.P.S. Indígena Mavesalud</v>
      </c>
      <c r="E251" s="18" t="str">
        <f>INDEX(Base!$A$12:$H$256,MATCH($C251,Base!$A$12:$A$256,0),MATCH(E$4,Base!$A$12:$H$12,0))</f>
        <v>Vichada</v>
      </c>
      <c r="F251" s="19" t="str">
        <f>INDEX(Base!$A$12:$H$256,MATCH($C251,Base!$A$12:$A$256,0),MATCH(F$4,Base!$A$12:$H$12,0))</f>
        <v xml:space="preserve">Empresas no cotizantes </v>
      </c>
      <c r="G251" s="19" t="str">
        <f>INDEX(Base!$A$12:$H$256,MATCH($C251,Base!$A$12:$A$256,0),MATCH("Convergencia",Base!$A$12:$H$12,0))</f>
        <v>Otras empresas</v>
      </c>
    </row>
    <row r="252" spans="1:7" x14ac:dyDescent="0.2">
      <c r="B252" s="24"/>
      <c r="C252" s="25"/>
      <c r="D252" s="26"/>
      <c r="E252" s="27"/>
      <c r="F252" s="24"/>
      <c r="G252" s="24"/>
    </row>
  </sheetData>
  <sortState xmlns:xlrd2="http://schemas.microsoft.com/office/spreadsheetml/2017/richdata2" ref="C11:G251">
    <sortCondition ref="E11:E251"/>
    <sortCondition ref="F11:F251"/>
    <sortCondition ref="G11:G251"/>
    <sortCondition ref="D11:D251"/>
  </sortState>
  <mergeCells count="3">
    <mergeCell ref="B1:G1"/>
    <mergeCell ref="B3:G3"/>
    <mergeCell ref="B9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3643A-EA67-4EB4-9718-8494E4DF0AC3}">
  <dimension ref="B1:C248"/>
  <sheetViews>
    <sheetView showGridLines="0" workbookViewId="0">
      <selection activeCell="B6" sqref="B6"/>
    </sheetView>
  </sheetViews>
  <sheetFormatPr baseColWidth="10" defaultRowHeight="14.25" x14ac:dyDescent="0.2"/>
  <cols>
    <col min="1" max="1" width="11.42578125" style="15"/>
    <col min="2" max="2" width="45.140625" style="15" bestFit="1" customWidth="1"/>
    <col min="3" max="3" width="22.85546875" style="15" bestFit="1" customWidth="1"/>
    <col min="4" max="16384" width="11.42578125" style="15"/>
  </cols>
  <sheetData>
    <row r="1" spans="2:3" x14ac:dyDescent="0.2">
      <c r="B1" s="55" t="s">
        <v>17</v>
      </c>
      <c r="C1" s="15" t="s">
        <v>48</v>
      </c>
    </row>
    <row r="3" spans="2:3" x14ac:dyDescent="0.2">
      <c r="B3" s="55" t="s">
        <v>88</v>
      </c>
      <c r="C3" s="15" t="s">
        <v>90</v>
      </c>
    </row>
    <row r="4" spans="2:3" x14ac:dyDescent="0.2">
      <c r="B4" s="56" t="s">
        <v>43</v>
      </c>
      <c r="C4" s="15">
        <v>3</v>
      </c>
    </row>
    <row r="5" spans="2:3" x14ac:dyDescent="0.2">
      <c r="B5" s="57" t="s">
        <v>69</v>
      </c>
      <c r="C5" s="15">
        <v>1</v>
      </c>
    </row>
    <row r="6" spans="2:3" x14ac:dyDescent="0.2">
      <c r="B6" s="58">
        <v>27123000</v>
      </c>
      <c r="C6" s="15">
        <v>1</v>
      </c>
    </row>
    <row r="7" spans="2:3" x14ac:dyDescent="0.2">
      <c r="B7" s="57" t="s">
        <v>65</v>
      </c>
      <c r="C7" s="15">
        <v>2</v>
      </c>
    </row>
    <row r="8" spans="2:3" x14ac:dyDescent="0.2">
      <c r="B8" s="56" t="s">
        <v>91</v>
      </c>
      <c r="C8" s="15">
        <v>1</v>
      </c>
    </row>
    <row r="9" spans="2:3" x14ac:dyDescent="0.2">
      <c r="B9" s="57" t="s">
        <v>129</v>
      </c>
      <c r="C9" s="15">
        <v>1</v>
      </c>
    </row>
    <row r="10" spans="2:3" x14ac:dyDescent="0.2">
      <c r="B10" s="56" t="s">
        <v>89</v>
      </c>
      <c r="C10" s="15">
        <v>4</v>
      </c>
    </row>
    <row r="11" spans="2:3" ht="15" x14ac:dyDescent="0.25">
      <c r="B11"/>
      <c r="C11"/>
    </row>
    <row r="12" spans="2:3" ht="15" x14ac:dyDescent="0.25">
      <c r="B12"/>
      <c r="C12"/>
    </row>
    <row r="13" spans="2:3" ht="15" x14ac:dyDescent="0.25">
      <c r="B13"/>
      <c r="C13"/>
    </row>
    <row r="14" spans="2:3" ht="15" x14ac:dyDescent="0.25">
      <c r="B14"/>
      <c r="C14"/>
    </row>
    <row r="15" spans="2:3" ht="15" x14ac:dyDescent="0.25">
      <c r="B15"/>
      <c r="C15"/>
    </row>
    <row r="16" spans="2:3" ht="15" x14ac:dyDescent="0.25">
      <c r="B16"/>
      <c r="C16"/>
    </row>
    <row r="17" spans="2:3" ht="15" x14ac:dyDescent="0.25">
      <c r="B17"/>
      <c r="C17"/>
    </row>
    <row r="18" spans="2:3" ht="15" x14ac:dyDescent="0.25">
      <c r="B18"/>
      <c r="C18"/>
    </row>
    <row r="19" spans="2:3" ht="15" x14ac:dyDescent="0.25">
      <c r="B19"/>
      <c r="C19"/>
    </row>
    <row r="20" spans="2:3" ht="15" x14ac:dyDescent="0.25">
      <c r="B20"/>
      <c r="C20"/>
    </row>
    <row r="21" spans="2:3" ht="15" x14ac:dyDescent="0.25">
      <c r="B21"/>
      <c r="C21"/>
    </row>
    <row r="22" spans="2:3" ht="15" x14ac:dyDescent="0.25">
      <c r="B22"/>
      <c r="C22"/>
    </row>
    <row r="23" spans="2:3" ht="15" x14ac:dyDescent="0.25">
      <c r="B23"/>
      <c r="C23"/>
    </row>
    <row r="24" spans="2:3" ht="15" x14ac:dyDescent="0.25">
      <c r="B24"/>
      <c r="C24"/>
    </row>
    <row r="25" spans="2:3" ht="15" x14ac:dyDescent="0.25">
      <c r="B25"/>
      <c r="C25"/>
    </row>
    <row r="26" spans="2:3" ht="15" x14ac:dyDescent="0.25">
      <c r="B26"/>
      <c r="C26"/>
    </row>
    <row r="27" spans="2:3" ht="15" x14ac:dyDescent="0.25">
      <c r="B27"/>
      <c r="C27"/>
    </row>
    <row r="28" spans="2:3" ht="15" x14ac:dyDescent="0.25">
      <c r="B28"/>
      <c r="C28"/>
    </row>
    <row r="29" spans="2:3" ht="15" x14ac:dyDescent="0.25">
      <c r="B29"/>
      <c r="C29"/>
    </row>
    <row r="30" spans="2:3" ht="15" x14ac:dyDescent="0.25">
      <c r="B30"/>
      <c r="C30"/>
    </row>
    <row r="31" spans="2:3" ht="15" x14ac:dyDescent="0.25">
      <c r="B31"/>
      <c r="C31"/>
    </row>
    <row r="32" spans="2:3" ht="15" x14ac:dyDescent="0.25">
      <c r="B32"/>
      <c r="C32"/>
    </row>
    <row r="33" spans="2:3" ht="15" x14ac:dyDescent="0.25">
      <c r="B33"/>
      <c r="C33"/>
    </row>
    <row r="34" spans="2:3" ht="15" x14ac:dyDescent="0.25">
      <c r="B34"/>
      <c r="C34"/>
    </row>
    <row r="35" spans="2:3" ht="15" x14ac:dyDescent="0.25">
      <c r="B35"/>
      <c r="C35"/>
    </row>
    <row r="36" spans="2:3" ht="15" x14ac:dyDescent="0.25">
      <c r="B36"/>
      <c r="C36"/>
    </row>
    <row r="37" spans="2:3" ht="15" x14ac:dyDescent="0.25">
      <c r="B37"/>
      <c r="C37"/>
    </row>
    <row r="38" spans="2:3" ht="15" x14ac:dyDescent="0.25">
      <c r="B38"/>
      <c r="C38"/>
    </row>
    <row r="39" spans="2:3" ht="15" x14ac:dyDescent="0.25">
      <c r="B39"/>
      <c r="C39"/>
    </row>
    <row r="40" spans="2:3" ht="15" x14ac:dyDescent="0.25">
      <c r="B40"/>
      <c r="C40"/>
    </row>
    <row r="41" spans="2:3" ht="15" x14ac:dyDescent="0.25">
      <c r="B41"/>
      <c r="C41"/>
    </row>
    <row r="42" spans="2:3" ht="15" x14ac:dyDescent="0.25">
      <c r="B42"/>
      <c r="C42"/>
    </row>
    <row r="43" spans="2:3" ht="15" x14ac:dyDescent="0.25">
      <c r="B43"/>
      <c r="C43"/>
    </row>
    <row r="44" spans="2:3" ht="15" x14ac:dyDescent="0.25">
      <c r="B44"/>
      <c r="C44"/>
    </row>
    <row r="45" spans="2:3" ht="15" x14ac:dyDescent="0.25">
      <c r="B45"/>
      <c r="C45"/>
    </row>
    <row r="46" spans="2:3" ht="15" x14ac:dyDescent="0.25">
      <c r="B46"/>
      <c r="C46"/>
    </row>
    <row r="47" spans="2:3" ht="15" x14ac:dyDescent="0.25">
      <c r="B47"/>
      <c r="C47"/>
    </row>
    <row r="48" spans="2:3" ht="15" x14ac:dyDescent="0.25">
      <c r="B48"/>
      <c r="C48"/>
    </row>
    <row r="49" spans="2:3" ht="15" x14ac:dyDescent="0.25">
      <c r="B49"/>
      <c r="C49"/>
    </row>
    <row r="50" spans="2:3" ht="15" x14ac:dyDescent="0.25">
      <c r="B50"/>
      <c r="C50"/>
    </row>
    <row r="51" spans="2:3" ht="15" x14ac:dyDescent="0.25">
      <c r="B51"/>
      <c r="C51"/>
    </row>
    <row r="52" spans="2:3" ht="15" x14ac:dyDescent="0.25">
      <c r="B52"/>
      <c r="C52"/>
    </row>
    <row r="53" spans="2:3" ht="15" x14ac:dyDescent="0.25">
      <c r="B53"/>
      <c r="C53"/>
    </row>
    <row r="54" spans="2:3" ht="15" x14ac:dyDescent="0.25">
      <c r="B54"/>
      <c r="C54"/>
    </row>
    <row r="55" spans="2:3" ht="15" x14ac:dyDescent="0.25">
      <c r="B55"/>
      <c r="C55"/>
    </row>
    <row r="56" spans="2:3" ht="15" x14ac:dyDescent="0.25">
      <c r="B56"/>
      <c r="C56"/>
    </row>
    <row r="57" spans="2:3" ht="15" x14ac:dyDescent="0.25">
      <c r="B57"/>
      <c r="C57"/>
    </row>
    <row r="58" spans="2:3" ht="15" x14ac:dyDescent="0.25">
      <c r="B58"/>
      <c r="C58"/>
    </row>
    <row r="59" spans="2:3" ht="15" x14ac:dyDescent="0.25">
      <c r="B59"/>
      <c r="C59"/>
    </row>
    <row r="60" spans="2:3" ht="15" x14ac:dyDescent="0.25">
      <c r="B60"/>
      <c r="C60"/>
    </row>
    <row r="61" spans="2:3" ht="15" x14ac:dyDescent="0.25">
      <c r="B61"/>
      <c r="C61"/>
    </row>
    <row r="62" spans="2:3" ht="15" x14ac:dyDescent="0.25">
      <c r="B62"/>
      <c r="C62"/>
    </row>
    <row r="63" spans="2:3" ht="15" x14ac:dyDescent="0.25">
      <c r="B63"/>
      <c r="C63"/>
    </row>
    <row r="64" spans="2:3" ht="15" x14ac:dyDescent="0.25">
      <c r="B64"/>
      <c r="C64"/>
    </row>
    <row r="65" spans="2:3" ht="15" x14ac:dyDescent="0.25">
      <c r="B65"/>
      <c r="C65"/>
    </row>
    <row r="66" spans="2:3" ht="15" x14ac:dyDescent="0.25">
      <c r="B66"/>
      <c r="C66"/>
    </row>
    <row r="67" spans="2:3" ht="15" x14ac:dyDescent="0.25">
      <c r="B67"/>
      <c r="C67"/>
    </row>
    <row r="68" spans="2:3" ht="15" x14ac:dyDescent="0.25">
      <c r="B68"/>
      <c r="C68"/>
    </row>
    <row r="69" spans="2:3" ht="15" x14ac:dyDescent="0.25">
      <c r="B69"/>
      <c r="C69"/>
    </row>
    <row r="70" spans="2:3" ht="15" x14ac:dyDescent="0.25">
      <c r="B70"/>
      <c r="C70"/>
    </row>
    <row r="71" spans="2:3" ht="15" x14ac:dyDescent="0.25">
      <c r="B71"/>
      <c r="C71"/>
    </row>
    <row r="72" spans="2:3" ht="15" x14ac:dyDescent="0.25">
      <c r="B72"/>
      <c r="C72"/>
    </row>
    <row r="73" spans="2:3" ht="15" x14ac:dyDescent="0.25">
      <c r="B73"/>
      <c r="C73"/>
    </row>
    <row r="74" spans="2:3" ht="15" x14ac:dyDescent="0.25">
      <c r="B74"/>
      <c r="C74"/>
    </row>
    <row r="75" spans="2:3" ht="15" x14ac:dyDescent="0.25">
      <c r="B75"/>
      <c r="C75"/>
    </row>
    <row r="76" spans="2:3" ht="15" x14ac:dyDescent="0.25">
      <c r="B76"/>
      <c r="C76"/>
    </row>
    <row r="77" spans="2:3" ht="15" x14ac:dyDescent="0.25">
      <c r="B77"/>
      <c r="C77"/>
    </row>
    <row r="78" spans="2:3" ht="15" x14ac:dyDescent="0.25">
      <c r="B78"/>
      <c r="C78"/>
    </row>
    <row r="79" spans="2:3" ht="15" x14ac:dyDescent="0.25">
      <c r="B79"/>
      <c r="C79"/>
    </row>
    <row r="80" spans="2:3" ht="15" x14ac:dyDescent="0.25">
      <c r="B80"/>
      <c r="C80"/>
    </row>
    <row r="81" spans="2:3" ht="15" x14ac:dyDescent="0.25">
      <c r="B81"/>
      <c r="C81"/>
    </row>
    <row r="82" spans="2:3" ht="15" x14ac:dyDescent="0.25">
      <c r="B82"/>
      <c r="C82"/>
    </row>
    <row r="83" spans="2:3" ht="15" x14ac:dyDescent="0.25">
      <c r="B83"/>
      <c r="C83"/>
    </row>
    <row r="84" spans="2:3" ht="15" x14ac:dyDescent="0.25">
      <c r="B84"/>
      <c r="C84"/>
    </row>
    <row r="85" spans="2:3" ht="15" x14ac:dyDescent="0.25">
      <c r="B85"/>
      <c r="C85"/>
    </row>
    <row r="86" spans="2:3" ht="15" x14ac:dyDescent="0.25">
      <c r="B86"/>
      <c r="C86"/>
    </row>
    <row r="87" spans="2:3" ht="15" x14ac:dyDescent="0.25">
      <c r="B87"/>
      <c r="C87"/>
    </row>
    <row r="88" spans="2:3" ht="15" x14ac:dyDescent="0.25">
      <c r="B88"/>
      <c r="C88"/>
    </row>
    <row r="89" spans="2:3" ht="15" x14ac:dyDescent="0.25">
      <c r="B89"/>
      <c r="C89"/>
    </row>
    <row r="90" spans="2:3" ht="15" x14ac:dyDescent="0.25">
      <c r="B90"/>
      <c r="C90"/>
    </row>
    <row r="91" spans="2:3" ht="15" x14ac:dyDescent="0.25">
      <c r="B91"/>
      <c r="C91"/>
    </row>
    <row r="92" spans="2:3" ht="15" x14ac:dyDescent="0.25">
      <c r="B92"/>
      <c r="C92"/>
    </row>
    <row r="93" spans="2:3" ht="15" x14ac:dyDescent="0.25">
      <c r="B93"/>
      <c r="C93"/>
    </row>
    <row r="94" spans="2:3" ht="15" x14ac:dyDescent="0.25">
      <c r="B94"/>
      <c r="C94"/>
    </row>
    <row r="95" spans="2:3" ht="15" x14ac:dyDescent="0.25">
      <c r="B95"/>
      <c r="C95"/>
    </row>
    <row r="96" spans="2:3" ht="15" x14ac:dyDescent="0.25">
      <c r="B96"/>
      <c r="C96"/>
    </row>
    <row r="97" spans="2:3" ht="15" x14ac:dyDescent="0.25">
      <c r="B97"/>
      <c r="C97"/>
    </row>
    <row r="98" spans="2:3" ht="15" x14ac:dyDescent="0.25">
      <c r="B98"/>
      <c r="C98"/>
    </row>
    <row r="99" spans="2:3" ht="15" x14ac:dyDescent="0.25">
      <c r="B99"/>
      <c r="C99"/>
    </row>
    <row r="100" spans="2:3" ht="15" x14ac:dyDescent="0.25">
      <c r="B100"/>
      <c r="C100"/>
    </row>
    <row r="101" spans="2:3" ht="15" x14ac:dyDescent="0.25">
      <c r="B101"/>
      <c r="C101"/>
    </row>
    <row r="102" spans="2:3" ht="15" x14ac:dyDescent="0.25">
      <c r="B102"/>
      <c r="C102"/>
    </row>
    <row r="103" spans="2:3" ht="15" x14ac:dyDescent="0.25">
      <c r="B103"/>
      <c r="C103"/>
    </row>
    <row r="104" spans="2:3" ht="15" x14ac:dyDescent="0.25">
      <c r="B104"/>
      <c r="C104"/>
    </row>
    <row r="105" spans="2:3" ht="15" x14ac:dyDescent="0.25">
      <c r="B105"/>
      <c r="C105"/>
    </row>
    <row r="106" spans="2:3" ht="15" x14ac:dyDescent="0.25">
      <c r="B106"/>
      <c r="C106"/>
    </row>
    <row r="107" spans="2:3" ht="15" x14ac:dyDescent="0.25">
      <c r="B107"/>
      <c r="C107"/>
    </row>
    <row r="108" spans="2:3" ht="15" x14ac:dyDescent="0.25">
      <c r="B108"/>
      <c r="C108"/>
    </row>
    <row r="109" spans="2:3" ht="15" x14ac:dyDescent="0.25">
      <c r="B109"/>
      <c r="C109"/>
    </row>
    <row r="110" spans="2:3" ht="15" x14ac:dyDescent="0.25">
      <c r="B110"/>
      <c r="C110"/>
    </row>
    <row r="111" spans="2:3" ht="15" x14ac:dyDescent="0.25">
      <c r="B111"/>
      <c r="C111"/>
    </row>
    <row r="112" spans="2:3" ht="15" x14ac:dyDescent="0.25">
      <c r="B112"/>
      <c r="C112"/>
    </row>
    <row r="113" spans="2:3" ht="15" x14ac:dyDescent="0.25">
      <c r="B113"/>
      <c r="C113"/>
    </row>
    <row r="114" spans="2:3" ht="15" x14ac:dyDescent="0.25">
      <c r="B114"/>
      <c r="C114"/>
    </row>
    <row r="115" spans="2:3" ht="15" x14ac:dyDescent="0.25">
      <c r="B115"/>
      <c r="C115"/>
    </row>
    <row r="116" spans="2:3" ht="15" x14ac:dyDescent="0.25">
      <c r="B116"/>
      <c r="C116"/>
    </row>
    <row r="117" spans="2:3" ht="15" x14ac:dyDescent="0.25">
      <c r="B117"/>
      <c r="C117"/>
    </row>
    <row r="118" spans="2:3" ht="15" x14ac:dyDescent="0.25">
      <c r="B118"/>
      <c r="C118"/>
    </row>
    <row r="119" spans="2:3" ht="15" x14ac:dyDescent="0.25">
      <c r="B119"/>
      <c r="C119"/>
    </row>
    <row r="120" spans="2:3" ht="15" x14ac:dyDescent="0.25">
      <c r="B120"/>
      <c r="C120"/>
    </row>
    <row r="121" spans="2:3" ht="15" x14ac:dyDescent="0.25">
      <c r="B121"/>
      <c r="C121"/>
    </row>
    <row r="122" spans="2:3" ht="15" x14ac:dyDescent="0.25">
      <c r="B122"/>
      <c r="C122"/>
    </row>
    <row r="123" spans="2:3" ht="15" x14ac:dyDescent="0.25">
      <c r="B123"/>
      <c r="C123"/>
    </row>
    <row r="124" spans="2:3" ht="15" x14ac:dyDescent="0.25">
      <c r="B124"/>
      <c r="C124"/>
    </row>
    <row r="125" spans="2:3" ht="15" x14ac:dyDescent="0.25">
      <c r="B125"/>
      <c r="C125"/>
    </row>
    <row r="126" spans="2:3" ht="15" x14ac:dyDescent="0.25">
      <c r="B126"/>
      <c r="C126"/>
    </row>
    <row r="127" spans="2:3" ht="15" x14ac:dyDescent="0.25">
      <c r="B127"/>
      <c r="C127"/>
    </row>
    <row r="128" spans="2:3" ht="15" x14ac:dyDescent="0.25">
      <c r="B128"/>
      <c r="C128"/>
    </row>
    <row r="129" spans="2:3" ht="15" x14ac:dyDescent="0.25">
      <c r="B129"/>
      <c r="C129"/>
    </row>
    <row r="130" spans="2:3" ht="15" x14ac:dyDescent="0.25">
      <c r="B130"/>
      <c r="C130"/>
    </row>
    <row r="131" spans="2:3" ht="15" x14ac:dyDescent="0.25">
      <c r="B131"/>
      <c r="C131"/>
    </row>
    <row r="132" spans="2:3" ht="15" x14ac:dyDescent="0.25">
      <c r="B132"/>
      <c r="C132"/>
    </row>
    <row r="133" spans="2:3" ht="15" x14ac:dyDescent="0.25">
      <c r="B133"/>
      <c r="C133"/>
    </row>
    <row r="134" spans="2:3" ht="15" x14ac:dyDescent="0.25">
      <c r="B134"/>
      <c r="C134"/>
    </row>
    <row r="135" spans="2:3" ht="15" x14ac:dyDescent="0.25">
      <c r="B135"/>
      <c r="C135"/>
    </row>
    <row r="136" spans="2:3" ht="15" x14ac:dyDescent="0.25">
      <c r="B136"/>
      <c r="C136"/>
    </row>
    <row r="137" spans="2:3" ht="15" x14ac:dyDescent="0.25">
      <c r="B137"/>
      <c r="C137"/>
    </row>
    <row r="138" spans="2:3" ht="15" x14ac:dyDescent="0.25">
      <c r="B138"/>
      <c r="C138"/>
    </row>
    <row r="139" spans="2:3" ht="15" x14ac:dyDescent="0.25">
      <c r="B139"/>
      <c r="C139"/>
    </row>
    <row r="140" spans="2:3" ht="15" x14ac:dyDescent="0.25">
      <c r="B140"/>
      <c r="C140"/>
    </row>
    <row r="141" spans="2:3" ht="15" x14ac:dyDescent="0.25">
      <c r="B141"/>
      <c r="C141"/>
    </row>
    <row r="142" spans="2:3" ht="15" x14ac:dyDescent="0.25">
      <c r="B142"/>
      <c r="C142"/>
    </row>
    <row r="143" spans="2:3" ht="15" x14ac:dyDescent="0.25">
      <c r="B143"/>
      <c r="C143"/>
    </row>
    <row r="144" spans="2:3" ht="15" x14ac:dyDescent="0.25">
      <c r="B144"/>
      <c r="C144"/>
    </row>
    <row r="145" spans="2:3" ht="15" x14ac:dyDescent="0.25">
      <c r="B145"/>
      <c r="C145"/>
    </row>
    <row r="146" spans="2:3" ht="15" x14ac:dyDescent="0.25">
      <c r="B146"/>
      <c r="C146"/>
    </row>
    <row r="147" spans="2:3" ht="15" x14ac:dyDescent="0.25">
      <c r="B147"/>
      <c r="C147"/>
    </row>
    <row r="148" spans="2:3" ht="15" x14ac:dyDescent="0.25">
      <c r="B148"/>
      <c r="C148"/>
    </row>
    <row r="149" spans="2:3" ht="15" x14ac:dyDescent="0.25">
      <c r="B149"/>
      <c r="C149"/>
    </row>
    <row r="150" spans="2:3" ht="15" x14ac:dyDescent="0.25">
      <c r="B150"/>
      <c r="C150"/>
    </row>
    <row r="151" spans="2:3" ht="15" x14ac:dyDescent="0.25">
      <c r="B151"/>
      <c r="C151"/>
    </row>
    <row r="152" spans="2:3" ht="15" x14ac:dyDescent="0.25">
      <c r="B152"/>
      <c r="C152"/>
    </row>
    <row r="153" spans="2:3" ht="15" x14ac:dyDescent="0.25">
      <c r="B153"/>
      <c r="C153"/>
    </row>
    <row r="154" spans="2:3" ht="15" x14ac:dyDescent="0.25">
      <c r="B154"/>
      <c r="C154"/>
    </row>
    <row r="155" spans="2:3" ht="15" x14ac:dyDescent="0.25">
      <c r="B155"/>
      <c r="C155"/>
    </row>
    <row r="156" spans="2:3" ht="15" x14ac:dyDescent="0.25">
      <c r="B156"/>
      <c r="C156"/>
    </row>
    <row r="157" spans="2:3" ht="15" x14ac:dyDescent="0.25">
      <c r="B157"/>
      <c r="C157"/>
    </row>
    <row r="158" spans="2:3" ht="15" x14ac:dyDescent="0.25">
      <c r="B158"/>
      <c r="C158"/>
    </row>
    <row r="159" spans="2:3" ht="15" x14ac:dyDescent="0.25">
      <c r="B159"/>
      <c r="C159"/>
    </row>
    <row r="160" spans="2:3" ht="15" x14ac:dyDescent="0.25">
      <c r="B160"/>
      <c r="C160"/>
    </row>
    <row r="161" spans="2:3" ht="15" x14ac:dyDescent="0.25">
      <c r="B161"/>
      <c r="C161"/>
    </row>
    <row r="162" spans="2:3" ht="15" x14ac:dyDescent="0.25">
      <c r="B162"/>
      <c r="C162"/>
    </row>
    <row r="163" spans="2:3" ht="15" x14ac:dyDescent="0.25">
      <c r="B163"/>
      <c r="C163"/>
    </row>
    <row r="164" spans="2:3" ht="15" x14ac:dyDescent="0.25">
      <c r="B164"/>
      <c r="C164"/>
    </row>
    <row r="165" spans="2:3" ht="15" x14ac:dyDescent="0.25">
      <c r="B165"/>
      <c r="C165"/>
    </row>
    <row r="166" spans="2:3" ht="15" x14ac:dyDescent="0.25">
      <c r="B166"/>
      <c r="C166"/>
    </row>
    <row r="167" spans="2:3" ht="15" x14ac:dyDescent="0.25">
      <c r="B167"/>
      <c r="C167"/>
    </row>
    <row r="168" spans="2:3" ht="15" x14ac:dyDescent="0.25">
      <c r="B168"/>
      <c r="C168"/>
    </row>
    <row r="169" spans="2:3" ht="15" x14ac:dyDescent="0.25">
      <c r="B169"/>
      <c r="C169"/>
    </row>
    <row r="170" spans="2:3" ht="15" x14ac:dyDescent="0.25">
      <c r="B170"/>
      <c r="C170"/>
    </row>
    <row r="171" spans="2:3" ht="15" x14ac:dyDescent="0.25">
      <c r="B171"/>
      <c r="C171"/>
    </row>
    <row r="172" spans="2:3" ht="15" x14ac:dyDescent="0.25">
      <c r="B172"/>
      <c r="C172"/>
    </row>
    <row r="173" spans="2:3" ht="15" x14ac:dyDescent="0.25">
      <c r="B173"/>
      <c r="C173"/>
    </row>
    <row r="174" spans="2:3" ht="15" x14ac:dyDescent="0.25">
      <c r="B174"/>
      <c r="C174"/>
    </row>
    <row r="175" spans="2:3" ht="15" x14ac:dyDescent="0.25">
      <c r="B175"/>
      <c r="C175"/>
    </row>
    <row r="176" spans="2:3" ht="15" x14ac:dyDescent="0.25">
      <c r="B176"/>
      <c r="C176"/>
    </row>
    <row r="177" spans="2:3" ht="15" x14ac:dyDescent="0.25">
      <c r="B177"/>
      <c r="C177"/>
    </row>
    <row r="178" spans="2:3" ht="15" x14ac:dyDescent="0.25">
      <c r="B178"/>
      <c r="C178"/>
    </row>
    <row r="179" spans="2:3" ht="15" x14ac:dyDescent="0.25">
      <c r="B179"/>
      <c r="C179"/>
    </row>
    <row r="180" spans="2:3" ht="15" x14ac:dyDescent="0.25">
      <c r="B180"/>
      <c r="C180"/>
    </row>
    <row r="181" spans="2:3" ht="15" x14ac:dyDescent="0.25">
      <c r="B181"/>
      <c r="C181"/>
    </row>
    <row r="182" spans="2:3" ht="15" x14ac:dyDescent="0.25">
      <c r="B182"/>
      <c r="C182"/>
    </row>
    <row r="183" spans="2:3" ht="15" x14ac:dyDescent="0.25">
      <c r="B183"/>
      <c r="C183"/>
    </row>
    <row r="184" spans="2:3" ht="15" x14ac:dyDescent="0.25">
      <c r="B184"/>
      <c r="C184"/>
    </row>
    <row r="185" spans="2:3" ht="15" x14ac:dyDescent="0.25">
      <c r="B185"/>
      <c r="C185"/>
    </row>
    <row r="186" spans="2:3" ht="15" x14ac:dyDescent="0.25">
      <c r="B186"/>
      <c r="C186"/>
    </row>
    <row r="187" spans="2:3" ht="15" x14ac:dyDescent="0.25">
      <c r="B187"/>
      <c r="C187"/>
    </row>
    <row r="188" spans="2:3" ht="15" x14ac:dyDescent="0.25">
      <c r="B188"/>
      <c r="C188"/>
    </row>
    <row r="189" spans="2:3" ht="15" x14ac:dyDescent="0.25">
      <c r="B189"/>
      <c r="C189"/>
    </row>
    <row r="190" spans="2:3" ht="15" x14ac:dyDescent="0.25">
      <c r="B190"/>
      <c r="C190"/>
    </row>
    <row r="191" spans="2:3" ht="15" x14ac:dyDescent="0.25">
      <c r="B191"/>
      <c r="C191"/>
    </row>
    <row r="192" spans="2:3" ht="15" x14ac:dyDescent="0.25">
      <c r="B192"/>
      <c r="C192"/>
    </row>
    <row r="193" spans="2:3" ht="15" x14ac:dyDescent="0.25">
      <c r="B193"/>
      <c r="C193"/>
    </row>
    <row r="194" spans="2:3" ht="15" x14ac:dyDescent="0.25">
      <c r="B194"/>
      <c r="C194"/>
    </row>
    <row r="195" spans="2:3" ht="15" x14ac:dyDescent="0.25">
      <c r="B195"/>
      <c r="C195"/>
    </row>
    <row r="196" spans="2:3" ht="15" x14ac:dyDescent="0.25">
      <c r="B196"/>
      <c r="C196"/>
    </row>
    <row r="197" spans="2:3" ht="15" x14ac:dyDescent="0.25">
      <c r="B197"/>
      <c r="C197"/>
    </row>
    <row r="198" spans="2:3" ht="15" x14ac:dyDescent="0.25">
      <c r="B198"/>
      <c r="C198"/>
    </row>
    <row r="199" spans="2:3" ht="15" x14ac:dyDescent="0.25">
      <c r="B199"/>
      <c r="C199"/>
    </row>
    <row r="200" spans="2:3" ht="15" x14ac:dyDescent="0.25">
      <c r="B200"/>
      <c r="C200"/>
    </row>
    <row r="201" spans="2:3" ht="15" x14ac:dyDescent="0.25">
      <c r="B201"/>
      <c r="C201"/>
    </row>
    <row r="202" spans="2:3" ht="15" x14ac:dyDescent="0.25">
      <c r="B202"/>
      <c r="C202"/>
    </row>
    <row r="203" spans="2:3" ht="15" x14ac:dyDescent="0.25">
      <c r="B203"/>
      <c r="C203"/>
    </row>
    <row r="204" spans="2:3" ht="15" x14ac:dyDescent="0.25">
      <c r="B204"/>
      <c r="C204"/>
    </row>
    <row r="205" spans="2:3" ht="15" x14ac:dyDescent="0.25">
      <c r="B205"/>
      <c r="C205"/>
    </row>
    <row r="206" spans="2:3" ht="15" x14ac:dyDescent="0.25">
      <c r="B206"/>
      <c r="C206"/>
    </row>
    <row r="207" spans="2:3" ht="15" x14ac:dyDescent="0.25">
      <c r="B207"/>
      <c r="C207"/>
    </row>
    <row r="208" spans="2:3" ht="15" x14ac:dyDescent="0.25">
      <c r="B208"/>
      <c r="C208"/>
    </row>
    <row r="209" spans="2:3" ht="15" x14ac:dyDescent="0.25">
      <c r="B209"/>
      <c r="C209"/>
    </row>
    <row r="210" spans="2:3" ht="15" x14ac:dyDescent="0.25">
      <c r="B210"/>
      <c r="C210"/>
    </row>
    <row r="211" spans="2:3" ht="15" x14ac:dyDescent="0.25">
      <c r="B211"/>
      <c r="C211"/>
    </row>
    <row r="212" spans="2:3" ht="15" x14ac:dyDescent="0.25">
      <c r="B212"/>
      <c r="C212"/>
    </row>
    <row r="213" spans="2:3" ht="15" x14ac:dyDescent="0.25">
      <c r="B213"/>
      <c r="C213"/>
    </row>
    <row r="214" spans="2:3" ht="15" x14ac:dyDescent="0.25">
      <c r="B214"/>
      <c r="C214"/>
    </row>
    <row r="215" spans="2:3" ht="15" x14ac:dyDescent="0.25">
      <c r="B215"/>
      <c r="C215"/>
    </row>
    <row r="216" spans="2:3" ht="15" x14ac:dyDescent="0.25">
      <c r="B216"/>
      <c r="C216"/>
    </row>
    <row r="217" spans="2:3" ht="15" x14ac:dyDescent="0.25">
      <c r="B217"/>
      <c r="C217"/>
    </row>
    <row r="218" spans="2:3" ht="15" x14ac:dyDescent="0.25">
      <c r="B218"/>
      <c r="C218"/>
    </row>
    <row r="219" spans="2:3" ht="15" x14ac:dyDescent="0.25">
      <c r="B219"/>
      <c r="C219"/>
    </row>
    <row r="220" spans="2:3" ht="15" x14ac:dyDescent="0.25">
      <c r="B220"/>
      <c r="C220"/>
    </row>
    <row r="221" spans="2:3" ht="15" x14ac:dyDescent="0.25">
      <c r="B221"/>
      <c r="C221"/>
    </row>
    <row r="222" spans="2:3" ht="15" x14ac:dyDescent="0.25">
      <c r="B222"/>
      <c r="C222"/>
    </row>
    <row r="223" spans="2:3" ht="15" x14ac:dyDescent="0.25">
      <c r="B223"/>
      <c r="C223"/>
    </row>
    <row r="224" spans="2:3" ht="15" x14ac:dyDescent="0.25">
      <c r="B224"/>
      <c r="C224"/>
    </row>
    <row r="225" spans="2:3" ht="15" x14ac:dyDescent="0.25">
      <c r="B225"/>
      <c r="C225"/>
    </row>
    <row r="226" spans="2:3" ht="15" x14ac:dyDescent="0.25">
      <c r="B226"/>
      <c r="C226"/>
    </row>
    <row r="227" spans="2:3" ht="15" x14ac:dyDescent="0.25">
      <c r="B227"/>
      <c r="C227"/>
    </row>
    <row r="228" spans="2:3" ht="15" x14ac:dyDescent="0.25">
      <c r="B228"/>
      <c r="C228"/>
    </row>
    <row r="229" spans="2:3" ht="15" x14ac:dyDescent="0.25">
      <c r="B229"/>
      <c r="C229"/>
    </row>
    <row r="230" spans="2:3" ht="15" x14ac:dyDescent="0.25">
      <c r="B230"/>
      <c r="C230"/>
    </row>
    <row r="231" spans="2:3" ht="15" x14ac:dyDescent="0.25">
      <c r="B231"/>
      <c r="C231"/>
    </row>
    <row r="232" spans="2:3" ht="15" x14ac:dyDescent="0.25">
      <c r="B232"/>
      <c r="C232"/>
    </row>
    <row r="233" spans="2:3" ht="15" x14ac:dyDescent="0.25">
      <c r="B233"/>
      <c r="C233"/>
    </row>
    <row r="234" spans="2:3" ht="15" x14ac:dyDescent="0.25">
      <c r="B234"/>
      <c r="C234"/>
    </row>
    <row r="235" spans="2:3" ht="15" x14ac:dyDescent="0.25">
      <c r="B235"/>
      <c r="C235"/>
    </row>
    <row r="236" spans="2:3" ht="15" x14ac:dyDescent="0.25">
      <c r="B236"/>
      <c r="C236"/>
    </row>
    <row r="237" spans="2:3" ht="15" x14ac:dyDescent="0.25">
      <c r="B237"/>
      <c r="C237"/>
    </row>
    <row r="238" spans="2:3" ht="15" x14ac:dyDescent="0.25">
      <c r="B238"/>
      <c r="C238"/>
    </row>
    <row r="239" spans="2:3" ht="15" x14ac:dyDescent="0.25">
      <c r="B239"/>
      <c r="C239"/>
    </row>
    <row r="240" spans="2:3" ht="15" x14ac:dyDescent="0.25">
      <c r="B240"/>
      <c r="C240"/>
    </row>
    <row r="241" spans="2:3" ht="15" x14ac:dyDescent="0.25">
      <c r="B241"/>
      <c r="C241"/>
    </row>
    <row r="242" spans="2:3" ht="15" x14ac:dyDescent="0.25">
      <c r="B242"/>
      <c r="C242"/>
    </row>
    <row r="243" spans="2:3" ht="15" x14ac:dyDescent="0.25">
      <c r="B243"/>
      <c r="C243"/>
    </row>
    <row r="244" spans="2:3" ht="15" x14ac:dyDescent="0.25">
      <c r="B244"/>
      <c r="C244"/>
    </row>
    <row r="245" spans="2:3" ht="15" x14ac:dyDescent="0.25">
      <c r="B245"/>
      <c r="C245"/>
    </row>
    <row r="246" spans="2:3" ht="15" x14ac:dyDescent="0.25">
      <c r="B246"/>
      <c r="C246"/>
    </row>
    <row r="247" spans="2:3" ht="15" x14ac:dyDescent="0.25">
      <c r="B247"/>
      <c r="C247"/>
    </row>
    <row r="248" spans="2:3" ht="15" x14ac:dyDescent="0.25">
      <c r="B248"/>
      <c r="C2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Base</vt:lpstr>
      <vt:lpstr>Omisas por Marco</vt:lpstr>
      <vt:lpstr>Listado_Omisas2024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Elizabeth Soler Castillo - Subcontadora de Consolidaci</cp:lastModifiedBy>
  <cp:lastPrinted>2020-03-20T19:17:29Z</cp:lastPrinted>
  <dcterms:created xsi:type="dcterms:W3CDTF">2019-03-22T19:41:12Z</dcterms:created>
  <dcterms:modified xsi:type="dcterms:W3CDTF">2025-03-26T13:33:43Z</dcterms:modified>
</cp:coreProperties>
</file>