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OZKR\OneDrive - CGN\ONINO\2026\Plan Estrategico Institucional\"/>
    </mc:Choice>
  </mc:AlternateContent>
  <xr:revisionPtr revIDLastSave="0" documentId="8_{D1932363-FFDE-4360-8854-6A003B4F3E23}" xr6:coauthVersionLast="47" xr6:coauthVersionMax="47" xr10:uidLastSave="{00000000-0000-0000-0000-000000000000}"/>
  <bookViews>
    <workbookView xWindow="-108" yWindow="-108" windowWidth="23256" windowHeight="12576" firstSheet="1" activeTab="1" xr2:uid="{642CD8DE-56D2-4C60-95DE-E17C285AF2AC}"/>
  </bookViews>
  <sheets>
    <sheet name="Hoja2" sheetId="6" state="hidden" r:id="rId1"/>
    <sheet name="INICIATIVAS E INDICADORES" sheetId="2" r:id="rId2"/>
    <sheet name="Control de cambios " sheetId="7" r:id="rId3"/>
    <sheet name="Análisis de Iniciativas Estraté" sheetId="5" state="hidden" r:id="rId4"/>
    <sheet name="Control de cambios" sheetId="4" state="hidden" r:id="rId5"/>
    <sheet name="Hoja1" sheetId="3" state="hidden" r:id="rId6"/>
  </sheets>
  <definedNames>
    <definedName name="_xlnm._FilterDatabase" localSheetId="4" hidden="1">'Control de cambios'!$A$16:$C$45</definedName>
    <definedName name="_xlnm._FilterDatabase" localSheetId="5" hidden="1">Hoja1!$A$1:$I$43</definedName>
    <definedName name="_xlnm._FilterDatabase" localSheetId="1" hidden="1">'INICIATIVAS E INDICADORES'!$A$1:$W$44</definedName>
  </definedNames>
  <calcPr calcId="191028"/>
  <pivotCaches>
    <pivotCache cacheId="5"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C7" i="5"/>
  <c r="B8" i="5"/>
  <c r="E6" i="5"/>
  <c r="D7" i="5"/>
  <c r="D6" i="5"/>
  <c r="C6" i="5"/>
  <c r="B6" i="5"/>
  <c r="B4" i="5"/>
  <c r="B3" i="5"/>
  <c r="B2" i="5"/>
  <c r="B3" i="3" l="1"/>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38" i="3"/>
  <c r="C38" i="3" s="1"/>
  <c r="B39" i="3"/>
  <c r="C39" i="3" s="1"/>
  <c r="B40" i="3"/>
  <c r="C40" i="3" s="1"/>
  <c r="B41" i="3"/>
  <c r="C41" i="3" s="1"/>
  <c r="B42" i="3"/>
  <c r="C42" i="3" s="1"/>
  <c r="B43" i="3"/>
  <c r="C43" i="3" s="1"/>
  <c r="B2" i="3"/>
  <c r="C2" i="3" s="1"/>
</calcChain>
</file>

<file path=xl/sharedStrings.xml><?xml version="1.0" encoding="utf-8"?>
<sst xmlns="http://schemas.openxmlformats.org/spreadsheetml/2006/main" count="1192" uniqueCount="519">
  <si>
    <t>Etiquetas de fila</t>
  </si>
  <si>
    <t xml:space="preserve">Promedio de Avance Cuatrienio </t>
  </si>
  <si>
    <t>Promedio de Avance 2025</t>
  </si>
  <si>
    <t>1. Fortalecer la posición de la CGN como pilar de la Gestión Financiera Pública.</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</si>
  <si>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</si>
  <si>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</si>
  <si>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2. Fortalecer el talento humano, la estructura y la cultura organizacional de la CGN.</t>
  </si>
  <si>
    <t>3. Mejorar la calidad de la información contable pública y su integración con los demás componentes del Sistema de Información para la Gestión Financiera Pública - Gestión Financiera Pública - GFP.</t>
  </si>
  <si>
    <t>4. Consolidar alianzas estratégicas con diversos organismos para mejorar la calidad de la información financiera y contable pública de las Entidades Contables Públicas – ECP-.</t>
  </si>
  <si>
    <t>5 mantener y fortalecer la calidad de la regulación contable pública, atendiendo a estándares internacionales y al contexto colombiano.</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</si>
  <si>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</si>
  <si>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</si>
  <si>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</si>
  <si>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</si>
  <si>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Total general</t>
  </si>
  <si>
    <t>Código</t>
  </si>
  <si>
    <t># Objetivo Estratégico</t>
  </si>
  <si>
    <t>Objetivo estratégico asociado</t>
  </si>
  <si>
    <t>Nombre de la iniciativa</t>
  </si>
  <si>
    <t>Dimensión MIPG</t>
  </si>
  <si>
    <t>Política de MIPG</t>
  </si>
  <si>
    <t>SGC Asociado</t>
  </si>
  <si>
    <t>Proceso Responsable</t>
  </si>
  <si>
    <t>Resultado esperado</t>
  </si>
  <si>
    <t>Indicador</t>
  </si>
  <si>
    <t>Línea Base</t>
  </si>
  <si>
    <t>Fuente de información</t>
  </si>
  <si>
    <t xml:space="preserve">formula de medición </t>
  </si>
  <si>
    <t>Tipo de indicador</t>
  </si>
  <si>
    <t>Tipo de medición</t>
  </si>
  <si>
    <t>Unidad de medida</t>
  </si>
  <si>
    <t>Periodicidad</t>
  </si>
  <si>
    <t>Meta</t>
  </si>
  <si>
    <t>2023</t>
  </si>
  <si>
    <t>2024</t>
  </si>
  <si>
    <t>2025</t>
  </si>
  <si>
    <t>2026</t>
  </si>
  <si>
    <t>Responsable de reporte</t>
  </si>
  <si>
    <t>CON-1-PEI</t>
  </si>
  <si>
    <t>Fortalecer la posición de la CGN como pilar de la Gestión Financiera Pública.</t>
  </si>
  <si>
    <t>Implementar estrategias  que contribuyan al fortalecimiento de la Gestión Financiera Pública desde el Subsistema contable</t>
  </si>
  <si>
    <t>Gestión con Valores para Resultados</t>
  </si>
  <si>
    <t>Fortalecimiento organizacional y simplificación de procesos</t>
  </si>
  <si>
    <t>Sistema de Gestión de la Calidad</t>
  </si>
  <si>
    <t>Consolidación de la Información</t>
  </si>
  <si>
    <t>Visibilización de la participación del Subsistema contable en la Gestión Financiera Pública</t>
  </si>
  <si>
    <t>Documentos que recopilen la participación del Subsistema contable en la Gestión Financiera Pública</t>
  </si>
  <si>
    <t>N/A</t>
  </si>
  <si>
    <t>Análisis de los entregables de las consultorias,  participación en las actividades programadas por la CIIGFP, los Subcomités, el Comité Técnico y las mesas técnicas.  Sensibilizaciones sobre la importancia de la Contabilidad en la GFP</t>
  </si>
  <si>
    <t>Número de documentos</t>
  </si>
  <si>
    <t>Eficacia</t>
  </si>
  <si>
    <t>Simple</t>
  </si>
  <si>
    <t>Documento</t>
  </si>
  <si>
    <t>Semestral</t>
  </si>
  <si>
    <t>Coordinador GIT Estadística y Análisis Económico</t>
  </si>
  <si>
    <t>CPU-2-PEI</t>
  </si>
  <si>
    <t>Fomentar la innovación en la divulgación de información contable pública, con el objetivo de impulsar la transparencia y la eficiencia en la gestión de los recursos públicos.</t>
  </si>
  <si>
    <t>Gestionar información y comunicación externa</t>
  </si>
  <si>
    <t>Información y Comunicación</t>
  </si>
  <si>
    <t>Participación ciudadana en la gestión pública</t>
  </si>
  <si>
    <t>Comunicación Pública</t>
  </si>
  <si>
    <t>Fortalecer la transparencia y la calidad de la información y comunicación externa gestionada por la CGN.</t>
  </si>
  <si>
    <t>Percepción información y comunicación externa</t>
  </si>
  <si>
    <t>Encuestas realizadas.</t>
  </si>
  <si>
    <t>Promedio obtenido en la calificación cuantitativa encuesta externa/valor máximo de calificación X 100.</t>
  </si>
  <si>
    <t>Percepción</t>
  </si>
  <si>
    <t>Porcentaje</t>
  </si>
  <si>
    <t>Anual</t>
  </si>
  <si>
    <t>Líder de Proceso</t>
  </si>
  <si>
    <t>CPU-3-PEI</t>
  </si>
  <si>
    <t>Gestionar información y comunicación interna</t>
  </si>
  <si>
    <t>Fortalecer la transparencia y la calidad de la información y comunicación interna gestionada por la CGN.</t>
  </si>
  <si>
    <t>Percepción información y comunicación interna</t>
  </si>
  <si>
    <r>
      <rPr>
        <sz val="12"/>
        <color rgb="FF000000"/>
        <rFont val="Calibri"/>
        <family val="2"/>
        <scheme val="minor"/>
      </rPr>
      <t>Promedio obtenido en la calificación cuantitativa encuesta</t>
    </r>
    <r>
      <rPr>
        <b/>
        <sz val="12"/>
        <color rgb="FF70AD47"/>
        <rFont val="Calibri"/>
        <family val="2"/>
        <scheme val="minor"/>
      </rPr>
      <t xml:space="preserve"> </t>
    </r>
    <r>
      <rPr>
        <sz val="12"/>
        <color rgb="FF000000"/>
        <rFont val="Calibri"/>
        <family val="2"/>
        <scheme val="minor"/>
      </rPr>
      <t>interna</t>
    </r>
    <r>
      <rPr>
        <b/>
        <sz val="12"/>
        <color rgb="FF000000"/>
        <rFont val="Calibri"/>
        <family val="2"/>
        <scheme val="minor"/>
      </rPr>
      <t xml:space="preserve"> </t>
    </r>
    <r>
      <rPr>
        <sz val="12"/>
        <color rgb="FF000000"/>
        <rFont val="Calibri"/>
        <family val="2"/>
        <scheme val="minor"/>
      </rPr>
      <t>/valor máximo de calificación X 100.</t>
    </r>
  </si>
  <si>
    <t>CON-6-PEI</t>
  </si>
  <si>
    <t>Productos finales divulgados a través de formatos innovadores</t>
  </si>
  <si>
    <t>Gestión del conocimiento y la innovación</t>
  </si>
  <si>
    <t>Información contable pública divulgada a través de mecanismos innovadores</t>
  </si>
  <si>
    <t>Productos finales divulgados a través de mecanismos de innovación</t>
  </si>
  <si>
    <t>Subcontaduría de Consolidación</t>
  </si>
  <si>
    <t>Número de productos emitidos a través de mecanismos de innovación</t>
  </si>
  <si>
    <t>Eficiencia</t>
  </si>
  <si>
    <t>Acumulada</t>
  </si>
  <si>
    <t>Productos finales</t>
  </si>
  <si>
    <t>Subcontadora de Consolidación</t>
  </si>
  <si>
    <t>CEN-10-PEI</t>
  </si>
  <si>
    <t>Fortalecer las herramientas tecnológicas para la armonización e integración de Contabilidad Pública con los demás subsistemas de la Gestión Financiera Pública.</t>
  </si>
  <si>
    <t>Lineamientos institucionales para el uso del sistema CHIP y el consumo de su información.</t>
  </si>
  <si>
    <t>Centralización de la información</t>
  </si>
  <si>
    <t>Actualizar, formular y ejecutar lineamientos institucionales para la definición de una entidad como usuario estratégico y/o usuario de la información en el sistema CHIP.</t>
  </si>
  <si>
    <t>Lineamientos implementados</t>
  </si>
  <si>
    <t xml:space="preserve">Procedimiento CEN-PRC07 INCLUSIÓN DE UN USUARIO ESTRATÉGICO Y/O USUARIO
DE INFORMACIÓN AL CHIP </t>
  </si>
  <si>
    <t>Documento emitido</t>
  </si>
  <si>
    <t>Trimestral</t>
  </si>
  <si>
    <t xml:space="preserve">Subcontador de Centralización de la Información Coordinador GIT CHIP
Coordinadir GIT de Jurídica </t>
  </si>
  <si>
    <t>CEN-1-PEI</t>
  </si>
  <si>
    <t>Mejorar la calidad de la información contable pública y su integración con los demás componentes del Sistema de Información para la Gestión Financiera Pública - Gestión Financiera Pública - GFP.</t>
  </si>
  <si>
    <t>Perfilamiento de ECP y focalización estratégica (Esquema de perfilamiento)</t>
  </si>
  <si>
    <t>Desarrollar un esquema de perfilamiento de ECP y medición general de su desempeño en gestión contable.</t>
  </si>
  <si>
    <t>Esquema de perfilamiento</t>
  </si>
  <si>
    <t xml:space="preserve">Documento, presentaciones ppt  y Grabaciones </t>
  </si>
  <si>
    <t xml:space="preserve">Instrumento de perfilamiento desarrollado   </t>
  </si>
  <si>
    <t>Subcontador de Centralización de la Información</t>
  </si>
  <si>
    <t>GTIs-3-PEI</t>
  </si>
  <si>
    <t>Renovación tecnologica de la plataforma de los servicios de TI</t>
  </si>
  <si>
    <t>Compras y Contratación Pública</t>
  </si>
  <si>
    <t>Gestión TICs</t>
  </si>
  <si>
    <t xml:space="preserve">Componentes de infraestructura tecnológica  renovados. </t>
  </si>
  <si>
    <t xml:space="preserve">Componentes tecnológicos renovados </t>
  </si>
  <si>
    <t>PIIP</t>
  </si>
  <si>
    <t>Componentes tecnológicos renovados/Componentes tecnológicos obsoletos</t>
  </si>
  <si>
    <t>Acumulado</t>
  </si>
  <si>
    <t>Componentes Tecnológicos</t>
  </si>
  <si>
    <t>Coordinador GIT Apoyo informático</t>
  </si>
  <si>
    <t>GAD-1-PEI</t>
  </si>
  <si>
    <t>Fortalecer el talento humano, la estructura y la cultura organizacional de la CGN.</t>
  </si>
  <si>
    <t>Ampliación de la planta de personal de la CGN (Viabilidad Técnica)</t>
  </si>
  <si>
    <t>Talento humano</t>
  </si>
  <si>
    <t>Gestión Estratégica del Talento Humano</t>
  </si>
  <si>
    <t>Gestión Administrativa</t>
  </si>
  <si>
    <t>Contar con una planta más robusta para el cumplimiento de la misión de la entidad, la estabilidad y el bienestar laboral.</t>
  </si>
  <si>
    <t>Viabilidad técnica</t>
  </si>
  <si>
    <t>Concepto de DAFP</t>
  </si>
  <si>
    <t>Concepto DAFP</t>
  </si>
  <si>
    <t>EFICACIA</t>
  </si>
  <si>
    <t>GFI-1-PEI</t>
  </si>
  <si>
    <t>Ampliación de la planta de personal de la CGN (Viabilidad Presupuestal)</t>
  </si>
  <si>
    <t>Gestión de recursos financieros</t>
  </si>
  <si>
    <t>Viabilidad presupuestal</t>
  </si>
  <si>
    <t>Concepto de Dirección General de Presupuesto Público Nacional DGPPN</t>
  </si>
  <si>
    <t>GTH-1-PEI</t>
  </si>
  <si>
    <t>Fortalecimiento Institucional - Formalización laboral: 1. Modificación de la estructura - Ampliación de planta 2. Fortalecimiento de planta</t>
  </si>
  <si>
    <t>Gestión Humana</t>
  </si>
  <si>
    <t>Fases ejecutadas</t>
  </si>
  <si>
    <t>Secretario General</t>
  </si>
  <si>
    <t xml:space="preserve">Fases </t>
  </si>
  <si>
    <t>GTH-5-PEI</t>
  </si>
  <si>
    <t xml:space="preserve">Actualización de los manuales de funciones de los servidores públicos de la CGN </t>
  </si>
  <si>
    <t>Contar con manuales de funciones actualizados al conetexto estratégico de la planta de la entidad</t>
  </si>
  <si>
    <t>Manuales de funciones actualizados</t>
  </si>
  <si>
    <t>Porcentaje de Manuales de funciones actualizados</t>
  </si>
  <si>
    <t>GTH-6-PEI</t>
  </si>
  <si>
    <t>Fortalecimiento de la gestión del talento humano en atracción y retención (Capacitación formal y no formal)</t>
  </si>
  <si>
    <t xml:space="preserve">Atraer y retener talento humano de las mejores calidades para la planta de personal de la CGN </t>
  </si>
  <si>
    <t>Programas de educación formal y no formales implementados según oferta institucional</t>
  </si>
  <si>
    <t>GIT de gestión humana</t>
  </si>
  <si>
    <t xml:space="preserve">Número de programas implementados </t>
  </si>
  <si>
    <t>PL-1-PEI</t>
  </si>
  <si>
    <t>Generación de Estudios técnicos de Desarrollo Organizacional</t>
  </si>
  <si>
    <t xml:space="preserve">Planeación Integral </t>
  </si>
  <si>
    <t>Contar con un diagnóstico y recomendaciones para eventuales ajustes a la estructura de la organización en caso de que se considere necesario.</t>
  </si>
  <si>
    <t xml:space="preserve">Generación de estudios técnicos </t>
  </si>
  <si>
    <t xml:space="preserve">GIT planeación integral </t>
  </si>
  <si>
    <t xml:space="preserve">Estudios técnicos generados/Estudios técnicos requeridos </t>
  </si>
  <si>
    <t>Producto</t>
  </si>
  <si>
    <t>Coordinación GIT</t>
  </si>
  <si>
    <t>CEN-2-PEI</t>
  </si>
  <si>
    <t>Perfilamiento de ECP y focalización estratégica (Estrategias de asistencia)</t>
  </si>
  <si>
    <t>Estrategias focalizadas de asistencia y capacitación técnica para las ECP.</t>
  </si>
  <si>
    <t>Estrategias de asistencia</t>
  </si>
  <si>
    <t>Estrategias ejecutadas</t>
  </si>
  <si>
    <t>No. de Estrategias</t>
  </si>
  <si>
    <t>Subcontador de Centralización de la Información Coordinadores GIT Gestión y Evaluación de la información</t>
  </si>
  <si>
    <t>CEN-3-PEI</t>
  </si>
  <si>
    <t>Fortalecimiento de la asistencia técnica con enfoque regional</t>
  </si>
  <si>
    <t>Estructurar y ejecutar un plan de sesiones  virtuales con enfoque regional, que permitan realizar orientación y seguimiento a las ECP del nivel  regional, sobre  el cumplimiento de las disposiciones legales en materia de contabilidad pública.</t>
  </si>
  <si>
    <t>Asistencia técnica con enfoque regional</t>
  </si>
  <si>
    <t>Acta o grabaciones</t>
  </si>
  <si>
    <t xml:space="preserve"> No. de Entidades  Públicas asistidas</t>
  </si>
  <si>
    <t xml:space="preserve"> No. de Entidades  Públicas </t>
  </si>
  <si>
    <t>Subcontador de Centralización de la Información, Coordinadores GIT Gestión y Evaluación de la información Entidades de Gobierno y Empresas</t>
  </si>
  <si>
    <t>CEN-4-PEI</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</si>
  <si>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</si>
  <si>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</si>
  <si>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Conjunto de reglas de evaluación.</t>
  </si>
  <si>
    <t>Informe de evaluaciones por conjunto de reglas.</t>
  </si>
  <si>
    <t>Conjunto de reglas aplicados</t>
  </si>
  <si>
    <t>Subcontador de Centralización de la Información, Coordinador GIT Gestión y Evaluación de la información empresas</t>
  </si>
  <si>
    <t>CEN-5-PEI</t>
  </si>
  <si>
    <t>Trabajar por la construcción de cultura contable, resaltando la importancia estratégica de la contabilidad pública.</t>
  </si>
  <si>
    <t>Estrategia de comunicación de aspectos contables claves</t>
  </si>
  <si>
    <t>Formular y ejecutar una estrategia de comunicación que integre aspectos claves para la ejecución del proceso contable y el reporte de información por parte de la ECP.</t>
  </si>
  <si>
    <t>Piezas Comunicativas</t>
  </si>
  <si>
    <t>Canales Institucionales</t>
  </si>
  <si>
    <t xml:space="preserve">Piezas comunicativas Publicadas </t>
  </si>
  <si>
    <t>No de Piezas comunicativas</t>
  </si>
  <si>
    <t>Subcontador de Centralización de la Información Coordinadores GIT</t>
  </si>
  <si>
    <t>CON-2-PEI</t>
  </si>
  <si>
    <t>Gestionar  trabajos conjuntos con los usuarios estratégicos de la GFP tendientes a mejorar la calidad e integración de la información Contable Pública.</t>
  </si>
  <si>
    <t>Mejora en la calidad de la información y en la Integración del subsistema de contabilidad pública con los demas subsistemas de la Gestión Financiera Pública</t>
  </si>
  <si>
    <t>Documentos que sustenten los trabajos conjuntos realizados entre los usuarios estrategicos de la GFP en pro de la mejora de la calidad de la información y  la integración de esta.</t>
  </si>
  <si>
    <t xml:space="preserve">Documentos que den cuenta del trabajo conjunto de los diferentes subsistemas de la GFP para mejorar la calidad y la integración de la información para la  gestión financiera pública. 
 </t>
  </si>
  <si>
    <t>CON-3-PEI</t>
  </si>
  <si>
    <t>Consolidar alianzas estratégicas con diversos organismos para mejorar la calidad de la información financiera y contable pública de las Entidades Contables Públicas – ECP-.</t>
  </si>
  <si>
    <t>Proponer las alianzas estratégicas para la mejora de la calidad de la información financiera y contable pública</t>
  </si>
  <si>
    <t>Estrategia de alianzas formulada e implementada para mejorar la calidad de la información desde la fuente y para su uso.</t>
  </si>
  <si>
    <t>Etapas para la implementación de la estrategia</t>
  </si>
  <si>
    <t>Subcontaduría de Consolidación, Centralización
e Investigación</t>
  </si>
  <si>
    <t>Fases  implementadas/fases Programadas
(Fase 1: Formulación
Fase 2: Implementación
Fase 3: Mejoramiento Continuo)</t>
  </si>
  <si>
    <t>Fases de la estrategia de alianzas</t>
  </si>
  <si>
    <t>GJU-1-PEI</t>
  </si>
  <si>
    <t>Mantener y fortalecer la calidad de la regulación contable pública, atendiendo a estándares internacionales y al contexto colombiano.</t>
  </si>
  <si>
    <t>Depuración del normograma de la regulación contable</t>
  </si>
  <si>
    <t>Mejora normativa</t>
  </si>
  <si>
    <t>Gestión Jurídica</t>
  </si>
  <si>
    <t>Facilitar la comprensión y aplicación de la regulación contable pública.</t>
  </si>
  <si>
    <t>GIT de Jurídica</t>
  </si>
  <si>
    <t>Etapas ejecutadas / Etapas programadas
(Determinación del inventario normativo
Definición de criterios de depuración
Depuración Normativa
Aprobación depuración Normativa)</t>
  </si>
  <si>
    <t>Etapas</t>
  </si>
  <si>
    <t>Coordinador GIT de Jurídica</t>
  </si>
  <si>
    <t>GJU-2-PEI</t>
  </si>
  <si>
    <t xml:space="preserve">Actualización del ámbito del Régimen de Contabilidad Pública </t>
  </si>
  <si>
    <t xml:space="preserve">Contar con un ámbito de implementación de régimen de contabilidad pública que oriente a las entidades públicas </t>
  </si>
  <si>
    <t>Etapas para la actualización del ámbito del régimen de contabilidad pública</t>
  </si>
  <si>
    <t>NR-1-PEI</t>
  </si>
  <si>
    <t>Mantener y fortalecer la calidad de la regulación contable pública</t>
  </si>
  <si>
    <t>Normalización y Culturización Contable</t>
  </si>
  <si>
    <t>Normas expedidas y conceptos emitidos consistentes con la regulación contable pública y el contexto del sector público colombiano.</t>
  </si>
  <si>
    <t>Número de conceptos o normas NO modificadas por inconsistencia técnica</t>
  </si>
  <si>
    <t>Doctrina compilada y normograma</t>
  </si>
  <si>
    <t>Número de conceptos o normas que NO requieran ser modificadas por inconsistencia técnica</t>
  </si>
  <si>
    <t>Calidad</t>
  </si>
  <si>
    <t>Normas expedidas y  conceptos emitidos</t>
  </si>
  <si>
    <t>Subcontador general y de investigación</t>
  </si>
  <si>
    <t>NR-2-PEI</t>
  </si>
  <si>
    <t>Orientar la aplicación de las normas contables a casos específicos de las entidades de manera oportuna (Conceptos emitidos)</t>
  </si>
  <si>
    <t>Emitir de manera oportuna conceptos contables en cuales se oriente las normas contables a casos específicos de las entidades.</t>
  </si>
  <si>
    <t>Conceptos emitidos</t>
  </si>
  <si>
    <t>Sistema de correspondencia orfeo</t>
  </si>
  <si>
    <t>Número de conceptos emitidos/Número de conceptos programados</t>
  </si>
  <si>
    <t>NR-3-PEI</t>
  </si>
  <si>
    <t>Orientar la aplicación de las normas contables a casos específicos de las entidades de manera oportuna (Oportunidad en la emisión de conceptos)</t>
  </si>
  <si>
    <t>Emitir de manera oportuna conceptos contables en los cuales se oriente la aplicación de las normas contables a casos específicos de las entidades.</t>
  </si>
  <si>
    <t>Oportunidad en la emisión de conceptos</t>
  </si>
  <si>
    <t>Porcentaje de conceptos emitidos dentro de los siguientes 30 días hábiles a su radicación o 60 días en caso de ampliación de términos.</t>
  </si>
  <si>
    <t>Oportunidad</t>
  </si>
  <si>
    <t>Días promedio</t>
  </si>
  <si>
    <t>NR-4-PEI</t>
  </si>
  <si>
    <t>Proyectar regulación contable que atienda a los estándares internacionales y a las necesidades del contexto del sector público colombiano</t>
  </si>
  <si>
    <t>Regulación contable que atienda a los estándares internacionales y a las necesidades del contexto del sector público colombiano.</t>
  </si>
  <si>
    <t>Expedición de normas contables</t>
  </si>
  <si>
    <t>Normograma</t>
  </si>
  <si>
    <t>Número de normas expedidas/Número de normas programadas</t>
  </si>
  <si>
    <t>Normas expedidas</t>
  </si>
  <si>
    <t>NR-5-PEI</t>
  </si>
  <si>
    <t>Poner en marcha la definición y producción de información contable pública para la sostenibilidad social y medioambiental.</t>
  </si>
  <si>
    <t>Incluir la perspectiva de sostenibilidad social y medioambiental en la regulación contable pública.</t>
  </si>
  <si>
    <t>Regulación contable o documentos que incorporen aspectos de sostenibilidad social y medioambiental</t>
  </si>
  <si>
    <t>Expedición de normas o documentos que incorporen aspectos de sostenibilidad social y medioambiental</t>
  </si>
  <si>
    <t>Número de normas o documentos expedidos con una perspectiva de sostenibilidad social y medioambiental/Número de normas o documentos con una perspectiva de sostenibilidad social y medioambiental programados</t>
  </si>
  <si>
    <t>CON-4-PEI</t>
  </si>
  <si>
    <t>Fortalecer el proceso de consolidación de la información contable pública, para conseguir información consolidada de calidad.</t>
  </si>
  <si>
    <t>Mejora en la calidad de los productos finales (Dictamen de la CGR al Balance General de la Nación)</t>
  </si>
  <si>
    <t>Mejora en la calidad de la información contable pública producida desde el proceso de consolidación.</t>
  </si>
  <si>
    <t>Dictamen de la CGR al Balance General de la Nación</t>
  </si>
  <si>
    <t>Razonable Sin Salvedades</t>
  </si>
  <si>
    <t>Dictamen CGR</t>
  </si>
  <si>
    <t>Calificaciones posibles: 
Las opciones de evaluación de la calidad de la información son las siguientes: 
(Sin salvedades, Con salvedades, negativa y abstención de opinión)</t>
  </si>
  <si>
    <t>Tipo de Dictamen: 
Sin Salvedades 100%
Con salvedades: 75%
Negativa: 50%
Abstencion:25
Meta minima con salvedades</t>
  </si>
  <si>
    <t>Con Salvedades</t>
  </si>
  <si>
    <t>Sin Salvedades</t>
  </si>
  <si>
    <t>Coordinador GIT Procesamiento y análisis de productos</t>
  </si>
  <si>
    <t>CON-5-PEI</t>
  </si>
  <si>
    <t>Mejora en la calidad de los productos finales (Percepción de la calidad de los productos finales)</t>
  </si>
  <si>
    <t>Percepción de la calidad de los productos finales.</t>
  </si>
  <si>
    <t>Encuesta de percepción</t>
  </si>
  <si>
    <t>Puntaje obtenido de la encuesta de percepción</t>
  </si>
  <si>
    <t>Valor</t>
  </si>
  <si>
    <t xml:space="preserve">Anual </t>
  </si>
  <si>
    <t>CEN-6-PEI</t>
  </si>
  <si>
    <t>Optimizar el desempeño de la CGN en todos sus procesos a través del mantenimiento y mejora de los sistemas del SIGI.</t>
  </si>
  <si>
    <t>Gestión del conocimiento y la innovación para la asistencia técnica (Protocolos de Gestión)</t>
  </si>
  <si>
    <t>Fortalecer el esquema de asistencia técnica por demanda y oferta</t>
  </si>
  <si>
    <t>Protocolos de gestión</t>
  </si>
  <si>
    <t>Documento compilatorio</t>
  </si>
  <si>
    <t>Número de Protocolos de gestión elaborados</t>
  </si>
  <si>
    <t>CPU-1-PEI</t>
  </si>
  <si>
    <t>Fortalecer la competencia de la ciudadanía y demás partes interesadas para aplicar la regulación y utilizar la información contable pública en pro de la transparencia en la gestión de recursos públicos.</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</si>
  <si>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</si>
  <si>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</si>
  <si>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</si>
  <si>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Promedio obtenido en temas y objetivos de aprendizaje evaluados por el cliente/Valor máximo de la calificación X 100</t>
  </si>
  <si>
    <t>NR-6-PEI</t>
  </si>
  <si>
    <t>Generar cultura contable pública a través de diferentes modalidades de capacitación, la cátedra nacional de contabilidad pública y el congreso nacional de contabilidad pública. (Personas Capacitadas)</t>
  </si>
  <si>
    <t>Mejorar las capacidades humanas e institucionales en contabilidad pública en los grupos de valor.</t>
  </si>
  <si>
    <t>Personas capacitadas</t>
  </si>
  <si>
    <t>Ficha técnica</t>
  </si>
  <si>
    <t>Número de personas capacitadas</t>
  </si>
  <si>
    <t>Eventos realizados</t>
  </si>
  <si>
    <t>NR-7-PEI</t>
  </si>
  <si>
    <t>Generar cultura contable pública a través de diferentes modalidades de capacitación, la cátedra nacional de contabilidad pública y el congreso nacional de contabilidad pública. (Cursos Virtuales )</t>
  </si>
  <si>
    <t>Cursos virtuales asincrónicos</t>
  </si>
  <si>
    <t>Aula virtual</t>
  </si>
  <si>
    <t>Número de cursos virtuales asincrónicos en producción/ Número de cursos virtuales asincrónicos programados</t>
  </si>
  <si>
    <t>NR-8-PEI</t>
  </si>
  <si>
    <t xml:space="preserve">Implementación de la Cátedra Nacional de Contabilidad Pública  </t>
  </si>
  <si>
    <t xml:space="preserve">Sesiones de Cátedra Nacional de Contabilidad Pública  Realizadas </t>
  </si>
  <si>
    <t>Subcontaduría General y de Normalización</t>
  </si>
  <si>
    <t>sesiones de Catedra Nacional de Contabilidad</t>
  </si>
  <si>
    <t>NR-9-PEI</t>
  </si>
  <si>
    <t xml:space="preserve">Documentos generadores de cultura contable pública publicados </t>
  </si>
  <si>
    <t>Documentos publicados</t>
  </si>
  <si>
    <t>Número de Documentos publicados</t>
  </si>
  <si>
    <t>Documentos</t>
  </si>
  <si>
    <t>CEN-7-PEI</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</si>
  <si>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</si>
  <si>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</si>
  <si>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Grabaciones, Presentaciones, Lista de Asistencia</t>
  </si>
  <si>
    <t xml:space="preserve">Socializaciones ejecutadas </t>
  </si>
  <si>
    <t>CEN-8-PEI</t>
  </si>
  <si>
    <t>Matriz de roles y perfiles para la administración funcional del sistema CHIP y la herramienta SEI</t>
  </si>
  <si>
    <t>Definir la matriz de roles y perfiles para la administración funcional del sistema CHIP y la herramienta SEI; y establecer los lineamientos para su actualización.</t>
  </si>
  <si>
    <t>Matriz de roles y perfiles</t>
  </si>
  <si>
    <t>Documento con definición de roles y perfiles</t>
  </si>
  <si>
    <t>Matriz de roles y perfiles definida.</t>
  </si>
  <si>
    <t xml:space="preserve">Subcontador de Centralización de la Información Coordinador GIT CHIP </t>
  </si>
  <si>
    <t>CEN-9-PEI</t>
  </si>
  <si>
    <t>Proyecto Chip 2.0</t>
  </si>
  <si>
    <t>Fase 1 de la versión 2.0 del sistema Chip con alcance en la ejecución de las etapas de Conceptualización, análisis, diseño y desarrollo de software</t>
  </si>
  <si>
    <t>Etapas ejecutadas para la implementación del sistema Chip</t>
  </si>
  <si>
    <t>Repositorio del proyecto Chip 2.0</t>
  </si>
  <si>
    <t>Porcentaje de cumplimiento</t>
  </si>
  <si>
    <t>GAD-3-PEI</t>
  </si>
  <si>
    <t>Estructuración de propuesta de procesos y procedimientos no incluidos en el SIGI</t>
  </si>
  <si>
    <t>Estrategia de mejora de los procesos y procedimientos vinculados con la gestión Documental, PQRSDF; Control Interno Disciplinario; y Oficial de Seguridad.</t>
  </si>
  <si>
    <t>Porcentaje de avance de la propuesta formulada</t>
  </si>
  <si>
    <t>Número de Propuestas formuladas</t>
  </si>
  <si>
    <t>Propuesta</t>
  </si>
  <si>
    <t>Secretaria General</t>
  </si>
  <si>
    <t>GAD-4-PEI</t>
  </si>
  <si>
    <t xml:space="preserve">Fortalecer los mecanismos para la implementación,seguimiento y el control de la gestión documental  y la conservación del patrimonio documental de la CGN </t>
  </si>
  <si>
    <t>Gestión Documental</t>
  </si>
  <si>
    <t>Sistema de Gestión Documental</t>
  </si>
  <si>
    <t xml:space="preserve">Contar con una gestión documental  y la conservación del patrimonio documental de la CGN robustecida y eficiente </t>
  </si>
  <si>
    <t>Avance en el plan de trabajo para el cumplimiento del MOREQ</t>
  </si>
  <si>
    <t>Cumplimiento del plan de trabajo para la implementación de los requisitos del MOREQ</t>
  </si>
  <si>
    <t>GTH-4-PEI</t>
  </si>
  <si>
    <t>Fortalecimiento y apropiación integral de Sistema de Gestión de Seguridad y Salud en el Trabajo (SGSST)</t>
  </si>
  <si>
    <t>Sistema de Seguridad y Salud en el Trabajo</t>
  </si>
  <si>
    <t>Cumplimiento del plan anual de trabajo en seguridad y salud en el trabajo en la CGN</t>
  </si>
  <si>
    <t>Cumplimiento del plan anual del trabajo SGSST</t>
  </si>
  <si>
    <t>Plan anual de trabajo SGSST</t>
  </si>
  <si>
    <t>Número de actividades ejecutadas/Número de actividades planeadas</t>
  </si>
  <si>
    <t>Porcentaje de Actividades</t>
  </si>
  <si>
    <t>GTIs-2-PEI</t>
  </si>
  <si>
    <t>GIT Apoyo informático</t>
  </si>
  <si>
    <t>simple</t>
  </si>
  <si>
    <t>PL-2-PEI</t>
  </si>
  <si>
    <t>Mantenimiento y mejora del SIGI (Sistemas certificados)</t>
  </si>
  <si>
    <t>Todos los Sistemas del SIGI</t>
  </si>
  <si>
    <t> Mantener la certificación de las normas ISO generando impacto positivo en la imagen institucional y en la calidad de sus procesos, productos y servicios.</t>
  </si>
  <si>
    <t xml:space="preserve">Sistemas con certificación activa </t>
  </si>
  <si>
    <t>Información del ente certificador</t>
  </si>
  <si>
    <t>Número de sistemas que cuentan con certificación activa</t>
  </si>
  <si>
    <t>Sistemas de Gestión</t>
  </si>
  <si>
    <t>Wilson Eduardo Cifuentes</t>
  </si>
  <si>
    <t>PL-3-PEI</t>
  </si>
  <si>
    <t>Mantenimiento y mejora del SIGI (Gestión de Riesgos)</t>
  </si>
  <si>
    <t>Implementación de la Versión 6 de la Gestión de Riesgos  en pro de fortalecer a la entidad ante potenciales eventos perjudiciales.</t>
  </si>
  <si>
    <t>Implementación de la metodología de gestión del riesgo versión 6 del DAFP</t>
  </si>
  <si>
    <t>Versión 4</t>
  </si>
  <si>
    <t xml:space="preserve">Guía de gestión del riesgo </t>
  </si>
  <si>
    <t>Metodología implementada</t>
  </si>
  <si>
    <t>Metodología</t>
  </si>
  <si>
    <t>Ingrid Marcela Cárdenas</t>
  </si>
  <si>
    <t xml:space="preserve">De la versión 1 a la Versión 2 </t>
  </si>
  <si>
    <t>INICIATIVA</t>
  </si>
  <si>
    <t>AJUSTE</t>
  </si>
  <si>
    <t>MOTIVO</t>
  </si>
  <si>
    <t>Se reprogramó la vigencia de en la que se ejecutará de 2024 a 2025</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</si>
  <si>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</si>
  <si>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Se ajustó la meta de 5 a 4  y se reprogramó para las vigencias 2025 y 2026</t>
  </si>
  <si>
    <t xml:space="preserve">Se ajusta la meta de 300 a 200 </t>
  </si>
  <si>
    <t xml:space="preserve">Se ajustó la meta de 21 a 18 </t>
  </si>
  <si>
    <t xml:space="preserve">De la versión 2 a la Versión 3 </t>
  </si>
  <si>
    <t>Se aumenta en 200 el número de conceptos por emitir pasando de 400 a 600 en la vigencia 2024</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</si>
  <si>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</si>
  <si>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 xml:space="preserve">Se aumenta  el número de normas a emitir en la vigencia 2024 pasando de 10 a 11 </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</si>
  <si>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</si>
  <si>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aumenta significativamente la meta de personas a capacitar en la vigencia 2024 pasando de 4000 a 4500</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</si>
  <si>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</si>
  <si>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Se crea nueva iniciativa estratégica, encaminada a la medición de  Percepción información y comunicación interna y se ajusta la dimensión del MIPG a la que se asocian los indicadores del proceso de comunicación pública</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</si>
  <si>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</si>
  <si>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Se aumentó la meta de 1 a 2</t>
  </si>
  <si>
    <t>Analizando el contenido del plan y su relación con la planeación institucional 2024 se evidencia la necesidad de aumentar la meta de Conjunto de reglas de evaluación</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</si>
  <si>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</si>
  <si>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</si>
  <si>
    <t xml:space="preserve">De la versión 3 a la Versión 4 </t>
  </si>
  <si>
    <t>Se ajusta la meta y se redistribuye en la vigencia</t>
  </si>
  <si>
    <t>El cumplimiento de esta iniciativa depende del resultado de consultoría con Banco Mundial, se proyecta con cierre en 2025, no obstante es poco probable que se cumpla con ese plazo, por lo cual se recomienda que el esquema quede en 2025 pero la estrategia de asistencia se ajuste 1 en 2025 y 2 en 2026.</t>
  </si>
  <si>
    <t xml:space="preserve">Se actualizadon las metas dando alcance al avance en la etapa de conceptualización y se modifica el nombre de la iniciativa evidenciando que es un proyecto </t>
  </si>
  <si>
    <t>Se actualiza la meta en 2024 dando alcance al avance en la conceptualización, se recomienda revisar nuevamente el plan de trabajo de la iniciativa una vez se cuente con el gerente del proyecto, también se ajusta el nombre de la iniciativa.</t>
  </si>
  <si>
    <t>Se reduce la meta de 200 a 100</t>
  </si>
  <si>
    <t>Se solicita reducción de 200 a 100 asistencias técnicas con enfoque regional teniendo en cuenta la disponibilidad de recursos asignados a la contratación del personal .</t>
  </si>
  <si>
    <t>GAD-2-PEI</t>
  </si>
  <si>
    <t xml:space="preserve">Se unifican varias iniciativas encaminadas a medir la implementación de la planta temporal en una única iniciativa </t>
  </si>
  <si>
    <t>En esta iniciativa se unifican las iniciativas encaminadas a la implementación de la planta temporal. Es necesario aclarar que esta creación de la planta estará sujeta a la disponibilidad de recursos por el gobierno nacional.</t>
  </si>
  <si>
    <t>Se redistribuye la meta para armonizarla con la dinámica propia del desarrollo que se ha alcanzado en esta iniciativac</t>
  </si>
  <si>
    <t>Se reajustan los porcentajes de distribución de la meta entre las vigencias 2024 y 2025 dado que la secretaría general ha avazado en la documentación de procesos y procedimientos que ya se estaban implementando, pero se reserva para 2025 la finalización de procesos y procedimientos que respondan al nuevo contexto interno de la CGN (Control interno disciplinario y seguridad de la información).</t>
  </si>
  <si>
    <t xml:space="preserve">Se crea esta nueva iniciativa por considerarla de carácter estratégico </t>
  </si>
  <si>
    <t xml:space="preserve">La gestión documental es un proceso de carácter transversal sobre el cual se han venido realizando actividades de cumplimiento de normatividad del  AGN, y requiere seguimiento y medición a nivel estratégico a fin de verificar el cumplimiento del modelo de requisitos. </t>
  </si>
  <si>
    <t>GFI-2-PEI</t>
  </si>
  <si>
    <t>Se elimina la actividad</t>
  </si>
  <si>
    <t>Eliminar, se unificó con la GAD-2-PEI</t>
  </si>
  <si>
    <t xml:space="preserve">Se requiere visibilizar el trabajo articulado que se viene realizando entre el proceso de normalización y Culturización Contable con la oficina jurídica en pro de la actualización del Régimen de la Contabilidad Pública, el cual concluirá en la vigencia 2025. </t>
  </si>
  <si>
    <t>Se ajusta la meta para dejar el 100% en 2024</t>
  </si>
  <si>
    <t>Esta iniciativa se cumplió en su totalidad en el 2024</t>
  </si>
  <si>
    <t>Se ajusta la iniciativa para acotarla al alcance que la entidad tiene sobre la creación/provisión de cargos</t>
  </si>
  <si>
    <t xml:space="preserve">Se propone ajustar la iniciativa dando alcance a la creación de los cargos y no a la provisión de los mismos. </t>
  </si>
  <si>
    <t>GTH-2-PEI</t>
  </si>
  <si>
    <t>Eliminar la iniciativa teniendo en cuenta la naturaleza dinámica de la situación de provisión se unifica en la actividad GAD-2-PEI</t>
  </si>
  <si>
    <t>GTH-3-PEI</t>
  </si>
  <si>
    <t>Se elimina esta actividad teniendo en cuenta que es una actividad más operativa que se mide a través del plan de acción institucional.</t>
  </si>
  <si>
    <t xml:space="preserve">Se considera necesario crear esta iniciativa con el objetivo de visibilizar al avance que se tiene en términos de la actualización de los manuales de funciones de la CGN </t>
  </si>
  <si>
    <t xml:space="preserve">Se considera necesario crear esta iniciativa con el objetivo de visibilizar al avance que se tiene en términos capacitación formal y no formal </t>
  </si>
  <si>
    <t>GTIs-1-PEI</t>
  </si>
  <si>
    <t>Se redistribuye la meta alcanzando la vigencia 2025</t>
  </si>
  <si>
    <t>Considerando la disponibilidad del recurso humano especializado en el área de desarrollo de software del GIT de Apoyo Informático y la necesidad emergente de un nuevo producto denominado “aplicativo para gestión de eventos institucionales”, con funcionalidades de preinscripción, inscripción, control de asistencia y certificación para apoyar las tareas del GIT Logístico de Capacitación y Prensa; y que no estaba contemplado inicialmente en el plan de 2024, se hizo necesario reasignar recursos de la iniciativa del “aplicativo de Operaciones Recíprocas” a este nuevo aplicativo. Esta nueva situación no permitió lograr un mayor avance en el presente año en el aplicativo de Operaciones Recíprocas, pero facilitó el desarrollo del aplicativo para Gestión de Eventos (https://eventos.contaduria.gov.co).</t>
  </si>
  <si>
    <t xml:space="preserve">Se da un alcance diferente a la meta en términos de gestionar un sistema de información. </t>
  </si>
  <si>
    <t>Se ajusta para evidenciar los acercamientos que se han hecho con DNP</t>
  </si>
  <si>
    <t>Se realiza un ajuste de redacción en el indicador que no afecta las metas institucionales</t>
  </si>
  <si>
    <t>Ajuste de forma para coherencia con plan de acción, se plantea que el 100% no requieran ser modificados por calidad.</t>
  </si>
  <si>
    <t xml:space="preserve">se ajusta la redacción de la fórmula de medición adicionando aquellos plazos de 60 días en los casos en los que los prevé la CGN </t>
  </si>
  <si>
    <t>Se ajusta la redacción de la fórmula para responder a los plazos en los que exista ampliación.</t>
  </si>
  <si>
    <t xml:space="preserve">Se amplía la meta </t>
  </si>
  <si>
    <t>Al momento de la formulación se subestimó la eventual participación en las diferentes modalidades de capacitación, especialmente en la cátedra nacional de contabilidad pública . Se seguirá implementando estrategias para ampliar la cobertura de las capacitaciones.</t>
  </si>
  <si>
    <t>Realizando un análisis de las actividades que se proyectan a nivel estratégico desde la entidad, se consideró necesario incorporar esta iniciativa en el PEI 2023-2026</t>
  </si>
  <si>
    <t>Se da un alcance diferente a la iniciativa aclarando que se implementa a través de estudios técnicos</t>
  </si>
  <si>
    <t xml:space="preserve">Producto del análisis y revisión de las iniciativas, se evidencia la necesidad de redefinir el alcance de esta actividad encaminándola a la generación de estudios técnicos de desarrollo organizacional en la medida en que estos sean demandados por alguna de las dependencias de la entidad. </t>
  </si>
  <si>
    <t>PL-4-PEI</t>
  </si>
  <si>
    <t>Se elimina toda vez que pese a los acercamientos que se han tenido con DNP no hay viabilidad para la cesión del sistema ni tampoco hay recursos destinados al  desarrollo.</t>
  </si>
  <si>
    <t>Se redefine totalmente la iniciativa alineada al objetivo institucional correspondiente</t>
  </si>
  <si>
    <t>Producto del análisis y revisión de esta iniciativa por parte de la Subcontaduria de Consolidación y del señor Contador General de la Nación se definió la necesidad de ajustarla de manera integral.</t>
  </si>
  <si>
    <t>Se ajusta la meta de 2 a 3 y se aclara el alcance de la iniciativa estratégica</t>
  </si>
  <si>
    <t xml:space="preserve">Producto de la reunión de revisión del PEI del mes de octubre del 2024  se definio ajustar esta iniciativa, de manera que recoja los trabajos conjuntos realizados por los diferentes subsistemas de la GFP con el fin de mejorar la calidad y la integración de la información. </t>
  </si>
  <si>
    <t xml:space="preserve">Se da alcance a la iniciativa estratégica para abarcar la propuesta de estrategias conjuntas y de alianzas estratégicas para el cumplimiento del objetivo institucional </t>
  </si>
  <si>
    <t xml:space="preserve">Falta de claridad sobre el alcance de este objetivo el cual fue replanteado en la reunión de revisión del PEI.
</t>
  </si>
  <si>
    <t>Se ajusta el alcance del indicador y la meta para las vigencias 2025 y 2026</t>
  </si>
  <si>
    <t xml:space="preserve">El indicador que solo valora la calidad cuando el dictamen de la CGR es sin salvedades no reconoce los diferentes niveles de la calidad que puede tener la información contable, especialmente cuando los hallazgos se centran en la evaluación que se realiza a nivel de entidades públicas y no  del consolidado de la Nación. 
De acuerdo con lo anterior, se ajusta las meta para las vigencias 2025 y 2026 en el entendido de que el dictamen emitido por la CGR para el 2024 fue con salvedades, cuyo origen se centro en los hallazgos realizados a las Entidades Contables Públicas y no a la razonabilidad de la información contenida en el Balance General de la Nación y de la Hacienda Pública. </t>
  </si>
  <si>
    <t xml:space="preserve">Se ajusta la meta de 4,5 a 4,2 de acuerdo con las proyecciones realizadas por la Subcontaduría. </t>
  </si>
  <si>
    <t xml:space="preserve">Se ajusta el puntaje proyectado para las vigencias 2024 y 2026 para alinearlo con lo proyectado desde la Subcontaduría de Consolidación. </t>
  </si>
  <si>
    <t xml:space="preserve">Se ajusta el indicador y la meta de cara a la proyección realizada por la Subcontaduría de Consolidación de la Información </t>
  </si>
  <si>
    <t>Se ajusta el indicador producto de la revisión realizada conjuntamente entre el Contador General de la Nación y la Subcontaduría de Consolidación en la cual se acordó hacer visibles los productos que se generan en los GIT de la Subcontaduría de manera innovadora y que generan valor público.</t>
  </si>
  <si>
    <t>De la versión 4 a la Versión 5</t>
  </si>
  <si>
    <t>Se traslada una asistencia de 2025 a 2026 y se reduce el total de 3 a 2 estrategias de asistencia</t>
  </si>
  <si>
    <t>Se solicita la reprogramación de la meta del indicador para la vigencia 2026; es de precisar que, esta iniciativa se deriva del desarrollo de la consultoría adelantada por el Banco Mundial: Asistencia técnica para la formulación de una propuesta de metodología para el mejoramiento de la calidad y oportunidad de la información contable para la Contaduría General de la Nación. 
En ese sentido, se han presentado ajustes en el cronograma del plan de trabajo lo que genera cambios en la entrega del producto de perfilamiento de ECP, el cual es la base de esta iniciativa.</t>
  </si>
  <si>
    <t xml:space="preserve">Se reprograma la meta alineándola con la distribución del proyecto </t>
  </si>
  <si>
    <t>Se replantea la medición del cumplimiento, orientándola a los entregables críticos de cada etapa del proyecto del cual fue retomada su ejecución a partir del mes de marzo de 2025.
Se estima un 10% para la etapa de cierre en  el periodo 2027 .</t>
  </si>
  <si>
    <t>Se elimina ya que se adelantará dentro de otra iniciativa estratégica</t>
  </si>
  <si>
    <t>Esta necesidad nace en 2022, sin embargo, hará parte integral del Proyecto Chip 2.0, modulo web entidades por lo que se decide que soli se mida a través de la iniciativa Proyecto Chip 2.0</t>
  </si>
  <si>
    <t>Se redistribuye la meta entre las vigencias del PEI  por lo que se programa un 10% para 2024 y 2025 mientras que la implementación correspondiente al 80% se programa para la vigencia 2026</t>
  </si>
  <si>
    <t>Se prevé que en el 2025 se alcanzará la firma del convenio interadministrativo pero no a lograr la implementación total del proyecto</t>
  </si>
  <si>
    <t>Se ajusta el nombre de Renovación tecnológica de la plataforma misional a Renovación tecnologica de la plataforma de los servicios de TI y se redistribuye la meta entre las vigencias del PEI</t>
  </si>
  <si>
    <t>Esta actividad hace parte del proceso de transformación integral de los servicios de TI, abarcando tanto los componentes de gestión como los estratégicos, con el propósito de contar con una infraestructura tecnológica adecuada que respalde de forma eficiente la operación y evolución de dichos servicios.</t>
  </si>
  <si>
    <t>Se reduce en 1 norma de 51 a 50 a lo largo del cuatrienio</t>
  </si>
  <si>
    <t>Se requiere ajustar la meta anual dado que los recursos finalmente aprobados para el proyecto de inversión se disminuyeron, lo cual implicó una reducción en la meta del proyecto de inversión</t>
  </si>
  <si>
    <t xml:space="preserve">Se reduce en 4870 personas capacitadas a 31448 a lo largo de las 4 vigencias </t>
  </si>
  <si>
    <t xml:space="preserve"> La meta inicial de 11.691 personas capacitadas para el año 2025 fue proyectada con base en el comportamiento del año anterior, en el que se superó ampliamente la meta establecida. No obstante, tras un seguimiento detallado a la ejecución del Plan Nacional de Capacitación Institucional 2025, se identificó la necesidad de ajustarla a 9.908 personas. Este ajuste responde, principalmente, a que el desarrollo de los tres nuevos cursos virtuales ha requerido más tiempo del previsto, debido a una transformación estructural: pasar de un único módulo previo a tres cursos independientes. Este proceso implica la revisión y reestructuración de contenidos, el ajuste de guiones, el diseño instruccional y la grabación, actividades que aún se encuentran en ejecución.  Tamnbién se ajustó la meta de las capacitaciones virtuales con enfoque regional con base en la ejecución de 2024. En consecuencia, el ajuste refleja una proyección más realista y alineada con la capacidad operativa actual.
Adicionalmente, la meta inicialmente proyectada para el año 2026 fue estimada considerando la realización del XIV Congreso Nacional de Contabilidad Pública. Sin embargo, dado que este evento no se llevará a cabo, fue necesario reajustarla</t>
  </si>
  <si>
    <t>Se modifica la programación de la iniciativa estratégica trasladando un curso de 2024 a 2025;  la meta total del cuatrienio se mantiene</t>
  </si>
  <si>
    <t>El ingeniero que apoyaba las actividades dentro del GIT de Doctrina y Capacitación no continuó en 2025, lo que motivo el ajuste del cronograma</t>
  </si>
  <si>
    <t>De conformidad con la disponibilidad presupuestal se toma la decisión de no continuar con la iniciativa estratégica, la cual se elimina del PEI</t>
  </si>
  <si>
    <t xml:space="preserve">Se toma la decisión en el marco del Comité Institucional de Gestión y Desempeño, lo anterior en línea con el análisis realizado sobre la disponibilidad presupuestal </t>
  </si>
  <si>
    <t>Se ajusta la redacción del inidicador de "Plan de trabajo para el cumplimiento de requisitos del MOREQ " a "Avance en el plan de trabajo para el cumplimiento del MOREQ" sin afectar las metas formuladas inicialmente.</t>
  </si>
  <si>
    <t>Se busca reflejar de manera más precisa el seguimiento que se está realizando a la iniciativa estratégica</t>
  </si>
  <si>
    <t>Se elimina la meta de 2025 y 2026</t>
  </si>
  <si>
    <t xml:space="preserve">Se identificó que la totalidad de estudios de desarrollo organizacional se gestionó en las vigencias 2023 y 2024, por lo que se considera necesario ajustar las metas de las vigencias posteriores a 0 </t>
  </si>
  <si>
    <t>Iniciativa</t>
  </si>
  <si>
    <t>Meta Cuatrienio</t>
  </si>
  <si>
    <t xml:space="preserve">Meta </t>
  </si>
  <si>
    <t>Programación</t>
  </si>
  <si>
    <t>Ejecución</t>
  </si>
  <si>
    <t xml:space="preserve">Cumplimiento Acumulado </t>
  </si>
  <si>
    <t xml:space="preserve">INDICADOR </t>
  </si>
  <si>
    <t>Sigla</t>
  </si>
  <si>
    <t>Consolidado</t>
  </si>
  <si>
    <t>-x</t>
  </si>
  <si>
    <t>-PEI</t>
  </si>
  <si>
    <t>PL</t>
  </si>
  <si>
    <t>CPU</t>
  </si>
  <si>
    <t>NR</t>
  </si>
  <si>
    <t>Centralización de la Información</t>
  </si>
  <si>
    <t>CEN</t>
  </si>
  <si>
    <t>CON</t>
  </si>
  <si>
    <t>GTH</t>
  </si>
  <si>
    <t>GAD</t>
  </si>
  <si>
    <t>GFI</t>
  </si>
  <si>
    <t>GTIs</t>
  </si>
  <si>
    <t>GJU</t>
  </si>
  <si>
    <t>Control y evaluación</t>
  </si>
  <si>
    <t>CYE</t>
  </si>
  <si>
    <t>Resultados Instrumento de Perfilamiento</t>
  </si>
  <si>
    <t>Gestión del conocimiento y la innovación para la asistencia técnica – Socializaciones Ejecutadas</t>
  </si>
  <si>
    <t>Entregables Ejecutados / Total de entregables planificados para el periodo según cronograma de trabajo</t>
  </si>
  <si>
    <t>Implementar los modulos de Evaluación por resultados y Planeación y gestión del sistema SIGAF (Sistema de Gestión Control y Seguimiento Administrativo)</t>
  </si>
  <si>
    <t>Etapas ejecutadas</t>
  </si>
  <si>
    <t>Modulos implementados.</t>
  </si>
  <si>
    <t>Modulos implementados</t>
  </si>
  <si>
    <t>De la versión 5 a la Versión 6</t>
  </si>
  <si>
    <t>Se requiere ajustar la meta de conceptos emitidos prevista para la vigencia 2026, reduciéndola de 600 a 500, debido a la reducción presupuestal lo que  limita la contratación de personal  afectando la capacidad operativa del proceso</t>
  </si>
  <si>
    <t>Se requiere ajustar la meta anual dado que los recursos finalmente aprobados para el proyecto de inversión se disminuyeron, lo cual implico una reducción en la meta del proyecto de inversión.</t>
  </si>
  <si>
    <t>Se requiere ajustar la meta anual para el 2026, debido a que, para la expedición de la política pública de regulación de la información contable pública para la sostenibilidad, es necesario elaborar 4 documentos relacionados con este tema</t>
  </si>
  <si>
    <t>Se requiere ajustar la metal anual, tomando base el comportamiento del año 2025, se proyecta que para el año 2026:
* Línea de capacitación por demanda:552 personas 
* Línea de Capacitación presencial con enfoque regional: 1000 personas
* Línea de capacitación virtual con enfoque regional: 960 personas
*Línea de capacitación virtual:600 personas 
*Catedra de Contabilidad Pública: 5943</t>
  </si>
  <si>
    <t>No se programarán nuevos cursos virtuales en 2026, debido a la reducción presupuestal, la cual impide la contratación de un ingeniero que brinde apoyo a estas actividades.</t>
  </si>
  <si>
    <t>Se reduce en 100 la meta de 2026</t>
  </si>
  <si>
    <t>Se reduce en 4 la meta de 2026</t>
  </si>
  <si>
    <t xml:space="preserve">Se aumenta la meta de 2026 de 1 a 4 </t>
  </si>
  <si>
    <t>Se reduce la meta de 2026 de 10584 a 9055</t>
  </si>
  <si>
    <t>Se elimina la meta de 2026</t>
  </si>
  <si>
    <t xml:space="preserve"> Se solicita actualizar la fuente de información, cambiando de "Plan de trabajo" a "Resultados Instrumento de Perfilamiento"</t>
  </si>
  <si>
    <t>Se solicita ajustar la meta de asistencias técnicas previstas para la vigencia 2026, reduciéndola de 40 a 30,  debido a las limitaciones de personal.</t>
  </si>
  <si>
    <t>Se reduce la meta de 2026 en 10</t>
  </si>
  <si>
    <t xml:space="preserve">
Se solicita ajustar el nombre de la iniciativa a “Gestión del conocimiento y la innovación para la asistencia técnica – Socializaciones Ejecutadas”.</t>
  </si>
  <si>
    <t>Se solicita actualizar la fórmula de medición usando como numerador “Entregables Ejecutados” en vez de “Entregables Entregados”.</t>
  </si>
  <si>
    <t>La actividad inicial tuvo como propósito evaluar la viabilidad de suscribir un convenio con el Ministerio de Comercio, el cual se formalizó en 2025. Para 2026 se proyecta la implementación de los módulos de Evaluación por Resultados y de Planeación y Gestión del Sistema</t>
  </si>
  <si>
    <t>Cambia la redacción de la fórmula de medición</t>
  </si>
  <si>
    <t>Se actualiza la fuente de información</t>
  </si>
  <si>
    <t>Se ajusta el nombre de la iniciativa estratégica</t>
  </si>
  <si>
    <t xml:space="preserve">Debido a la reducción de valor del proyecto de inversión para la vigencia 2026, es necesario ajustar la meta en la iniciativa de la Subcontaduría, puesto que se contará con menor número de contratistas en dicha vigencia. </t>
  </si>
  <si>
    <t>Se reduce en 2 la meta de la iniciativa para 2026 de 10 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</si>
</sst>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sz val="12"/>
      <color theme="1"/>
      <name val="Calibri"/>
      <family val="2"/>
      <scheme val="minor"/>
    </font>
    <font>
      <sz val="11"/>
      <color theme="1"/>
      <name val="Calibri"/>
      <family val="2"/>
      <scheme val="minor"/>
    </font>
    <font>
      <sz val="11"/>
      <color theme="1"/>
      <name val="Verdana"/>
      <family val="2"/>
    </font>
    <font>
      <b/>
      <sz val="11"/>
      <color theme="1"/>
      <name val="Verdana"/>
      <family val="2"/>
    </font>
    <font>
      <b/>
      <sz val="14"/>
      <name val="Calibri"/>
      <family val="2"/>
      <scheme val="minor"/>
    </font>
    <font>
      <sz val="14"/>
      <name val="Calibri"/>
      <family val="2"/>
      <scheme val="minor"/>
    </font>
    <font>
      <sz val="8"/>
      <name val="Calibri"/>
      <family val="2"/>
      <scheme val="minor"/>
    </font>
    <font>
      <sz val="12"/>
      <color rgb="FF000000"/>
      <name val="Calibri"/>
      <family val="2"/>
      <scheme val="minor"/>
    </font>
    <font>
      <b/>
      <sz val="12"/>
      <color rgb="FF70AD47"/>
      <name val="Calibri"/>
      <family val="2"/>
      <scheme val="minor"/>
    </font>
    <font>
      <b/>
      <sz val="12"/>
      <color rgb="FF000000"/>
      <name val="Calibri"/>
      <family val="2"/>
      <scheme val="minor"/>
    </font>
    <font>
      <sz val="12"/>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62">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7" borderId="1" xfId="0" applyFont="1" applyFill="1" applyBorder="1" applyAlignment="1">
      <alignment horizontal="left" vertical="center" wrapText="1"/>
    </xf>
    <xf numFmtId="0" fontId="4" fillId="8" borderId="1" xfId="0" applyFont="1" applyFill="1" applyBorder="1" applyAlignment="1">
      <alignment horizontal="center" wrapText="1"/>
    </xf>
    <xf numFmtId="0" fontId="0" fillId="0" borderId="0" xfId="0" applyAlignment="1">
      <alignment wrapText="1"/>
    </xf>
    <xf numFmtId="0" fontId="8" fillId="9" borderId="1" xfId="0" applyFont="1" applyFill="1" applyBorder="1"/>
    <xf numFmtId="0" fontId="8" fillId="9" borderId="1" xfId="0" applyFont="1" applyFill="1" applyBorder="1" applyAlignment="1">
      <alignment vertical="center"/>
    </xf>
    <xf numFmtId="0" fontId="8" fillId="9" borderId="1" xfId="0" applyFont="1" applyFill="1" applyBorder="1" applyAlignment="1">
      <alignment horizontal="center"/>
    </xf>
    <xf numFmtId="9" fontId="8" fillId="0" borderId="1" xfId="1" applyFont="1" applyBorder="1" applyAlignment="1">
      <alignment horizontal="center"/>
    </xf>
    <xf numFmtId="0" fontId="0" fillId="0" borderId="0" xfId="0" pivotButton="1"/>
    <xf numFmtId="0" fontId="0" fillId="0" borderId="0" xfId="0" applyAlignment="1">
      <alignment horizontal="left"/>
    </xf>
    <xf numFmtId="9" fontId="0" fillId="0" borderId="0" xfId="0" applyNumberFormat="1"/>
    <xf numFmtId="0" fontId="2" fillId="10"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9" fontId="2" fillId="0" borderId="1" xfId="1" applyFont="1" applyFill="1" applyBorder="1" applyAlignment="1">
      <alignment horizontal="center" vertical="center" wrapText="1"/>
    </xf>
    <xf numFmtId="0" fontId="2" fillId="0" borderId="0" xfId="0" applyFont="1" applyAlignment="1">
      <alignment horizontal="left" vertical="center" wrapText="1"/>
    </xf>
    <xf numFmtId="9" fontId="2" fillId="0" borderId="1" xfId="1" applyFont="1" applyFill="1" applyBorder="1" applyAlignment="1">
      <alignment horizontal="left" vertical="center" wrapText="1"/>
    </xf>
    <xf numFmtId="9" fontId="2" fillId="0" borderId="8" xfId="1" applyFont="1" applyFill="1" applyBorder="1" applyAlignment="1">
      <alignment horizontal="left" vertical="center" wrapText="1"/>
    </xf>
    <xf numFmtId="164" fontId="2" fillId="0" borderId="1" xfId="1" applyNumberFormat="1" applyFont="1" applyFill="1" applyBorder="1" applyAlignment="1">
      <alignment horizontal="left" vertical="center" wrapText="1"/>
    </xf>
    <xf numFmtId="0" fontId="2" fillId="0" borderId="0" xfId="0" applyFont="1" applyAlignment="1">
      <alignment vertical="center" wrapText="1"/>
    </xf>
    <xf numFmtId="9" fontId="6" fillId="0" borderId="1" xfId="1"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1" fontId="6" fillId="0" borderId="1" xfId="0" applyNumberFormat="1" applyFont="1" applyBorder="1" applyAlignment="1">
      <alignment horizontal="left" vertical="center" wrapText="1"/>
    </xf>
    <xf numFmtId="0" fontId="16" fillId="0" borderId="1" xfId="0" applyFont="1" applyBorder="1" applyAlignment="1">
      <alignment vertical="center" wrapText="1"/>
    </xf>
    <xf numFmtId="9" fontId="2" fillId="0" borderId="1" xfId="0" applyNumberFormat="1" applyFont="1" applyBorder="1" applyAlignment="1">
      <alignment horizontal="left" vertical="center" wrapText="1"/>
    </xf>
    <xf numFmtId="0" fontId="6"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9" fontId="0" fillId="0" borderId="1" xfId="1" applyFont="1" applyBorder="1" applyAlignment="1">
      <alignment horizontal="center"/>
    </xf>
    <xf numFmtId="9" fontId="2" fillId="0" borderId="1" xfId="1" applyFont="1" applyBorder="1" applyAlignment="1">
      <alignment horizontal="left" vertical="center" wrapText="1"/>
    </xf>
    <xf numFmtId="9" fontId="6" fillId="0" borderId="1" xfId="1" applyFont="1" applyBorder="1" applyAlignment="1">
      <alignment horizontal="left" vertical="center" wrapText="1"/>
    </xf>
    <xf numFmtId="0" fontId="5" fillId="8" borderId="1" xfId="0" applyFont="1" applyFill="1" applyBorder="1" applyAlignment="1">
      <alignment horizontal="center"/>
    </xf>
    <xf numFmtId="0" fontId="2" fillId="7" borderId="1" xfId="0" applyFont="1" applyFill="1" applyBorder="1" applyAlignment="1">
      <alignment horizontal="center" vertical="center" wrapText="1"/>
    </xf>
    <xf numFmtId="9" fontId="0" fillId="0" borderId="1" xfId="1" applyFont="1" applyBorder="1" applyAlignment="1">
      <alignment horizontal="center"/>
    </xf>
    <xf numFmtId="9" fontId="9" fillId="0" borderId="1" xfId="1" applyFont="1" applyBorder="1" applyAlignment="1">
      <alignment horizontal="center"/>
    </xf>
    <xf numFmtId="0" fontId="0" fillId="0" borderId="1" xfId="0" applyBorder="1" applyAlignment="1">
      <alignment horizontal="center" wrapText="1"/>
    </xf>
    <xf numFmtId="0" fontId="8" fillId="0" borderId="1" xfId="0" applyFont="1" applyBorder="1" applyAlignment="1">
      <alignment horizontal="center" wrapText="1"/>
    </xf>
    <xf numFmtId="0" fontId="0" fillId="0" borderId="1" xfId="0" applyBorder="1" applyAlignment="1">
      <alignment horizontal="center"/>
    </xf>
    <xf numFmtId="0" fontId="8" fillId="0" borderId="1" xfId="0" applyFont="1" applyBorder="1" applyAlignment="1">
      <alignment horizontal="center"/>
    </xf>
    <xf numFmtId="9" fontId="0" fillId="0" borderId="3" xfId="1" applyFont="1" applyBorder="1" applyAlignment="1">
      <alignment horizontal="center"/>
    </xf>
    <xf numFmtId="9" fontId="9" fillId="0" borderId="4" xfId="1" applyFont="1" applyBorder="1" applyAlignment="1">
      <alignment horizontal="center"/>
    </xf>
    <xf numFmtId="9" fontId="9" fillId="0" borderId="5" xfId="1" applyFont="1" applyBorder="1" applyAlignment="1">
      <alignment horizontal="center"/>
    </xf>
  </cellXfs>
  <cellStyles count="2">
    <cellStyle name="Normal" xfId="0" builtinId="0"/>
    <cellStyle name="Porcentaje" xfId="1" builtinId="5"/>
  </cellStyles>
  <dxfs count="30">
    <dxf>
      <font>
        <color rgb="FF9C0006"/>
      </font>
      <fill>
        <patternFill>
          <bgColor rgb="FFFFC7CE"/>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4"/>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scar Niño" refreshedDate="45793.655890856484" createdVersion="8" refreshedVersion="8" minRefreshableVersion="3" recordCount="44" xr:uid="{5817EF3D-B891-4A95-B486-66B40119175E}">
  <cacheSource type="worksheet">
    <worksheetSource ref="A1:W44" sheet="INICIATIVAS E INDICADORES"/>
  </cacheSource>
  <cacheFields count="33">
    <cacheField name="Código" numFmtId="0">
      <sharedItems/>
    </cacheField>
    <cacheField name="Objetivo estratégico asociado" numFmtId="0">
      <sharedItems count="11">
        <s v="1. Fortalecer la posición de la CGN como pilar de la Gestión Financiera Pública."/>
        <s v="10. Fomentar la innovación en la divulgación de información contable pública, con el objetivo de impulsar la transparencia y la eficiencia en la gestión de los recursos públicos."/>
        <s v="11. Fortalecer las herramientas tecnológicas para la armonización e integración de Contabilidad Pública con los demás subsistemas de la Gestión Financiera Pública."/>
        <s v="2. Fortalecer el talento humano, la estructura y la cultura organizacional de la CGN."/>
        <s v="3. Mejorar la calidad de la información contable pública y su integración con los demás componentes del Sistema de Información para la Gestión Financiera Pública - Gestión Financiera Pública - GFP."/>
        <s v="4. Consolidar alianzas estratégicas con diversos organismos para mejorar la calidad de la información financiera y contable pública de las Entidades Contables Públicas – ECP-."/>
        <s v="5 mantener y fortalecer la calidad de la regulación contable pública, atendiendo a estándares internacionales y al contexto colombiano."/>
        <s v="6. Poner en marcha la definición y producción de información contable pública para la sostenibilidad social y medioambiental."/>
        <s v="7. Fortalecer el proceso de consolidación de la información contable pública, para conseguir información consolidada de calidad."/>
        <s v="8. Trabajar por la construcción de cultura contable, resaltando la importancia estratégica de la contabilidad pública."/>
        <s v="9. Optimizar el desempeño de la CGN en todos sus procesos a través del mantenimiento y mejora de los sistemas del SIGI."/>
      </sharedItems>
    </cacheField>
    <cacheField name="Nombre de la iniciativa" numFmtId="0">
      <sharedItems/>
    </cacheField>
    <cacheField name="Dimensión MIPG" numFmtId="0">
      <sharedItems/>
    </cacheField>
    <cacheField name="Política de MIPG" numFmtId="0">
      <sharedItems/>
    </cacheField>
    <cacheField name="SGC Asociado" numFmtId="0">
      <sharedItems/>
    </cacheField>
    <cacheField name="Proceso Responsable" numFmtId="0">
      <sharedItems/>
    </cacheField>
    <cacheField name="Resultado esperado" numFmtId="0">
      <sharedItems longText="1"/>
    </cacheField>
    <cacheField name="Indicador" numFmtId="0">
      <sharedItems/>
    </cacheField>
    <cacheField name="Línea Base" numFmtId="0">
      <sharedItems containsMixedTypes="1" containsNumber="1" minValue="0" maxValue="12200"/>
    </cacheField>
    <cacheField name="Fuente de información" numFmtId="0">
      <sharedItems/>
    </cacheField>
    <cacheField name="formula de medición " numFmtId="0">
      <sharedItems longText="1"/>
    </cacheField>
    <cacheField name="Tipo de indicador" numFmtId="0">
      <sharedItems/>
    </cacheField>
    <cacheField name="Tipo de medición" numFmtId="0">
      <sharedItems/>
    </cacheField>
    <cacheField name="Unidad de medida" numFmtId="0">
      <sharedItems/>
    </cacheField>
    <cacheField name="Periodicidad" numFmtId="0">
      <sharedItems/>
    </cacheField>
    <cacheField name="Meta" numFmtId="0">
      <sharedItems containsMixedTypes="1" containsNumber="1" minValue="0.85" maxValue="36318"/>
    </cacheField>
    <cacheField name="2023" numFmtId="0">
      <sharedItems containsMixedTypes="1" containsNumber="1" minValue="0" maxValue="1700"/>
    </cacheField>
    <cacheField name="Reporte Cuantitativo" numFmtId="0">
      <sharedItems containsMixedTypes="1" containsNumber="1" minValue="0" maxValue="2486"/>
    </cacheField>
    <cacheField name="Reporte Cualitativo" numFmtId="0">
      <sharedItems containsMixedTypes="1" containsNumber="1" containsInteger="1" minValue="0" maxValue="0" longText="1"/>
    </cacheField>
    <cacheField name="2024" numFmtId="0">
      <sharedItems containsMixedTypes="1" containsNumber="1" minValue="0" maxValue="9256"/>
    </cacheField>
    <cacheField name="Reporte Cuantitativo2" numFmtId="0">
      <sharedItems containsMixedTypes="1" containsNumber="1" minValue="0" maxValue="9817"/>
    </cacheField>
    <cacheField name="Reporte Cualitativo2" numFmtId="0">
      <sharedItems containsMixedTypes="1" containsNumber="1" containsInteger="1" minValue="0" maxValue="0" longText="1"/>
    </cacheField>
    <cacheField name="2025" numFmtId="0">
      <sharedItems containsMixedTypes="1" containsNumber="1" minValue="0" maxValue="11691"/>
    </cacheField>
    <cacheField name="Reporte Cuantitativo3" numFmtId="0">
      <sharedItems containsBlank="1" containsMixedTypes="1" containsNumber="1" minValue="0" maxValue="1395"/>
    </cacheField>
    <cacheField name="Reporte Cualitativo3" numFmtId="0">
      <sharedItems containsBlank="1" longText="1"/>
    </cacheField>
    <cacheField name="2026" numFmtId="0">
      <sharedItems containsMixedTypes="1" containsNumber="1" minValue="0" maxValue="13671"/>
    </cacheField>
    <cacheField name="Responsable de reporte" numFmtId="0">
      <sharedItems/>
    </cacheField>
    <cacheField name="Avance Cuatrienio " numFmtId="0">
      <sharedItems containsSemiMixedTypes="0" containsString="0" containsNumber="1" minValue="0" maxValue="1"/>
    </cacheField>
    <cacheField name="Avance 2025" numFmtId="0">
      <sharedItems containsString="0" containsBlank="1" containsNumber="1" minValue="0" maxValue="1"/>
    </cacheField>
    <cacheField name="Finalizada" numFmtId="0">
      <sharedItems/>
    </cacheField>
    <cacheField name="Rezago" numFmtId="0">
      <sharedItems containsString="0" containsBlank="1" containsNumber="1" minValue="0.1" maxValue="0.33"/>
    </cacheField>
    <cacheField name="Presenta rezag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CON-1-PEI"/>
    <x v="0"/>
    <s v="Implementar estrategias  que contribuyan al fortalecimiento de la Gestión Financiera Pública desde el Subsistema contable"/>
    <s v="Gestión con Valores para Resultados"/>
    <s v="Fortalecimiento organizacional y simplificación de procesos"/>
    <s v="Sistema de Gestión de la Calidad"/>
    <s v="Consolidación de la Información"/>
    <s v="Visibilización de la participación del Subsistema contable en la Gestión Financiera Pública"/>
    <s v="Documentos que recopilen la participación del Subsistema contable en la Gestión Financiera Pública"/>
    <s v="N/A"/>
    <s v="Análisis de los entregables de las consultorias,  participación en las actividades programadas por la CIIGFP, los Subcomités, el Comité Técnico y las mesas técnicas.  Sensibilizaciones sobre la importancia de la Contabilidad en la GFP"/>
    <s v="Número de documentos"/>
    <s v="Eficacia"/>
    <s v="Simple"/>
    <s v="Documento"/>
    <s v="Semestral"/>
    <n v="9"/>
    <s v="N/A"/>
    <s v="N/A"/>
    <s v="N/A"/>
    <n v="3"/>
    <n v="3"/>
    <s v="Elaboración de 2 documentos (1 semestral) sobre la participación de la CGN en las actividades de la Comisión Intersectorial de Información para la Gestión Financiera Pública. También se reporta la presentación sobre la importancia de la Contabilidad Pública para la Gestión Financiera Pública en Colombia."/>
    <n v="3"/>
    <n v="0"/>
    <s v="1 er trimestre: Gestión del reporte de información de las entidades &quot;No consolidables&quot; _x000a_ - Participación en la revisión de entregables de las consultorías de Integración SIIF y de deuda pública._x000a_- Participación en las actividades de la Misión de Evaluación PIMA y C-PIMA y en la Socialización de resultados de la evaluación PEFA++_x000a_ - Participación en las Mesas Técnicas de la CIIGFP desarrolladas en el trimestre (Mesa de Estandarización de Conceptos y Mesa de entidades) y actualización mensual del CUIN._x000a_ - Reporte de información en el SISCONPES sobre actividades desarrolladas por la CGN en el 2024-II, en el marco del CONPES 4008 de 2020. _x000a_- Atención de solicitudes del MHCP en relación con las operaciones recíprocas del 2024 - III y cuentas por pagar del período 2024-IV."/>
    <n v="3"/>
    <s v="Coordinador GIT Estadística y Análisis Económico"/>
    <n v="0.33333333333333331"/>
    <n v="0"/>
    <s v="NO"/>
    <m/>
    <s v="NO"/>
  </r>
  <r>
    <s v="CPU-2-PEI"/>
    <x v="1"/>
    <s v="Gestionar información y comunicación externa"/>
    <s v="Información y Comunicación"/>
    <s v="Participación ciudadana en la gestión pública"/>
    <s v="Sistema de Gestión de la Calidad"/>
    <s v="Comunicación Pública"/>
    <s v="Fortalecer la transparencia y la calidad de la información y comunicación externa gestionada por la CGN."/>
    <s v="Percepción información y comunicación externa"/>
    <n v="0.85"/>
    <s v="Encuestas realizadas."/>
    <s v="Promedio obtenido en la calificación cuantitativa encuesta externa/valor máximo de calificación X 100."/>
    <s v="Percepción"/>
    <s v="Simple"/>
    <s v="Porcentaje"/>
    <s v="Anual"/>
    <n v="1"/>
    <n v="1"/>
    <n v="0.85"/>
    <s v=" En la medición correspondiente al 2023, la percepción de la ciudadanía y demás partes interesadas sobre el grado en el que la Información y Comunicación Externa de la CGN cumple con lo establecido en el Modelo Integrado de Planeación y Gestión (MIPG) fue del 85%."/>
    <n v="1"/>
    <n v="0.82"/>
    <s v=" En la medición correspondiente al 2024, la percepción de la ciudadanía y demás partes interesadas sobre el grado en el que la Información y Comunicación Externa de la CGN cumple con lo establecido en el Modelo Integrado de Planeación y Gestión (MIPG) fue del 82%."/>
    <n v="1"/>
    <s v="N/A"/>
    <s v="La medición del indicador Percepción Información y Comunicación Externa es anual y está programada para la primera quincena del mes de septiembre de 2025."/>
    <n v="1"/>
    <s v="Líder de Proceso"/>
    <n v="0.82"/>
    <m/>
    <s v="NO"/>
    <m/>
    <s v="NO"/>
  </r>
  <r>
    <s v="CPU-3-PEI"/>
    <x v="1"/>
    <s v="Gestionar información y comunicación interna"/>
    <s v="Información y Comunicación"/>
    <s v="Participación ciudadana en la gestión pública"/>
    <s v="Sistema de Gestión de la Calidad"/>
    <s v="Comunicación Pública"/>
    <s v="Fortalecer la transparencia y la calidad de la información y comunicación interna gestionada por la CGN."/>
    <s v="Percepción información y comunicación interna"/>
    <n v="0.86"/>
    <s v="Encuestas realizadas."/>
    <s v="Promedio obtenido en la calificación cuantitativa encuesta interna /valor máximo de calificación X 100."/>
    <s v="Percepción"/>
    <s v="Simple"/>
    <s v="Porcentaje"/>
    <s v="Anual"/>
    <n v="1"/>
    <n v="1"/>
    <n v="0.86"/>
    <s v="La percepción de los servidores públicos y colaboradores de la CGN sobre la efectividad del flujo de información y comunicación interna para la ejecución de las operaciones de la entidad y para un conocimiento más preciso de la organización fue del 86%."/>
    <n v="1"/>
    <n v="0.88500000000000001"/>
    <s v="La percepción de los servidores públicos y colaboradores de la CGN sobre la efectividad del flujo de información y comunicación interna para la ejecución de las operaciones de la entidad y para un conocimiento más preciso de la organización fue del 88.5%"/>
    <n v="1"/>
    <s v="N/A"/>
    <s v="La medición del indicador Percepción Información y Comunicación Interna es semestral; la medición del primer periodo de 2025 está programada para la primera quincena del mes de mayo y la del segundo periodo para la primera quincena del mes de septiembre."/>
    <n v="1"/>
    <s v="Líder de Proceso"/>
    <n v="0.88500000000000001"/>
    <m/>
    <s v="NO"/>
    <m/>
    <s v="NO"/>
  </r>
  <r>
    <s v="CON-6-PEI"/>
    <x v="1"/>
    <s v="Productos finales divulgados a través de formatos innovadores"/>
    <s v="Gestión del conocimiento y la innovación"/>
    <s v="Gestión del conocimiento y la innovación"/>
    <s v="Sistema de Gestión de la Calidad"/>
    <s v="Consolidación de la Información"/>
    <s v="Información contable pública divulgada a través de mecanismos innovadores"/>
    <s v="Productos finales divulgados a través de mecanismos de innovación"/>
    <s v="N/A"/>
    <s v="Subcontaduría de Consolidación"/>
    <s v="Número de productos emitidos a través de mecanismos de innovación"/>
    <s v="Eficiencia"/>
    <s v="Acumulada"/>
    <s v="Productos finales"/>
    <s v="Semestral"/>
    <n v="30"/>
    <s v="N/A"/>
    <s v="N/A"/>
    <s v="N/A"/>
    <n v="10"/>
    <n v="13"/>
    <s v="*Se elaboraron los IEBC de Gastos sin flujo de efectivo del sector público colombiano (2018 – 2023), Gastos de personal en el sector público colombiano, Situación Financiera y de Resultados Consolidados de Colombia frente a otros países de América Latina y la OCDE (2018-2023) e Información financiera del Sector Salud 2018 – 2023._x000a_*Transferencias y Subvenciones del Sector Público 2018 - 2023, Evolución de las Concesiones del modo carretero en el nivel nacional 2018-2023 desde la perspectiva contable e Información financiera del Sector Ambiente y Desarrollo Sostenible 2018– 2023_x000a_*Se elaboraron e incluyeron en el Tomo 2 del Estado de Situación Financiera y de Resultados Consolidados del Sector Público los informes especiales sobre:_x000a_ Litigios y demandas en contra del Estado, Concesiones-modo carretero y Deuda pública del Gobierno Nacional Central (GNC)._x000a_*1. Tablero Power Bi con las series históricas de los Estados de Situación Financiera y Resultados Consolidados de Sector Público, del Nivel Nacional y del Nivel Territorial (publicado en julio);_x000a_2. Informe ejecutivo a la Comisión Legal de Cuentas (elaborado en agosto);_x000a_3. Documentos sobre el Informe Popular elaborados y entregados al Contador General para revisión (glosario, documento titulado “Construyendo cultura contable pública”, documento de análisis y caracterización de la población y planteamiento de la estrategia de divulgación y propuesta de diseño de Informe Popular preliminar)."/>
    <n v="10"/>
    <s v="N/A"/>
    <s v=" 1er trimestre: Ajustes al IEBC sobre el SGSSS realizado en 2024 teniendo en cuenta reunión con la ADRES y exploración preliminar de cifras y estructura para los IEBC propuestos para 2025."/>
    <n v="10"/>
    <s v="Subcontadora de Consolidación"/>
    <n v="0.43333333333333335"/>
    <n v="0"/>
    <s v="NO"/>
    <m/>
    <s v="NO"/>
  </r>
  <r>
    <s v="CEN-9-PEI"/>
    <x v="2"/>
    <s v="Proyecto Chip 2.0"/>
    <s v="Gestión del conocimiento y la innovación"/>
    <s v="Gestión del conocimiento y la innovación"/>
    <s v="Sistema de Gestión de la Calidad"/>
    <s v="Centralización de la información"/>
    <s v="Fase 1 de la versión 2.0 del sistema Chip con alcance en la ejecución de las etapas de Conceptualización, análisis, diseño y desarrollo de software"/>
    <s v="Etapas ejecutadas para la implementación del sistema Chip"/>
    <s v="N/A"/>
    <s v="Repositorio del proyecto Chip 2.0"/>
    <s v="Etapas para la implementación ejecutadas / Etapas para la implementación programadas (_x000a_Fase 1: compuesta por las etapas Conceptualización, análisis, diseño y desarrollo de software_x000a_Fase 2: compuesta por las etapas de pruebas, piloto, puesta en producción y sostenibilidad del sistema.)"/>
    <s v="Eficacia"/>
    <s v="Acumulado"/>
    <s v="Etapas ejecutadas"/>
    <s v="Trimestral"/>
    <n v="1"/>
    <n v="0"/>
    <s v="N/A"/>
    <s v="N/A"/>
    <n v="0.2"/>
    <n v="0.2"/>
    <s v="El cumplimiento de las metas se reflejó desde tercer  trimestre;el proyecto CHIP 2.0 avanzó en la fase de conceptualización teniendo en cuenta que, la CGN propone desarrollar un proyecto que permita modernizar el sistema CHIP versión 1.0, promoviendo la transición a la versión CHIP 2.0. Este proyecto se enfocará en fortalecer sus tres componentes principales, con el objetivo de aumentar la capacidad de adaptación a los cambios legales, económicos, sociales, tecnológicos, ecológicos y políticos, tanto actuales como futuros, basándose en sus fortalezas y oportunidades internas y externas. El proyecto tiene como objetivo, modernizar el sistema CHIP 1.0 existente, desde una perspectiva de colaboración interinstitucional, para generar la versión 2.0. Esta nueva versión del sistema se basará en información contable pública y en datos presupuestales, organizacionales, financieros, económicos, geográficos, sociales y ambientales, con el fin de satisfacer las necesidades de información interna de la CGN y de sus grupos de valor._x000a__x000a_El proyecto registró avances significativos en la finalización de la etapa de conceptualización, que  incluyó la revisión de la prefactibilidad financiera y el inicio de acciones orientadas a garantizar su estabilidad económica, con un valor aproximado de 9.000 millones de pesos. Estos progresos han permitido definir aspectos clave, como los objetivos del proyecto, un horizonte temporal de 24 meses, y el alcance en cuanto a las necesidades administrativas, tecnológicas y de gestión que abordará._x000a__x000a_Durante el cuarto trimestre, respecto al avance del proyecto CHIP 2.0; se contrató al ingeniero Armando Agudelo como al  gerente del proyecto, quien se reunió con las diferentes áreas involucradas con el propósito de conocer la estructura y los requerimientos asociados al documento de prefactibilidad previamente construido desde las Subcontadurías de Centralización de la información, consolidación de la información y el GIT de Apoyo Informático. Al ingeniero Agudelo se le presentó la misión y las expectativas en ocasión al proyecto desde sus necesidades._x000a__x000a_Por otro lado, se conoció el proceso de gestión que llevará el proyecto de acuerdo a la visualización que se tiene desde la gerencia, los recursos disponibles, las personas que se involucrarán en la construcción y el tiempo  de ejecución."/>
    <n v="0.4"/>
    <n v="0"/>
    <s v="Durante el primer trimestre se actualizó la conceptualización y  se analizó el proyecto con el objetivo de iniciar en febrero de 2025. En esta fase, se debían detallar las necesidades del proyecto y ajustar el documento del Estudio de Factibilidad, antes de comenzar con la ejecución en sus fases de planeación, ejecución, monitoreo y cierre. "/>
    <n v="0.4"/>
    <s v="Coordinador GIT Apoyo informático"/>
    <n v="0.2"/>
    <n v="0"/>
    <s v="NO"/>
    <m/>
    <s v="NO"/>
  </r>
  <r>
    <s v="CEN-10-PEI"/>
    <x v="2"/>
    <s v="Lineamientos institucionales para el uso del sistema CHIP y el consumo de su información."/>
    <s v="Gestión con Valores para Resultados"/>
    <s v="Fortalecimiento organizacional y simplificación de procesos"/>
    <s v="Sistema de Gestión de la Calidad"/>
    <s v="Centralización de la información"/>
    <s v="Actualizar, formular y ejecutar lineamientos institucionales para la definición de una entidad como usuario estratégico y/o usuario de la información en el sistema CHIP."/>
    <s v="Lineamientos implementados"/>
    <s v="Procedimiento CEN-PRC07 INCLUSIÓN DE UN USUARIO ESTRATÉGICO Y/O USUARIO_x000a_DE INFORMACIÓN AL CHIP "/>
    <s v="Documento emitido"/>
    <s v="Documento emitido"/>
    <s v="Eficacia"/>
    <s v="Simple"/>
    <s v="Documento"/>
    <s v="Trimestral"/>
    <n v="1"/>
    <n v="0"/>
    <s v="N/A"/>
    <s v="N/A"/>
    <n v="1"/>
    <n v="1"/>
    <s v="Durante el primer trimestre, de manera conjunta con la Subcontaduría de Consolidación de la Información y el GIT de Apoyo Informático, se comenzó a formular un documento que compila el modelo de administración y uso del CHIP, el cual permitirá, entre otras cosas, identificar y actualizar los lineamientos institiucionales._x000a__x000a_Durante este segundo trimestre se avanzó mediante la identificación de la necesidad  de formalizar el  relacionamiento de estandarizar los  requerimientos que solicitan los usuarios estratégicos y canalizarlos a través de un medio de recepción; es así como se esta retroalimentando los aspectos a tener en cuenta para la creación del formato de solicitud de usuarios estratégicos._x000a__x000a_Durante el tercer trimestre, con base en el documento trabajado de manera conjunta  con la Subcontaduría de Consolidación de la información, se avanzó  en la preparación del proyecto  modificatorio de la  Resolución 421 de 2016 que establece   los  lineamientos y las definiciones sobre la forma como opera el sistema CHIP, las funciones del administrador del sistema, las características de los usuarios, y  el alcance de la información._x000a__x000a_Es conveniente recordar que, La Subcontaduría de Centralización  de la información solicitó la reprogramación de  la meta para el cuarto periodo de esta vigencia; por ello, no se reporta avance cuantitativo sino hasta el cuarto trimestre._x000a__x000a_Durante el cuarto trimestre,se actualizó el  procedimiento  CEN-PRC07 Inclusión  de un usuario estratégico y/o usuario de información al CHIP, se revisaron  definiciones, el marco legal,y  las actividades._x000a_Posteriormente,  se adelantaron las acciones necesarias para la solicitud y actualización  en el Sistema Integrado de Gestión Institucional SIGI._x000a__x000a_Es de precisar que,durante el ultimo trimestre del año se realizaron sesiones de analisis del proyecto de Resolución &quot;Por la cual se reglamenta la administración y uso el Sistema Consolidador de Hacienda e Información Financiera Pública - CHIP&quot;._x000a__x000a_Es decir, se dió cumplimiento a la meta programada para este trimestre."/>
    <n v="0"/>
    <s v="N/A"/>
    <s v="N/A"/>
    <n v="0"/>
    <s v="Subcontador de Centralización de la Información Coordinador GIT CHIP_x000a_Coordinadir GIT de Jurídica "/>
    <n v="1"/>
    <m/>
    <s v="SI"/>
    <m/>
    <s v="NO"/>
  </r>
  <r>
    <s v="GTIs-3-PEI"/>
    <x v="2"/>
    <s v="Renovación tecnológica de la plataforma misional"/>
    <s v="Gestión con Valores para Resultados"/>
    <s v="Compras y Contratación Pública"/>
    <s v="Sistema de Gestión de la Calidad"/>
    <s v="Gestión TICs"/>
    <s v="Renovar la infraestructura tecnológica que soporta los procesos de consolidación de la información contable."/>
    <s v="Componentes tecnológicos obsoletos renovados "/>
    <s v="N/A"/>
    <s v="PIIP"/>
    <s v="Componentes tecnológicos renovados/Componentes tecnológicos obsoletos"/>
    <s v="Eficiencia"/>
    <s v="Acumulado"/>
    <s v="Componentes Tecnológicos"/>
    <s v="Trimestral"/>
    <n v="1"/>
    <n v="0.5"/>
    <n v="0.5"/>
    <s v="Se logró completar la actualización del componente de procesamiento de la plataforma misional con la adquisición de un nuevo servidor IBM Power serie 10. de esta manera, se suma este servidor al ya adquirido en 2022 y se alcanza el 100% de renovación de capacidad de procesamiento de dicha plataforma."/>
    <n v="0.25"/>
    <n v="0.6875"/>
    <s v="Se logró finalizar la ejecución y cierre de los procesos de adquisición descritos en los trimestres anteriores para alcanzar un avance total de 18,75%._x000a_Debido al aviso de aplazamiento del presupuesto del proyecto de inversión por parte del Ministerio de Hacienda no se pudo adquirir el servidor de gestión de acuerdo a lo planeado en la renovación tecnológica en la vigencia 2024."/>
    <n v="0.25"/>
    <n v="0"/>
    <s v="En el periodo se están adelantando los estudios previos de los siguientes procesos: _x000a__x000a_1) En proceso de construccion de los documentos necesario para realizar la renovacion del licenciamiento de componentes de software de IBM que integran el sistema misional CHIP_x000a_2) Renovación de la plataforma de seguridad perimetrla Fortinet._x000a_3) Estudio de factibilidad para el proceso de renovacion del sistema chip v2. "/>
    <s v="N/A"/>
    <s v="Coordinador GIT Apoyo informático"/>
    <n v="0.6875"/>
    <n v="0"/>
    <s v="NO"/>
    <m/>
    <s v="NO"/>
  </r>
  <r>
    <s v="GAD-1-PEI"/>
    <x v="3"/>
    <s v="Ampliación de la planta de personal de la CGN (Viabilidad Técnica)"/>
    <s v="Talento humano"/>
    <s v="Gestión Estratégica del Talento Humano"/>
    <s v="Sistema de Gestión de la Calidad"/>
    <s v="Gestión Administrativa"/>
    <s v="Contar con una planta más robusta para el cumplimiento de la misión de la entidad, la estabilidad y el bienestar laboral."/>
    <s v="Viabilidad técnica"/>
    <n v="1"/>
    <s v="Concepto de DAFP"/>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FI-1-PEI"/>
    <x v="3"/>
    <s v="Ampliación de la planta de personal de la CGN (Viabilidad Presupuestal)"/>
    <s v="Talento humano"/>
    <s v="Gestión Estratégica del Talento Humano"/>
    <s v="Sistema de Gestión de la Calidad"/>
    <s v="Gestión de recursos financieros"/>
    <s v="Contar con una planta más robusta para el cumplimiento de la misión de la entidad, la estabilidad y el bienestar laboral."/>
    <s v="Viabilidad presupuestal"/>
    <n v="1"/>
    <s v="Concepto de Dirección General de Presupuesto Público Nacional DGPPN"/>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TH-1-PEI"/>
    <x v="3"/>
    <s v="Fortalecimiento Institucional - Formalización laboral: 1. Modificación de la estructura - Ampliación de planta 2. Fortalecimiento de planta"/>
    <s v="Talento humano"/>
    <s v="Gestión Estratégica del Talento Humano"/>
    <s v="Sistema de Gestión de la Calidad"/>
    <s v="Gestión Humana"/>
    <s v="Contar con una planta más robusta para el cumplimiento de la misión de la entidad, la estabilidad y el bienestar laboral."/>
    <s v="Fases ejecutadas"/>
    <s v="N/A"/>
    <s v="Secretario General"/>
    <s v="Número de fases ejecutadas"/>
    <s v="Eficiencia"/>
    <s v="Simple"/>
    <s v="Fases "/>
    <s v="Trimestral"/>
    <n v="2"/>
    <n v="1"/>
    <n v="1"/>
    <s v="Decreto 1693 y  1694 del 17 de  octubre de 2023"/>
    <n v="1"/>
    <n v="1"/>
    <s v="Decreto 1436 del 27 de noviembre de 2024"/>
    <s v="N/A"/>
    <m/>
    <m/>
    <s v="N/A"/>
    <s v="Líder de Proceso"/>
    <n v="1"/>
    <m/>
    <s v="SI"/>
    <m/>
    <s v="NO"/>
  </r>
  <r>
    <s v="GTH-5-PEI"/>
    <x v="3"/>
    <s v="Actualización de los manuales de funciones de los servidores públicos de la CGN "/>
    <s v="Talento humano"/>
    <s v="Gestión Estratégica del Talento Humano"/>
    <s v="Sistema de Gestión de la Calidad"/>
    <s v="Gestión Humana"/>
    <s v="Contar con manuales de funciones actualizados al conetexto estratégico de la planta de la entidad"/>
    <s v="Manuales de funciones actualizados"/>
    <n v="0"/>
    <s v="Secretario General"/>
    <s v="Manuales de funciones actualizados /manuales de funciones que requieran ajustes"/>
    <s v="Eficacia"/>
    <s v="Simple"/>
    <s v="Porcentaje de Manuales de funciones actualizados"/>
    <s v="Trimestral"/>
    <n v="1"/>
    <s v="N/A"/>
    <n v="0"/>
    <n v="0"/>
    <s v="N/A"/>
    <n v="0"/>
    <n v="0"/>
    <n v="1"/>
    <n v="1"/>
    <s v="El el primer trimestre de 2025 se  realizó la actualización del manual de funciones de la entidad, que corresponde a los 112 fichas "/>
    <s v="N/A"/>
    <s v="Líder de Proceso"/>
    <n v="1"/>
    <n v="1"/>
    <s v="SI"/>
    <m/>
    <s v="NO"/>
  </r>
  <r>
    <s v="GTH-6-PEI"/>
    <x v="3"/>
    <s v="Fortalecimiento de la gestión del talento humano en atracción y retención (Capacitación formal y no formal)"/>
    <s v="Talento humano"/>
    <s v="Gestión Estratégica del Talento Humano"/>
    <s v="Sistema de Gestión de la Calidad"/>
    <s v="Gestión Humana"/>
    <s v="Atraer y retener talento humano de las mejores calidades para la planta de personal de la CGN "/>
    <s v="Programas de educación formal y no formales implementados según oferta institucional"/>
    <n v="0"/>
    <s v="GIT de gestión humana"/>
    <s v="Programas de educación formal y no formales implementados según oferta institucional"/>
    <s v="Eficacia"/>
    <s v="Simple"/>
    <s v="Número de programas implementados "/>
    <s v="Trimestral"/>
    <n v="5"/>
    <s v="N/A"/>
    <n v="0"/>
    <n v="0"/>
    <n v="3"/>
    <n v="3"/>
    <s v="Se ejecutaron como oferta institucional las siguientes programas:  Educación No formal.  Curso “Desarrollo de competencias adaptativas laborales”; Diplomado en Desafíos del Reporte de Información en el Contexto de la Sostenibilidad;  Seminario Desarrollando Habilidades de Gestión de Personal para Directivos. Educación Formal: Especialización en Finanzas y Administración Pública con la U. Militar Nueva Granada "/>
    <n v="1"/>
    <n v="1"/>
    <s v="En el primer trimestre de 2025 se ejecutó  como oferta institucional la capacitación en nómina y seguridad social con la participación de 10 servidores públicos"/>
    <n v="1"/>
    <s v="Líder de Proceso"/>
    <n v="0.8"/>
    <n v="1"/>
    <s v="NO"/>
    <m/>
    <s v="NO"/>
  </r>
  <r>
    <s v="PL-1-PEI"/>
    <x v="3"/>
    <s v="Generación de Estudios técnicos de Desarrollo Organizacional"/>
    <s v="Gestión con Valores para Resultados"/>
    <s v="Fortalecimiento organizacional y simplificación de procesos"/>
    <s v="Sistema de Gestión de la Calidad"/>
    <s v="Planeación Integral "/>
    <s v="Contar con un diagnóstico y recomendaciones para eventuales ajustes a la estructura de la organización en caso de que se considere necesario."/>
    <s v="Generación de estudios técnicos "/>
    <s v="N/A"/>
    <s v="GIT planeación integral "/>
    <s v="Estudios técnicos generados/Estudios técnicos requeridos "/>
    <s v="Producto"/>
    <s v="Simple"/>
    <s v="Documento"/>
    <s v="Trimestral"/>
    <n v="1"/>
    <n v="1"/>
    <s v="N/A"/>
    <s v="No se ha considerado necesario"/>
    <n v="1"/>
    <n v="1"/>
    <s v="Se generó el estudio técnico que sirvió de soporte para el fortalecimiento de 47 cargos en la CGN"/>
    <n v="1"/>
    <n v="0"/>
    <s v="No se ha considerado necesario"/>
    <n v="1"/>
    <s v="Coordinación GIT"/>
    <n v="1"/>
    <m/>
    <s v="NO"/>
    <m/>
    <s v="NO"/>
  </r>
  <r>
    <s v="CEN-1-PEI"/>
    <x v="4"/>
    <s v="Perfilamiento de ECP y focalización estratégica (Esquema de perfilamiento)"/>
    <s v="Gestión con Valores para Resultados"/>
    <s v="Fortalecimiento organizacional y simplificación de procesos"/>
    <s v="Sistema de Gestión de la Calidad"/>
    <s v="Centralización de la información"/>
    <s v="Desarrollar un esquema de perfilamiento de ECP y medición general de su desempeño en gestión contable."/>
    <s v="Esquema de perfilamiento"/>
    <n v="0"/>
    <s v="Acta  o grabaciones"/>
    <s v="Instrumento de perfilamiento desarrollado   "/>
    <s v="Eficacia"/>
    <s v="Acumulada"/>
    <s v="No. de Entidades"/>
    <s v="Trimestral"/>
    <n v="1"/>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a General de la Nación. Durante el primer trimestre, se avanzó en sesiones de ajuste del plan de trabajo  y seguimiento a la consultoría."/>
    <n v="0"/>
    <s v="Coordinador GIT Gestión y Evaluación de la información Entidades de Gobierno"/>
    <n v="0"/>
    <n v="0"/>
    <s v="NO"/>
    <m/>
    <s v="NO"/>
  </r>
  <r>
    <s v="CEN-2-PEI"/>
    <x v="4"/>
    <s v="Perfilamiento de ECP y focalización estratégica (Estrategias de asistencia)"/>
    <s v="Gestión del conocimiento y la innovación"/>
    <s v="Gestión del conocimiento y la innovación"/>
    <s v="Sistema de Gestión de la Calidad"/>
    <s v="Centralización de la información"/>
    <s v="Estrategias focalizadas de asistencia y capacitación técnica para las ECP."/>
    <s v="Estrategias de asistencia"/>
    <n v="0"/>
    <s v="Plan de trabajo"/>
    <s v="Estrategias ejecutadas"/>
    <s v="Eficacia"/>
    <s v="Simple"/>
    <s v="No. de Estrategias"/>
    <s v="Trimestral"/>
    <n v="3"/>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
    <n v="2"/>
    <s v="Subcontador de Centralización de la Información Coordinadores GIT Gestión y Evaluación de la información"/>
    <n v="0"/>
    <n v="0"/>
    <s v="NO"/>
    <m/>
    <s v="NO"/>
  </r>
  <r>
    <s v="CEN-3-PEI"/>
    <x v="4"/>
    <s v="Fortalecimiento de la asistencia técnica con enfoque   territorial"/>
    <s v="Gestión con Valores para Resultados"/>
    <s v="Fortalecimiento organizacional y simplificación de procesos"/>
    <s v="Sistema de Gestión de la Calidad"/>
    <s v="Centralización de la información"/>
    <s v="Estructurar y ejecutar un plan de sesiones virtuales o presenciales con enfoque regional, que permitan realizar orientación y seguimiento a las ECP del nivel territorial , sobre  el cumplimiento de las disposiciones legales en materia de contabilidad pública."/>
    <s v="Asistencia técnica con enfoque regional"/>
    <n v="1"/>
    <s v="Acta o grabaciones"/>
    <s v="Entidades asistidas"/>
    <s v="Eficacia"/>
    <s v="Simple"/>
    <s v="No. de Entidades"/>
    <s v="Trimestral"/>
    <n v="100"/>
    <n v="0"/>
    <s v="N/A"/>
    <s v="N/A"/>
    <n v="20"/>
    <n v="20"/>
    <s v="El cumplimiento de la meta se reflejó en los dos últimos trimestres,durante el 2024 se realizaron 20 asistencias y se ha evidenciado una actitud receptiva por parte de las entidades. Sin duda, la presencia de la CGN es apreciada por los entes territoriales y, además, permite visibilizar oportunidades de mejora en la calidad de la información en su reconocimiento y revelación. _x000a_"/>
    <n v="40"/>
    <n v="0"/>
    <s v="Durante  el primer trimestre el trabajo se enfocó al proceso de cierre del Balance a 31 de diciembre y a definir aspectos de planeación con el fin de adelantar actividades de la vigencia 2025. Sin embargo,el GIT de Gestión y Evaluación de la información  - Entidades de Gobierno, identificó 30 entidades a las que se les brindará asistencia técnica con enfoque territorial para  esta vigencia,  así como el cronograma de las sesiones."/>
    <n v="40"/>
    <s v="Subcontador de Centralización de la Información, Coordinador GIT Gestión y Evaluación de la información Entidades de Gobierno "/>
    <n v="0.2"/>
    <n v="0"/>
    <s v="NO"/>
    <m/>
    <s v="NO"/>
  </r>
  <r>
    <s v="CEN-4-PEI"/>
    <x v="4"/>
    <s v="Potenciar el Sistema de Evaluación Institucional - SEI"/>
    <s v="Gestión con Valores para Resultados"/>
    <s v="Fortalecimiento organizacional y simplificación de procesos"/>
    <s v="Sistema de Gestión de la Calidad"/>
    <s v="Centralización de la información"/>
    <s v="Potencializar y posicionar el Sistema de Evaluación Institucional - SEI, como herramienta de control y gestión para la asistencia técnica, a través de la definición, parametrización y puesta de marcha de conjuntos de reglas de evaluación."/>
    <s v="Conjunto de reglas de evaluación."/>
    <n v="0"/>
    <s v="Informe de evaluaciones por conjunto de reglas."/>
    <s v="Conjunto de reglas aplicados"/>
    <s v="Eficacia"/>
    <s v="Simple"/>
    <s v="Documento"/>
    <s v="Trimestral"/>
    <n v="2"/>
    <n v="0"/>
    <s v="N/A"/>
    <s v="N/A"/>
    <n v="2"/>
    <n v="2"/>
    <s v="El cumplimiento de la meta se reflejó en los dos últimos trimestres, durante el tercer trimestre de 2024, se ajustó y se formuló el primer conjunto de reglas relacionadas con la aplicación del Procedimiento para las Empresas de Servicios Públicos (ESP) que pertenecen a todo el territorio nacional. _x000a_Durante el cuarto trimestre de 2024, se ajustó y se formuló el segundo conjunto de reglas relacionadas con la aplicación del Procedimiento del Pasivo Pensional para empresas no cotizantes._x000a_Es decir, se dió cumplimiento a la meta programada para este trimestre y para el año,  se logró  apuntar al mejoramiento de la calidad de la información, con enfoque en el análisis y en la correcta aplicación de este procedimiento."/>
    <n v="0"/>
    <n v="0"/>
    <m/>
    <n v="0"/>
    <s v="Subcontador de Centralización de la Información, Coordinador GIT Gestión y Evaluación de la información empresas"/>
    <n v="1"/>
    <m/>
    <s v="SI"/>
    <m/>
    <s v="NO"/>
  </r>
  <r>
    <s v="CON-2-PEI"/>
    <x v="4"/>
    <s v="Gestionar  trabajos conjuntos con los usuarios estratégicos de la GFP tendientes a mejorar la calidad e integración de la información Contable Pública."/>
    <s v="Gestión con Valores para Resultados"/>
    <s v="Fortalecimiento organizacional y simplificación de procesos"/>
    <s v="Sistema de Gestión de la Calidad"/>
    <s v="Consolidación de la Información"/>
    <s v="Mejora en la calidad de la información y en la Integración del subsistema de contabilidad pública con los demas subsistemas de la Gestión Financiera Pública"/>
    <s v="Documentos que sustenten los trabajos conjuntos realizados entre los usuarios estrategicos de la GFP en pro de la mejora de la calidad de la información y  la integración de esta."/>
    <s v="N/A"/>
    <s v="Documentos que den cuenta del trabajo conjunto de los diferentes subsistemas de la GFP para mejorar la calidad y la integración de la información para la  gestión financiera pública. _x000a_ "/>
    <s v="Número de documentos"/>
    <s v="Eficacia"/>
    <s v="Acumulada"/>
    <s v="Documento"/>
    <s v="Anual"/>
    <n v="3"/>
    <s v="N/A"/>
    <s v="N/A"/>
    <s v="N/A"/>
    <n v="1"/>
    <n v="1"/>
    <s v="Se realizaron análisis sobre alternativas de mejora del formulario de Variaciones Trimestrales Significativas y se realizó presentación sobre el tema al Contador General. También se participó en las pruebas del formulario de Cambios Relevantes para la GFP y se enviaron comentarios de mejora."/>
    <n v="1"/>
    <s v="N/A"/>
    <s v=" 1er trimestre: Participación en las actividades relacionadas con la inclusión del formulario de Cambios relevantes para la GFP en el Procedimiento de reporte de ICPC y gestión con el MHCP de comentarios al procedimiento enviados por Ecopetrol y Bogotá._x000a_- Revisión de consolidaciones preliminares y definitiva del árbol MEFP del 2024-IV y avance en la elaboración de los informes por sectores institucionales (MEFP) incluidos en el Estado de Situación Financiera y de Resultados Consolidados del Sector Público como informes complementarios."/>
    <n v="1"/>
    <s v="Coordinador GIT Estadística y Análisis Económico"/>
    <n v="0.33333333333333331"/>
    <n v="0"/>
    <s v="NO"/>
    <m/>
    <s v="NO"/>
  </r>
  <r>
    <s v="GTIs-1-PEI"/>
    <x v="4"/>
    <s v="Implementación de una aplicación de software para la autogestión de las operaciones recíprocas durante el reporte de información contable a la CGN"/>
    <s v="Gestión con Valores para Resultados"/>
    <s v="Fortalecimiento organizacional y simplificación de procesos"/>
    <s v="Sistema de Gestión de la Calidad"/>
    <s v="Gestión TICs"/>
    <s v="Aplicación implementada en estado de producción."/>
    <s v="Etapas ejecutadas para la implementación de la aplicación"/>
    <s v="N/A"/>
    <s v="Carpeta de desarrollo de software. - GIT Apoyo informático"/>
    <s v="Etapas para la implementación ejecutadas / Etapas para la implementación programadas ( Análisis,_x000a_Piloto,_x000a_Diseño,_x000a_Desarrollo ,_x000a_Puesta en producción)"/>
    <s v="Eficacia"/>
    <s v="Acumulado"/>
    <s v="Etapas ejecutadas"/>
    <s v="Trimestral"/>
    <n v="1"/>
    <n v="0.2"/>
    <n v="0.2"/>
    <s v="El alcance de 2023 corresponde a realizar un piloto; por razones de tiempo y disponibilidad de personal no se logró el objetivo; se avanzó en la conceptualización y diseño de la solución"/>
    <n v="0.3"/>
    <n v="0.5"/>
    <s v="En el mes de noviembre se realizo ajuste de la meta para año 2024, redefiniéndola en un 30% como consecuencia de las situaciones evidenciadas en las descripciones cualitativas de los trimestres anteriores._x000a__x000a_Se revisó el documento de diseño para ajustar los diagramas de bloques, flujo y despliegue del aplicativo; los cuales conforman la base para la etapa de desarrollo de la programación."/>
    <n v="0.5"/>
    <n v="0"/>
    <s v="En el periodo se realizó ajuste al documento de conceptualización; análisis y diseño de alto nivel, con el próposito de alinearlo al proyecto de CHIP 2.0"/>
    <s v="N/A"/>
    <s v="Coordinador GIT Apoyo informático"/>
    <n v="0.7"/>
    <n v="0"/>
    <s v="NO"/>
    <m/>
    <s v="NO"/>
  </r>
  <r>
    <s v="CON-3-PEI"/>
    <x v="5"/>
    <s v="Proponer las alianzas estratégicas para la mejora de la calidad de la información financiera y contable pública"/>
    <s v="Gestión con Valores para Resultados"/>
    <s v="Fortalecimiento organizacional y simplificación de procesos"/>
    <s v="Sistema de Gestión de la Calidad"/>
    <s v="Consolidación de la Información"/>
    <s v="Estrategia de alianzas formulada e implementada para mejorar la calidad de la información desde la fuente y para su uso."/>
    <s v="Etapas para la implementación de la estrategia"/>
    <s v="N/A"/>
    <s v="Subcontaduría de Consolidación, Centralización_x000a_e Investigación"/>
    <s v="Fases  implementadas/fases Programadas_x000a_(Fase 1: Formulación_x000a_Fase 2: Implementación_x000a_Fase 3: Mejoramiento Continuo)"/>
    <s v="Eficacia"/>
    <s v="Acumulada"/>
    <s v="Fases de la estrategia de alianzas"/>
    <s v="Anual"/>
    <n v="1"/>
    <s v="N/A"/>
    <s v="N/A"/>
    <s v="N/A"/>
    <n v="0.1"/>
    <n v="0.1"/>
    <s v="Se revisó y ajustó documento sobre la formulación de alianzas estratégicas para establecer los mecanismos de mejora de la calidad de la información financiera y contable pública."/>
    <n v="0.6"/>
    <s v="N/A"/>
    <s v="1er trimestre: No se han realizado avances en esta actividad."/>
    <n v="0.3"/>
    <s v="Coordinador GIT Estadística y Análisis Económico"/>
    <n v="0.1"/>
    <n v="0"/>
    <s v="NO"/>
    <m/>
    <s v="NO"/>
  </r>
  <r>
    <s v="GJU-1-PEI"/>
    <x v="6"/>
    <s v="Depuración del normograma de la regulación contable"/>
    <s v="Gestión con Valores para Resultados"/>
    <s v="Mejora normativa"/>
    <s v="Sistema de Gestión de la Calidad"/>
    <s v="Gestión Jurídica"/>
    <s v="Facilitar la comprensión y aplicación de la regulación contable pública."/>
    <s v="Depuración del normograma de la regulación contable"/>
    <s v="N/A"/>
    <s v="GIT de Jurídica"/>
    <s v="Etapas ejecutadas / Etapas programadas_x000a_(Determinación del inventario normativo_x000a_Definición de criterios de depuración_x000a_Depuración Normativa_x000a_Aprobación depuración Normativa)"/>
    <s v="Eficiencia"/>
    <s v="Simple"/>
    <s v="Etapas"/>
    <s v="Trimestral"/>
    <n v="1"/>
    <s v="N/A"/>
    <s v="N/A"/>
    <s v="N/A"/>
    <n v="1"/>
    <n v="1"/>
    <s v="En cuanto al normograma institucional, el grupo interno de trabajo de Juridica revela que ha logrado completar con el inventario total de los actos administrativos, normas y demás documentos la revisión al 100% del normograma. Con este logro, hemos concluido la fase Depuración y aprobación._x000a__x000a_"/>
    <s v="N/A"/>
    <s v="N/A"/>
    <s v="En cuanto al normograma institucional, el grupo interno de trabajo de Juridica revela que logró completar el inventario total de los actos administrativos, normas y demás documentos de la CGN, corrrespondiente al 100% del normograma institucional, por tal motivo para el presente reporte no aplica reporte cuantitativo. Con este logro, hemos concluido la fase Depuración y aprobación (Se anexan las fichas de los indicadores reportados en la vigencia 2024)._x000a__x000a_"/>
    <s v="N/A"/>
    <s v="Coordinador GIT de Jurídica"/>
    <n v="1"/>
    <m/>
    <s v="SI"/>
    <m/>
    <s v="NO"/>
  </r>
  <r>
    <s v="GJU-2-PEI"/>
    <x v="6"/>
    <s v="Actualización del ámbito del Régimen de Contabilidad Pública "/>
    <s v="Gestión con Valores para Resultados"/>
    <s v="Mejora normativa"/>
    <s v="Sistema de Gestión de la Calidad"/>
    <s v="Gestión Jurídica"/>
    <s v="Contar con un ámbito de implementación de régimen de contabilidad pública que oriente a las entidades públicas "/>
    <s v="Etapas para la actualización del ámbito del régimen de contabilidad pública"/>
    <s v="N/A"/>
    <s v="GIT de Jurídica"/>
    <s v="Etapas para la actualización del ámbito del régimen de contabilidad pública"/>
    <s v="Eficiencia"/>
    <s v="Simple"/>
    <s v="Etapas"/>
    <s v="Trimestral"/>
    <n v="1"/>
    <s v="N/A"/>
    <s v="N/A"/>
    <s v="N/A"/>
    <n v="0.5"/>
    <n v="0.5"/>
    <s v="Al cierre del cuarto trimestre se da un cumplimiento del 100% de la meta establecida de avanzar en un 50% con la actualización del régimen de la contabilidad pública, se procede con la depuración inicial de la base de datos de la totalidad de las entidades estatales que poseen CHIP, se logró la clasificación por categoría de cada una de las entidades, con el fin de contar con el suministro para posteriormente hacer la clasificación por tipo de entidad acorde con la estructura del estado. Se adjunta base de datos con todas las clasificaciones desarrolladas"/>
    <n v="0.5"/>
    <n v="0.3"/>
    <s v="En atención al análisis realizado sobre la naturaleza jurídica de las entidades que integran el Régimen de Contabilidad Pública, cuyo propósito fue determinar con precisión cuáles entidades deben acogerse a dicho régimen, se logró consolidar un consenso interinstitucional con las distintas áreas de la Contaduría General de la Nación. Como resultado de este ejercicio técnico y normativo, se elaboró el proyecto de Resolución “Por la cual se adopta el Régimen de Contabilidad Pública, se establece su conformación, se define el ámbito de aplicación y se derogan las Resoluciones 354 de 2007, 156 de 2018 y 195 de 2021”. _x000a__x000a_Actualmente, el proyecto se encuentra en etapa de observaciones por parte de los Subcontadores y el Secretario General. La Subcontadora General y de Investigación ya ha remitido sus comentarios, y en el Comité de Gestión del mes de febrero se acordó que la retroalimentación completa sea consolidada en el mes de mayo. De acuerdo con el indicador definido para esta actividad, se ha alcanzado un avance del 30% frente a la meta pactada del 50%."/>
    <s v="N/A"/>
    <s v="Coordinador GIT de Jurídica"/>
    <n v="0.8"/>
    <n v="0.6"/>
    <s v="NO"/>
    <m/>
    <s v="NO"/>
  </r>
  <r>
    <s v="NR-1-PEI"/>
    <x v="6"/>
    <s v="Mantener y fortalecer la calidad de la regulación contable pública"/>
    <s v="Gestión con Valores para Resultados"/>
    <s v="Mejora normativa"/>
    <s v="Sistema de Gestión de la Calidad"/>
    <s v="Normalización y Culturización Contable"/>
    <s v="Normas expedidas y conceptos emitidos consistentes con la regulación contable pública y el contexto del sector público colombiano."/>
    <s v="Número de conceptos o normas NO modificadas por inconsistencia técnica"/>
    <s v="N/A"/>
    <s v="Doctrina compilada y normograma"/>
    <s v="Número de conceptos o normas que NO requieran ser modificadas por inconsistencia técnica"/>
    <s v="Simple"/>
    <s v="Calidad"/>
    <s v="Normas expedidas y  conceptos emitidos"/>
    <s v="Trimestral"/>
    <n v="1"/>
    <n v="1"/>
    <n v="1"/>
    <s v="De el total de 760 conceptos y consultas, se derogaron 4"/>
    <n v="1"/>
    <n v="1"/>
    <s v="•En el primer trimestre se emitieron 88 conceptos, derogados 3 y se emitieron dos 2 resoluciones que no derogaban ni modificaban por inconsistencia técnica otras resoluciones._x000a_•En el segundo trimestre se emitieron 106 conceptos, derogado 1 _x000a_La Resolución 089 de 2024 no corrigen inconsistencias técnicas de otras resoluciones expedidas._x000a_•En el tercer trimestre  se emitieron 111, Conceptos derogados por inconsistencia técnica, ninguno_x000a_•En el cuarto trimestre se emitieron 180 conceptos y 37 comunicaciones para un total de 217._x000a_Conceptos derogados 4 en el mes de octubre_x000a_Se expidieron 13 resoluciones y ninguna corrige inconsistencias técnicas de otras resoluciones expedidas."/>
    <n v="1"/>
    <n v="1"/>
    <s v="•En el primer trimestre :Se emitió una (1) resolución  que no derogaba ni modificaba por inconsistencia técnica otras resoluciones._x000a_Se emitió el concepto 20251110005771 del 24-02-2025 , el cual deroga:• El numeral 6 de las conclusiones del concepto 20162000038641 del 9 de diciembre de 2016• Los párrafos segundo, tercero, cuarto y quinto de las conclusiones del concepto 20182000001381 del 26 de enero de 2018, • El numeral 2 de las conclusiones del concepto 20182000020561 del 16 de marzo de 2018, • El concepto 20182000026351 del 4 de mayo de 2018"/>
    <n v="1"/>
    <s v="Subcontador general y de investigación"/>
    <n v="1"/>
    <n v="1"/>
    <s v="NO"/>
    <m/>
    <s v="NO"/>
  </r>
  <r>
    <s v="NR-2-PEI"/>
    <x v="6"/>
    <s v="Orientar la aplicación de las normas contables a casos específicos de las entidades de manera oportuna (Conceptos emitidos)"/>
    <s v="Gestión con Valores para Resultados"/>
    <s v="Mejora normativa"/>
    <s v="Sistema de Gestión de la Calidad"/>
    <s v="Normalización y Culturización Contable"/>
    <s v="Emitir de manera oportuna conceptos contables en cuales se oriente las normas contables a casos específicos de las entidades."/>
    <s v="Conceptos emitidos"/>
    <s v="N/A"/>
    <s v="Sistema de correspondencia orfeo"/>
    <s v="Número de conceptos emitidos/Número de conceptos programados"/>
    <s v="Simple"/>
    <s v="Eficacia"/>
    <s v="Conceptos emitidos"/>
    <s v="Trimestral"/>
    <n v="2400"/>
    <n v="600"/>
    <n v="760"/>
    <s v="•En el primer trimestre se emitieron 181 conceptos y consultas. _x000a_•En el segundo trimestre  se  emitieron 151 conceptos y consultas_x000a_• En el tercer trimestre  se emitieron 230 conceptos y consultas  _x000a_• En el cuarto trimestre  se emitieron 198 conceptos y consultas."/>
    <n v="600"/>
    <n v="649"/>
    <s v="• En el primer trimestre 2024 se emitieron 88 conceptos y 62 comunicaciones para un total de 150._x000a_• En el segundo trimestre 2024 se emitieron 106 y 36 comunicaciones para un total de 142._x000a_• En el tercer trimestre 2024 se emitieron 111 conceptos y 29 comunicaciones para un total de 140._x000a_•En el cuarto trimestre 2024 se emitieron 180 conceptos y 37 comunicaciones para un total de 217."/>
    <n v="600"/>
    <n v="138"/>
    <s v="En el primer trimestre  se emitieron 118 conceptos  y 20 comunicaciones para un total de 138. _x000a_Dificultades: Dada la complejidad de los temas se requiere mayor tiempo para realizar el análisis y tramite de los documentos._x000a_Se contó con el apoyo del personal contratista a partir de mediados y finales del mes de febrero._x000a_   "/>
    <n v="600"/>
    <s v="Subcontador general y de investigación"/>
    <n v="0.64458333333333329"/>
    <n v="0.23"/>
    <s v="NO"/>
    <m/>
    <s v="NO"/>
  </r>
  <r>
    <s v="NR-3-PEI"/>
    <x v="6"/>
    <s v="Orientar la aplicación de las normas contables a casos específicos de las entidades de manera oportuna (Oportunidad en la emisión de conceptos)"/>
    <s v="Gestión con Valores para Resultados"/>
    <s v="Mejora normativa"/>
    <s v="Sistema de Gestión de la Calidad"/>
    <s v="Normalización y Culturización Contable"/>
    <s v="Emitir de manera oportuna conceptos contables en los cuales se oriente la aplicación de las normas contables a casos específicos de las entidades."/>
    <s v="Oportunidad en la emisión de conceptos"/>
    <s v="N/A"/>
    <s v="Sistema de correspondencia orfeo"/>
    <s v="Porcentaje de conceptos emitidos dentro de los siguientes 30 días hábiles a su radicación o 60 días en caso de ampliación de términos."/>
    <s v="Simple"/>
    <s v="Oportunidad"/>
    <s v="Días promedio"/>
    <s v="Trimestral"/>
    <n v="100"/>
    <n v="100"/>
    <n v="100"/>
    <s v="•En el primer de 2023 se emitieron 181 conceptos._x000a_•El segundo trimestre  se emitieron 151 conceptos con un  un promedio de respuesta de 19 días,  esto es, dentro del plazo establecido para alcanzar la meta._x000a_• En el tercer trimestre se emitieron 230 conceptos con un  un promedio de respuesta de 23.43 días,  esto es, dentro del plazo establecido para alcanzar la meta. _x000a_• En el cuarto trimestre  se emitieron 198 conceptos con un  un promedio de respuesta de 21,14 días,  esto es, dentro del plazo establecido para alcanzar la meta"/>
    <n v="100"/>
    <n v="100"/>
    <s v="•En el primer trimestre de 2024 se emitieron 88 conceptos._x000a_•En el segundo trimestre de 2024 se emitieron 106 conceptos_x000a_•En el tercer trimestre de 2024 se emitieron 111 conceptos_x000a_•En el cuarto trimestre de 2024 se emitieron 217 conceptos. _x000a_Todos los conceptos fueron emitidos dentro de los términos de ley establecidos en el CPACA."/>
    <n v="100"/>
    <n v="100"/>
    <s v="En el primer trimestre de 2025 se emitieron en total ciento dieciocho  (118) conceptos  dentro de los terminos de 30 días hábiles a su radicación o 60 días en caso de ampliación de término."/>
    <n v="100"/>
    <s v="Subcontador general y de investigación"/>
    <n v="1"/>
    <n v="1"/>
    <s v="NO"/>
    <m/>
    <s v="NO"/>
  </r>
  <r>
    <s v="NR-4-PEI"/>
    <x v="6"/>
    <s v="Proyectar regulación contable que atienda a los estándares internacionales y a las necesidades del contexto del sector público colombiano"/>
    <s v="Gestión con Valores para Resultados"/>
    <s v="Mejora normativa"/>
    <s v="Sistema de Gestión de la Calidad"/>
    <s v="Normalización y Culturización Contable"/>
    <s v="Regulación contable que atienda a los estándares internacionales y a las necesidades del contexto del sector público colombiano."/>
    <s v="Expedición de normas contables"/>
    <n v="16"/>
    <s v="Normograma"/>
    <s v="Número de normas expedidas/Número de normas programadas"/>
    <s v="Simple"/>
    <s v="Eficacia"/>
    <s v="Normas expedidas"/>
    <s v="Trimestral"/>
    <n v="51"/>
    <n v="16"/>
    <n v="17"/>
    <s v="Se expidieron las siguientes resoluciones: 040, 041, 165, 172, 180, 261, 285, 286, 413, 417, 418, 419,420, 421, 422, 441 y 442   "/>
    <n v="11"/>
    <n v="16"/>
    <s v="•Primer trimestre: Se expidieron 2 resoluciones: Resolución 075 de fecha 15 de marzo de 2024, y la Resolución 086 de fecha 26 de marzo de 2024._x000a_•Segundo trimestre: Se expidió la Resolución 089 de fecha 01 de abril de 2024._x000a_•Tercer trimestre: No se expidieron resoluciones._x000a_Cuarto trimestre: Se expidieron las siguientes resoluciones 420, 436, 437, 438, 439, 441, 443, 444, 450, 451, 452, 453 y 454 de 202. Las normas expedidas adicionales a lo planeado se originaron en solicitudes de las entidades_x000a_Las normas expedidas adicionales a lo planeado se originaron en solicitudes de las entidades. "/>
    <n v="12"/>
    <n v="1"/>
    <s v="En el primer trimestre  expidió la Resolución 061 del 19 de marzo de 2025, por la cual se modifica el Plan Único de Cuentas de las instituciones de educación superior._x000a_Dificultad presentada para este trimestre :La otra norma programada para el primer trimestre es la de proceso contable y sistema documental contable.Para la modificación de esta norma se están llevando a cabo coordinaciones con  el DAFP para revisar el instrumento de evaluación del control interno contable."/>
    <n v="12"/>
    <s v="Subcontador general y de investigación"/>
    <n v="0.66666666666666663"/>
    <n v="8.3333333333333329E-2"/>
    <s v="NO"/>
    <m/>
    <s v="NO"/>
  </r>
  <r>
    <s v="NR-5-PEI"/>
    <x v="7"/>
    <s v="Incluir la perspectiva de sostenibilidad social y medioambiental en la regulación contable pública."/>
    <s v="Gestión con Valores para Resultados"/>
    <s v="Mejora normativa"/>
    <s v="Sistema de Gestión de la Calidad"/>
    <s v="Normalización y Culturización Contable"/>
    <s v="Regulación contable o documentos que incorporen aspectos de sostenibilidad social y medioambiental"/>
    <s v="Expedición de normas o documentos que incorporen aspectos de sostenibilidad social y medioambiental"/>
    <s v="N/A"/>
    <s v="Normograma"/>
    <s v="Número de normas o documentos expedidos con una perspectiva de sostenibilidad social y medioambiental/Número de normas o documentos con una perspectiva de sostenibilidad social y medioambiental programados"/>
    <s v="Simple"/>
    <s v="Eficacia"/>
    <s v="Normas expedidas"/>
    <s v="Trimestral"/>
    <n v="4"/>
    <n v="1"/>
    <n v="1"/>
    <s v="Se elaboró el documento &quot; Avances en la Implentación de los Objetivos de Desarrollo Sostenible (ODS)&quot; "/>
    <n v="1"/>
    <n v="1"/>
    <s v="•_x0009_En el primer trimestre de 2024 se ajustó el informe sobre el &quot;Sistema de Contabilidad de Reducción de las Emisiones y Remoción de Gases de Efecto Invernadero– SCRR GEI&quot; a partir de la primera revisión al interior del GIT de Investigación y Normas. Actualmente se encuentra en segunda revisión. _x000a_Se revisó y retroalimentó el informe sobre &quot;Avances en el contexto internacional sobre la divulgación de información social y ambiental para el sector público&quot;._x000a_•_x0009_En el segundo trimestre de 2024 se ajustó el informe sobre el &quot;Sistema de Contabilidad de Reducción de las Emisiones y Remoción de Gases de Efecto Invernadero– SCRR GEI&quot; a partir de la segunda revisión al interior del GIT de Investigación y Normas._x000a_Se ajustó el informe sobre &quot;Avances en el contexto internacional sobre la divulgación de información social y ambiental para el sector público&quot; a partir de la primera revisión y retroalimentación realizada al interior del GIT de Investigación y Normas. Actualmente se encuentra en segunda revisión._x000a_Se revisó y retroalimentó el informe sobre &quot;Implicaciones en el sector público colombiano de las directrices emitidas por la Superintendencia Financiera de Colombia y la Superintendencia de Sociedades en materia de información para la sostenibilidad&quot;. _x000a_Se desarrollo una encuesta al interior del GIT de Investigación y Normas, la cual fue dirigida a todas las entidades del sector público colombiano con el fin de caracterizar el estado actual de las prácticas sobre preparación y divulgación de información social y ambiental. Esta encuesta permitirá recolectar datos sobre dichas prácticas al interior de las entidades y empresas obligadas a aplicar el Régimen de Contabilidad Pública._x000a_•_x0009_En el tercer trimestre de 2024 se presentó al contador general de la Nación el informe sobre el &quot;Sistema de Contabilidad de Reducción de las Emisiones y Remoción de Gases de Efecto Invernadero– SCRR GEI&quot;. Actualmente, se está ajustando el informe con los comentarios recibidos para dejar el documento definitivo. Este producto se finalizará en el cuarto trimestre._x000a_Se elaboró propuesta de estrategia para la caracterización del sector público colombiano para la definición de una política de regulación para la divulgación de información de sostenibilidad._x000a_Se revisó el informe sobre &quot;Avances en el contexto internacional sobre la divulgación de información social y ambiental para el sector público&quot;. Actualmente se encuentra en ajuste producto de las observaciones._x000a__x000a_•En el cuarto trimestre de 2024 Se aprobó el siguiente documento de investigación:_x000a_ Sistema de Contabilidad de Reducción de Emisiones y Remoción de Gases de Efecto Invernadero (SCRR-GEI) en Colombia._x000a__x000a_Se avanzó en el desarrollo de los siguientes documentos de investigación: Avances en el contexto internacional sobre la práctica de elaboración y divulgación de información contable de sostenibilidad para el sector público."/>
    <n v="1"/>
    <s v="N/A"/>
    <s v="En el primer trimestre de 2025 Se avanzó en el ajuste del documento de Avances en el contexto internacional sobre_x000a_la elaboración y divulgación de información contable de sostenibilidad en el sector público y en la revisión del documento de Resultados de la encuesta &quot;Avances del sector público colombiano sobre preparación y divulgación de información social y ambiental”._x000a_Dificultad presentada: El ajuste y revisión de los documentos ha requerido más tiempo del inicialmente planeado dada la complejidad de los documentos."/>
    <n v="1"/>
    <s v="Subcontador general y de investigación"/>
    <n v="0.5"/>
    <n v="0"/>
    <s v="NO"/>
    <m/>
    <s v="NO"/>
  </r>
  <r>
    <s v="CON-4-PEI"/>
    <x v="8"/>
    <s v="Mejora en la calidad de los productos finales (Dictamen de la CGR al Balance General de la Nación)"/>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Dictamen de la CGR al Balance General de la Nación"/>
    <s v="Razonable Sin Salvedades"/>
    <s v="Dictamen CGR"/>
    <s v="Calificaciones posibles: _x000a_Las opciones de evaluación de la calidad de la información son las siguientes: _x000a_(Sin salvedades, Con salvedades, negativa y abstención de opinión)"/>
    <s v="Calidad"/>
    <s v="Simple"/>
    <s v="Tipo de Dictamen: _x000a_Sin Salvedades 100%_x000a_Con salvedades: 75%_x000a_Negativa: 50%_x000a_Abstencion:25_x000a_Meta minima con salvedades"/>
    <s v="Anual"/>
    <s v="Con Salvedades"/>
    <s v="Sin Salvedades"/>
    <s v="Sin Salvedades"/>
    <s v="Se recibió por parte de la CGR el concepto al Balance General de la Nación, sin salvedades, lo que demuestra un fortalecimiento de los procesos que realiza la CGN con la gestión y los datos de las entidades."/>
    <s v="Sin Salvedades"/>
    <s v="Con salvedades"/>
    <s v="CON-3: Se recibio el dictamen por parte de la CGR respecto al Informe de Situación Financiera y Resultados Consolidados 2023 donde la concluision fue de &quot;Opinion con salvedades&quot;_x000a__x000a_En opinión de la CGR, excepto por los efectos de las cuestiones descritas en la sección Fundamento de la opinión con salvedades, el Balance General de la Nación consolidado adjunto presentó fielmente, en todos los aspectos materiales la situación financiera, de resultados y cambios en el patrimonio correspondiente a la vigencia 2023, de conformidad con el marco conceptual para la preparación y presentación de información financiera y las normas para el reconocimiento, medición, revelación y presentación de los hechos económicos definidas en el marco normativo_x000a_contable expedido por el Contador General de la Nación."/>
    <s v="Con Salvedades"/>
    <s v="N/A"/>
    <s v="Para la elaboración y presentación del Balance General de la Nación a corte Diciembre de 2024, se efectuaron las siguientes actividades en el primer trimestre 2025:_x000a_-7 consolidaciones preliminar de Convergencia_x000a_-1 consolidación definitiva de Convergencia, Departamentos, Modelos MEFP, MEFP sectores economicos._x000a_-Elaboración de 8 análisis de consistencia._x000a_-Se realizaron socializaciones de las guias, documentos, reportes y aplicativos, a utilizar durante el desarrollo del informe._x000a_-Se generó la solicitud a comunicación pública sobre las portadas del informe_x000a_-Se realizó el cronograma para la elaboración y entrega del informe_x000a_-Se inicio con el desarollo del informe"/>
    <s v="Con Salvedades"/>
    <s v="Coordinador GIT Procesamiento y análisis de productos"/>
    <n v="0.66"/>
    <m/>
    <s v="NO"/>
    <m/>
    <s v="NO"/>
  </r>
  <r>
    <s v="CON-5-PEI"/>
    <x v="8"/>
    <s v="Mejora en la calidad de los productos finales (Percepción de la calidad de los productos finales)"/>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Percepción de la calidad de los productos finales."/>
    <s v="N/A"/>
    <s v="Encuesta de percepción"/>
    <s v="Puntaje obtenido de la encuesta de percepción"/>
    <s v="Percepción"/>
    <s v="Simple"/>
    <s v="Valor"/>
    <s v="Anual "/>
    <n v="4.2"/>
    <s v="N/A"/>
    <s v="N/A"/>
    <s v="N/A"/>
    <n v="3.6"/>
    <n v="4.0999999999999996"/>
    <s v="Encuesta de ECIC dando resultado de 4,01_x000a_Encuesta de los informes por departamento dando resultado de 4,2_x000a_Encuesta de BDME dando resultado de 4,1"/>
    <n v="4"/>
    <s v="N/A"/>
    <s v="Se inicio con la elaboración del Informe del Control Interno Contable, los demas informes se realizaran en el segundo semestre de 2025"/>
    <n v="4.2"/>
    <s v="Coordinador GIT Procesamiento y análisis de productos"/>
    <n v="0.97619047619047605"/>
    <m/>
    <s v="NO"/>
    <m/>
    <s v="NO"/>
  </r>
  <r>
    <s v="CEN-5-PEI"/>
    <x v="9"/>
    <s v="Estrategia de comunicación de aspectos contables claves"/>
    <s v="Gestión con Valores para Resultados"/>
    <s v="Fortalecimiento organizacional y simplificación de procesos"/>
    <s v="Sistema de Gestión de la Calidad"/>
    <s v="Centralización de la información"/>
    <s v="Formular y ejecutar una estrategia de comunicación que integre aspectos claves para la ejecución del proceso contable y el reporte de información por parte de la ECP."/>
    <s v="Piezas Comunicativas"/>
    <n v="17"/>
    <s v="Canales Institucionales"/>
    <s v="Piezas comunicativas Publicadas "/>
    <s v="Eficacia"/>
    <s v="Simple"/>
    <s v="No de Piezas comunicativas"/>
    <s v="Trimestral"/>
    <n v="83"/>
    <n v="17"/>
    <n v="35"/>
    <s v="Se gestionaron  35 piezas comunicativas  distribuidas en fechas límite de reporte,cuadro de analistas,saldos por conciliar, agregadas, así como  otras infografías; para difundir información de interés, en  los  distintos canales de  la  página  web de la  Contaduría, correos  masivos  y  redes  sociales."/>
    <n v="19"/>
    <n v="19"/>
    <s v="El cumplimiento de la meta se reflejó desde el segundo trimestre y a lo largo del año se logró ejecutar una estrategia de comunicación relacionada con la emisión de  19 piezas comunicativas  que integran aspectos claves para la ejecución del proceso contable y el reporte de información por parte de la ECP tales como: Actualización de definiciones relacionadas con tipologías de comprobantes manuales,Guia para consultar operaciones recíprocas,Cuadro de analistas, Actualización de datos en el Chip,Procedimiento de las Instituciones Prestadoras de Salud (Res. CGN 058 de 2020), entre otras."/>
    <n v="22"/>
    <n v="0"/>
    <s v="Durante  el primer trimestre el trabajo se enfocó al proceso de cierre del Balance a 31 de diciembre y a definir aspectos de planeación con el fin de adelantar actividades de la vigencia 2025;  No obstante se  inició por identificar  posibles fechas de emisión de las piezas comunicativas en cada uno de los GITS a cargo de la Subcontaduria._x000a__x000a_Es de precisar que, la meta se encuentra programada para el  segundo,tercer y cuarto trimestre."/>
    <n v="25"/>
    <s v="Subcontador de Centralización de la Información Coordinadores GIT"/>
    <n v="0.6506024096385542"/>
    <n v="0"/>
    <s v="NO"/>
    <m/>
    <s v="NO"/>
  </r>
  <r>
    <s v="CPU-1-PEI"/>
    <x v="9"/>
    <s v="Fortalecer la competencia de la ciudadanía y demás partes interesadas para aplicar la regulación y utilizar la información contable pública en pro de la transparencia en la gestión de recursos públicos."/>
    <s v="Información y Comunicación"/>
    <s v="Gestión del conocimiento y la innovación"/>
    <s v="Sistema de Gestión de la Calidad"/>
    <s v="Comunicación Pública"/>
    <s v="Mejorar la capacidad de la ciudadanía y demás partes interesadas para aplicar la regulación y utilizar la información contable pública en pro de la transparencia en la inversión de recursos públicos."/>
    <s v="Percepción - Satisfacción Capacitación Externa (Institucional)"/>
    <n v="0.94"/>
    <s v="Informe de Percepción."/>
    <s v="Promedio obtenido en temas y objetivos de aprendizaje evaluados por el cliente/Valor máximo de la calificación X 100"/>
    <s v="Percepción"/>
    <s v="Simple"/>
    <s v="Porcentaje"/>
    <s v="Anual"/>
    <n v="1"/>
    <n v="1"/>
    <n v="0.94"/>
    <s v="Con corte al  31/12/23, el grado de satisfacción del cliente con la calidad del producto programas de educación continua de carácter técnico-contable fue del 94%. En el mismo corte, el grado en que el cliente percibió que adquirió conocimientos y habilidades como resultado de su participación en los programas de educación continua de carácter técnico-contable fue del 94%. El valor acumulado del indicador Percepción Satisfacción Capacitación Externa para el año 2023 fue del 94% (Ponderación: Impacto Nivel I: Reacción / Satisfacción corresponde al 20%, Impacto Nivel II: Aprendizaje corresponde al 80%). "/>
    <n v="1"/>
    <n v="0.93"/>
    <s v="Con corte al 31/12/24, el grado de satisfacción del cliente con la calidad del producto programas de educación continua de carácter técnico-contable fue del 93%, y que el grado en que el cliente percibió que adquirió conocimientos y habilidades como resultado de su participación en los programas de educación continua de carácter técnico-contable fue del 93%. El resultado del indicador Percepción Satisfacción Capacitación Externa fue del 93% ( Ponderación: Impacto Nivel I: Reacción / Satisfacción corresponde al 20%, Impacto Nivel II: Aprendizaje corresponde al 80%)."/>
    <n v="1"/>
    <n v="0.92"/>
    <s v="La medición del indicador es anual. En el primer trimestre del año 2025 el resultado parcial indica que el grado de satisfacción del cliente con la calidad del producto programas de educación continua de carácter técnico-contable fue del 94%, y que el grado en que el cliente percibió que adquirió conocimientos y habilidades como resultado de su participación en los programas de educación continua de carácter técnico-contable fue del 92%. El resultado parcial del indicador Percepción Satisfacción Capacitación Externa fue del 92% (Ponderación: Impacto Nivel I: Reacción / Satisfacción corresponde al 20%, Impacto Nivel II: Aprendizaje corresponde al 80%)."/>
    <n v="1"/>
    <s v="Líder de Proceso"/>
    <n v="0.92"/>
    <n v="0.92"/>
    <s v="NO"/>
    <m/>
    <s v="NO"/>
  </r>
  <r>
    <s v="NR-6-PEI"/>
    <x v="9"/>
    <s v="Generar cultura contable pública a través de diferentes modalidades de capacitación, la cátedra nacional de contabilidad pública y el congreso nacional de contabilidad pública. (Personas Capacitadas)"/>
    <s v="Gestión con Valores para Resultados"/>
    <s v="Mejora normativa"/>
    <s v="Sistema de Gestión de la Calidad"/>
    <s v="Normalización y Culturización Contable"/>
    <s v="Mejorar las capacidades humanas e institucionales en contabilidad pública en los grupos de valor."/>
    <s v="Personas capacitadas"/>
    <n v="12200"/>
    <s v="Ficha técnica"/>
    <s v="Número de personas capacitadas"/>
    <s v="Simple"/>
    <s v="Eficacia"/>
    <s v="Eventos realizados"/>
    <s v="Trimestral"/>
    <n v="36318"/>
    <n v="1700"/>
    <n v="2486"/>
    <s v="15 eventos por demanda con la participación de  611 personas, 10 eventos presencial con enfoque regional con la participación de   1401 personas y curso virtual &quot;Introducción a la regulación contable y marcos conceptuales&quot;, organizado por la Contaduría General de la Nación se certificaron 474 personas._x000a_"/>
    <n v="9256"/>
    <n v="9817"/>
    <s v="•_x0009_Primer trimestre:  Evento de capacitación por demanda 92 personas, curso virtual &quot;Introducción a la regulación contable y marcos conceptuales&quot;, se certificaron 102 personas, primera sesión de la Cátedra Nacional de Contabilidad Pública, 768 personas._x000a_•_x0009_Segundo trimestre del año 2024, por cada línea de capacitación y por las sesiones de la Cátedra Nacional de Contabilidad Pública, el número de personas capacitadas fueron las siguientes: Capacitación presencial con enfoque regional: 778 personas, Capacitación por demanda: 77 personas, Curso virtual &quot;Introducción a la regulación contable y marcos conceptuales&quot;: 268 personas certificadas, Segunda y tercera sesión de la Sexta edición de la Cátedra Nacional de Contabilidad Pública: 1189 personas._x000a_•_x0009_Tercer trimestre del año 2024, el número de personas capacitadas fue el siguiente:_x000a_ Capacitación presencial con enfoque regional: 713 personas/319 entidades _x000a_- Capacitación por demanda: 149 personas/57 entidades_x000a_- Capacitación Virtual con enfoque regional: 117 personas/101 entidades_x000a_- Curso virtual &quot;Introducción a la regulación contable y marcos conceptuales&quot;: 343 personas certificadas_x000a_- Curso virtual &quot;Propiedades, planta y equipo y Propiedades de Inversión&quot;: 229 personas_x000a_- Primera sesión de la Séptima edición de la Cátedra Nacional de Contabilidad Pública: 1.011 personas._x000a_- XIII Congreso Nacional de Contabilidad Pública: Asistieron 1383 personas, de las cuales se certifican 1179 al cumplir los requisitos de asistencia._x000a_•Cuarto trimestre del año 2024, el número de personas capacitadas fue el siguiente:_x000a_- Capacitación presencial con enfoque regional: 453 personas/266 entidades _x000a_- Capacitación por demanda: 261 personas/75 entidades_x000a_- Curso virtual &quot;Introducción a la regulación contable y marcos conceptuales&quot;: 206 personas certificadas_x000a_- Curso virtual &quot;Propiedades, planta y equipo y Propiedades de Inversión&quot;: 221 personas certificadas_x000a_- Segunda y tercera sesión de la Séptima edición de la Cátedra Nacional de Contabilidad Pública: 1457 personas."/>
    <n v="11691"/>
    <n v="1395"/>
    <s v="Durante el primer trimestre del año 2025, se tuvo la siguiente participación:_x000a_- Evento de capacitación por demanda, 29 personas y 2 entidades públicas._x000a_- Curso virtual &quot;Introducción a la regulación contable y marcos conceptuales&quot;, se certificaron 38 personas_x000a_- Curso virtual “Propiedades, planta y equipo, y propiedades de inversión”, se certificaron 66 personas_x000a_-  Primera sesión de la Cátedra Nacional de Contabilidad Pública, 1262 personas y 115 entidades públicas._x000a_Dificultades presentadas:En cuanto a la primera sesión de la Cátedra, debido al día cívico decretado por el Presidente de la República, fue necesario reprogramarla, lo que pudo haber contribuido a una disminución en la asistencia."/>
    <n v="13671"/>
    <s v="Subcontador general y de investigación"/>
    <n v="0.37716834627457457"/>
    <n v="0.11932255581216321"/>
    <s v="NO"/>
    <m/>
    <s v="NO"/>
  </r>
  <r>
    <s v="NR-7-PEI"/>
    <x v="9"/>
    <s v="Generar cultura contable pública a través de diferentes modalidades de capacitación, la cátedra nacional de contabilidad pública y el congreso nacional de contabilidad pública. (Cursos Virtuales )"/>
    <s v="Gestión con Valores para Resultados"/>
    <s v="Mejora normativa"/>
    <s v="Sistema de Gestión de la Calidad"/>
    <s v="Normalización y Culturización Contable"/>
    <s v="Mejorar las capacidades humanas e institucionales en contabilidad pública en los grupos de valor."/>
    <s v="Cursos virtuales asincrónicos"/>
    <n v="1"/>
    <s v="Aula virtual"/>
    <s v="Número de cursos virtuales asincrónicos en producción/ Número de cursos virtuales asincrónicos programados"/>
    <s v="Simple"/>
    <s v="Eficacia"/>
    <s v="Cursos virtuales asincrónicos"/>
    <s v="Trimestral"/>
    <n v="7"/>
    <n v="1"/>
    <n v="1"/>
    <s v="• En el segundo trimestre  se realizó el lanzamiento del Módulo 1 del curso virtual a través de la plataforma Moodle, denominado “Introducción a la regulación contable pública y marcos conceptuales._x000a__x000a_• En el tercer trimeste se públicaron las unidades 1 y 2 del módulo 2 del curso virtual &quot;Introducción a la regulación contable y marcos conceptuales&quot;._x000a__x000a_• En el cuarto  trimestre se públicaron las unidades 3 y 4 del módulo 2 del curso virtual &quot;Introducción a la regulación contable y marcos conceptuales&quot;."/>
    <n v="2"/>
    <n v="1"/>
    <s v="•_x0009_Primer trimestre: Frente al curso virtual “Propiedades, planta y equipo, y propiedades de inversión”, se elaboraron los guiones, bancos de preguntas y se elaboró el diseño y animación preliminar de las unidades 1 y 2 del curso._x000a_•_x0009_Segundo trimestre: Frente al curso virtual &quot;Propiedades, planta y equipo, y propiedades de inversión&quot;, durante el segundo trimestre de 2024, se llevó a cabo las grabaciones de voces, el diseño y animación de las unidades, el diseño de los documentos complementarios, la prueba piloto del curso y consolidación, clasificación y priorización de comentarios, así como los ajustes posteriores a las unidades y talleres. Quedó pendiente su lanzamiento, debido al ajuste y verificación de funcionalidad que se está llevando a cabo en el nuevo ambiente del Aula Virtual CGN._x000a_•Tercer trimestre: El 23 de julio se lanzó el curso virtual &quot;Propiedades, planta y equipo, y propiedades de inversión&quot;, a través del Aula Virtual CGN._x000a_•Cuarto trimestre: Frente al curso virtual &quot;Introducción a la regulación contable pública&quot;, durante el cuarto trimestre de 2024, se llevaron a cabo las grabaciones de voces, el diseño y animación de las unidades y el diseño de los documentos complementarios. Quedó pendiente la prueba piloto del curso y consolidación, clasificación y priorización de comentarios, así como los ajustes posteriores a las unidades y talleres, con el propósito de garantizar su funcionalidad en el Aula Virtual CGN."/>
    <n v="2"/>
    <n v="0"/>
    <s v="Se avanzó en el desarrollo del curso virtual 'Introducción a la regulación contable pública', como parte de la estrategia definida a finales de 2024, que consiste en dividir el curso actual en tres más cortos para incentivar su realización._x000a_Dificultades presentadas: El ingeniero que apoyaba las actividades dentro del GIT de Doctrina y Capacitación no continuará este año, lo que ha motivado el ajuste del cronograma mientras el equipo del GIT de Apoyo Informático brinda el soporte necesario. Además, el proceso de contratación de un nuevo ingeniero continúa en curso."/>
    <n v="2"/>
    <s v="Subcontador general y de investigación"/>
    <n v="0.2857142857142857"/>
    <n v="0"/>
    <s v="NO"/>
    <n v="0.33"/>
    <s v="SI"/>
  </r>
  <r>
    <s v="NR-8-PEI"/>
    <x v="9"/>
    <s v="Implementación de la Cátedra Nacional de Contabilidad Pública  "/>
    <s v="Gestión con Valores para Resultados"/>
    <s v="Mejora normativa"/>
    <s v="Sistema de Gestión de la Calidad"/>
    <s v="Normalización y Culturización Contable"/>
    <s v="Mejorar las capacidades humanas e institucionales en contabilidad pública en los grupos de valor."/>
    <s v="Sesiones de Cátedra Nacional de Contabilidad Pública  Realizadas "/>
    <n v="1"/>
    <s v="Subcontaduría General y de Normalización"/>
    <s v="Sesiones de Cátedra Nacional de Contabilidad Pública  Realizadas "/>
    <s v="Simple"/>
    <s v="Eficacia"/>
    <s v="sesiones de Catedra Nacional de Contabilidad"/>
    <s v="Trimestral"/>
    <n v="18"/>
    <s v="N/A"/>
    <s v="N/A"/>
    <s v="N/A"/>
    <n v="6"/>
    <n v="6"/>
    <s v="•_x0009_Primer trimestre: El 5 de marzo de 2024 se realizó la primera sesión de la sexta edición de la Cátedra Nacional de Contabilidad Pública &quot;Édgar Fernando Nieto Sánchez&quot;._x000a_•_x0009_Segundo Trimestre: El 10 de abril y el 16 de mayo de 2024 se realizaron la segunda y tercera sesión de la sexta edición de la Cátedra Nacional de Contabilidad Pública &quot;Édgar Fernando Nieto Sánchez&quot;._x000a_•_x0009_Tercer Trimestre: El 27 de agosto de 2024 se realizó la primera sesión de la séptima edición de la Cátedra Nacional de Contabilidad Pública &quot;Édgar Fernando Nieto Sánchez&quot;._x000a_•_x0009_Cuarto trimestre: El 2 de octubre y el 7 de noviembre de 2024 se realizaron la segunda y tercera sesión de la séptima edición de la Cátedra Nacional de Contabilidad Pública &quot;Édgar Fernando Nieto Sánchez&quot;"/>
    <n v="6"/>
    <n v="1"/>
    <s v="La primera sesión de la Cátedra Nacional de Contabilidad Pública contó con la participación de 1262 personas y 115 entidades públicas."/>
    <n v="6"/>
    <s v="Subcontador general y de investigación"/>
    <n v="0.3888888888888889"/>
    <n v="0.16666666666666666"/>
    <s v="NO"/>
    <m/>
    <s v="NO"/>
  </r>
  <r>
    <s v="NR-9-PEI"/>
    <x v="9"/>
    <s v="Documentos generadores de cultura contable pública publicados "/>
    <s v="Gestión con Valores para Resultados"/>
    <s v="Mejora normativa"/>
    <s v="Sistema de Gestión de la Calidad"/>
    <s v="Normalización y Culturización Contable"/>
    <s v="Mejorar las capacidades humanas e institucionales en contabilidad pública en los grupos de valor."/>
    <s v="Documentos publicados"/>
    <n v="1"/>
    <s v="Subcontaduría General y de Normalización"/>
    <s v="Número de Documentos publicados"/>
    <s v="Simple"/>
    <s v="Eficacia"/>
    <s v="Documentos"/>
    <s v="Trimestral"/>
    <n v="3"/>
    <s v="N/A"/>
    <s v="N/A"/>
    <s v="N/A"/>
    <n v="1"/>
    <n v="1"/>
    <s v="_x000a_Segundo Trimestre: Se publicó el Glosario de Contabilidad Pública en la página web de la CGN en  el menú de Atención y servicio a  la ciudadanía."/>
    <n v="1"/>
    <n v="0"/>
    <s v="En el primer trimestre de 2025 se avanzo en la elaboración de las inforgrafias sobre las modificaciones realizadas en 2024 al marco conceptual y las normas de los marcos normativos de gobierno y empresas no cotizantes."/>
    <n v="1"/>
    <s v="Subcontador general y de investigación"/>
    <n v="0.33333333333333331"/>
    <n v="0"/>
    <s v="NO"/>
    <m/>
    <s v="NO"/>
  </r>
  <r>
    <s v="CEN-6-PEI"/>
    <x v="10"/>
    <s v="Gestión del conocimiento y la innovación para la asistencia técnica (Protocolos de Gestión)"/>
    <s v="Gestión del conocimiento y la innovación"/>
    <s v="Gestión del conocimiento y la innovación"/>
    <s v="Sistema de Gestión de la Calidad"/>
    <s v="Centralización de la información"/>
    <s v="Fortalecer el esquema de asistencia técnica por demanda y oferta"/>
    <s v="Protocolos de gestión"/>
    <n v="0"/>
    <s v="Documento compilatorio"/>
    <s v="Número de Protocolos de gestión elaborados"/>
    <s v="Eficacia"/>
    <s v="Producto"/>
    <s v="Documento"/>
    <s v="Trimestral"/>
    <n v="4"/>
    <n v="4"/>
    <n v="4"/>
    <s v="Se fortaleció el esquema de asistencia técnica por demanda y oferta, a partir de elaboración los siguientes protocolos de gestión:_x000a_1) Protocolo para la atención de las mesas de trabajo dictamen adverso por parte de la CGR. _x000a_2) Protocolo para las mesas de trabajo por Hallazgos trasladados de la CGR, con dictamen diferente a abstención y negación de opinión._x000a_a cargo del GIT de gestión y evaluación de la Información - Entidades de gobierno_x000a_3)Protocolo de Informes Gerenciales_x000a_4)Protocolos de Mesas de Trabajo _x000a_a cargo del GIT de gestión y evaluación de la Información - Empresas. _x000a_No se presentaron dificultades en el marco de la elaboración de los protocolos."/>
    <n v="0"/>
    <s v="N/A"/>
    <s v="N/A"/>
    <n v="0"/>
    <n v="0"/>
    <m/>
    <n v="0"/>
    <s v="Subcontador de Centralización de la Información Coordinadores GIT Gestión y Evaluación de la información"/>
    <n v="1"/>
    <m/>
    <s v="SI"/>
    <m/>
    <s v="NO"/>
  </r>
  <r>
    <s v="CEN-7-PEI"/>
    <x v="10"/>
    <s v="Gestión del conocimiento y la innovación para la asistencia técnica (Matriz de Roles y Perfiles)"/>
    <s v="Gestión con Valores para Resultados"/>
    <s v="Fortalecimiento organizacional y simplificación de procesos"/>
    <s v="Sistema de Gestión de la Calidad"/>
    <s v="Centralización de la información"/>
    <s v="Diseñar y ejecutar un programa interno de fortalecimiento técnico y socializaciones de aspectos claves sobre las funciones a cargo de cada GIT de la Subcontaduría de Centralización, y la operación funcional de los sistemas CHIP, SIIF, SPGR y SEI."/>
    <s v="Socializaciones de aspectos claves en la Subcontaduría"/>
    <n v="2"/>
    <s v="Grabaciones, Presentaciones, Lista de Asistencia"/>
    <s v="Socializaciones ejecutadas "/>
    <s v="Eficacia"/>
    <s v="Acumulada"/>
    <s v="Documento"/>
    <s v="Trimestral"/>
    <n v="18"/>
    <n v="3"/>
    <n v="3"/>
    <s v="Se realizaron socializaciones de aspectos claves  a cargo de la Subcontaduría de Centralización bajo los siguientes contextos:_x000a_1)Validación de formularios de la Categoría  Información Contable Pública Convergencia-ICPC  vs  mensajes de error.-GIT CHIP_x000a_2)Actualizaciones y las acciones a seguir que deben desarrollar las Entidades Contables Públicas (ECP), respecto a las modificaciones realizadas por la  CGN en las marcas “Manual”, “TER” y “PCIRE” de los  códigos de los grupos 47 y 57 Operaciones Interinstitucionales en SIIF Nación.- GIT de Sistemas de Información Integrados Nacionales (SIIN) _x000a_3)Novedades en la parametrización,  la cual expuso asuntos de  validación en operaciones recíprocas, municipios y departamentos, entre otros. -GIT CHIP"/>
    <n v="4"/>
    <n v="4"/>
    <s v="El cumplimiento de la meta se reflejó desde el segundo trimestre, en el marco de consolidar prácticas culturales que generan valor al interior de la Subcontaduría de Centralización de la Información se llevaron a cabo socializaciones trimestrales asociadas a las novedades en la parametrización,  así como también se divulgaron tanto las actividades al interior de los grupos internos de trabajo,como sesiones de fortalecmiento del Sistema Integrado de Gestión Institucional y que van en procura de mejorar la Calidad de la información Contable y la gestión tanto de las Entidades como de los Usuarios Estratégicos._x000a_Es decir que, se cumplió con la meta programada durante el trimestre y del año."/>
    <n v="5"/>
    <n v="1"/>
    <s v="Durante el primer trimestre , en el marco de consolidar practicas culturales que generan valor al interior de la Subcontaduría de Centralización de la Información se realizó en el mes de febrero  la  socialización asociada al  Mantenimiento CHIP Categoria Información Contable Pública Convergencia-ICPC del Periodo octubre – diciembre de 2024 y Novedades CHIP._x000a_En ese sentido, se dió cumplimiento a lo programado para este periodo."/>
    <n v="6"/>
    <s v="Subcontador de Centralización de la Información Coordinadores GIT"/>
    <n v="0.44444444444444442"/>
    <n v="0.2"/>
    <s v="NO"/>
    <m/>
    <s v="NO"/>
  </r>
  <r>
    <s v="CEN-8-PEI"/>
    <x v="10"/>
    <s v="Matriz de roles y perfiles para la administración funcional del sistema CHIP y la herramienta SEI"/>
    <s v="Gestión con Valores para Resultados"/>
    <s v="Fortalecimiento organizacional y simplificación de procesos"/>
    <s v="Sistema de Gestión de la Calidad"/>
    <s v="Centralización de la información"/>
    <s v="Definir la matriz de roles y perfiles para la administración funcional del sistema CHIP y la herramienta SEI; y establecer los lineamientos para su actualización."/>
    <s v="Matriz de roles y perfiles"/>
    <n v="0"/>
    <s v="Documento con definición de roles y perfiles"/>
    <s v="Matriz de roles y perfiles definida."/>
    <s v="Eficacia"/>
    <s v="Simple"/>
    <s v="Documento"/>
    <s v="Trimestral"/>
    <n v="1"/>
    <n v="0"/>
    <s v="N/A"/>
    <s v="N/A"/>
    <n v="1"/>
    <n v="1"/>
    <s v="Durante el  segundo trimestre de 2024,  se  consolidó el documento  de  la  matriz de perfiles y roles que tiene como alcance  el uso del sistema CHIP, tanto en el manejo de las categorías de la CGN como de los usuarios estratégicos. _x000a_Es de anotar que, la  matriz  expone  los perfiles y las funciones que están asignadas a cada uno de ellos en el Sistema Consolidador de Hacienda e Información Pública (CHIP); asimismo, se constituye en una herramienta para la asignación de un perfil a un funcionario público, colaborador o usuario estratégico que se active dentro del Sistema."/>
    <n v="0"/>
    <n v="0"/>
    <m/>
    <n v="0"/>
    <s v="Subcontador de Centralización de la Información Coordinador GIT CHIP "/>
    <n v="1"/>
    <m/>
    <s v="SI"/>
    <m/>
    <s v="NO"/>
  </r>
  <r>
    <s v="GAD-3-PEI"/>
    <x v="10"/>
    <s v="Estructuración de propuesta de procesos y procedimientos no incluidos en el SIGI"/>
    <s v="Gestión con Valores para Resultados"/>
    <s v="Fortalecimiento organizacional y simplificación de procesos"/>
    <s v="Sistema de Gestión de la Calidad"/>
    <s v="Gestión Administrativa"/>
    <s v="Estrategia de mejora de los procesos y procedimientos vinculados con la gestión Documental, PQRSDF; Control Interno Disciplinario; y Oficial de Seguridad."/>
    <s v="Porcentaje de avance de la propuesta formulada"/>
    <s v="N/A"/>
    <s v="Secretario General"/>
    <s v="Número de Propuestas formuladas"/>
    <s v="Eficacia"/>
    <s v="Simple"/>
    <s v="Propuesta"/>
    <s v="Trimestral"/>
    <n v="1"/>
    <s v="N/A"/>
    <s v="N/A"/>
    <s v="N/A"/>
    <n v="0.7"/>
    <n v="0.7"/>
    <s v=" Se realizó la revisión y evaluación de la totalidad de los documentos controlados del proceso de Gestión Administrativa, Gestión de recursos Financieros y Gestión Humana, con el fin de verificar su funcionalidad en relación con las actividades que desarrollan los procesos. Se identificó 2. Se identifican las fortalezas, debilidades, oportunidades y amenazas que se presentan en cada proceso._x000a_Se realiza  la propuestaversión 1.0 para la actualización, eliminación y nuevo versionamiento de documentos en cada proceso acorde con las observaciones y mejoras identificadas._x000a_Se crea el cronograma de revisión y verificación de documentos con cada área._x000a_Se realizó la actualización, creación y eliminación de documentos acorde con las necesidades de cada área._x000a_"/>
    <n v="0.3"/>
    <n v="0"/>
    <s v="No se programó durante el primer trimestre de la vigencia 2025"/>
    <s v="N/A"/>
    <s v="Secretaria General"/>
    <n v="0.7"/>
    <n v="0"/>
    <s v="NO"/>
    <m/>
    <s v="NO"/>
  </r>
  <r>
    <s v="GAD-4-PEI"/>
    <x v="10"/>
    <s v="Fortalecer los mecanismos para la implementación,seguimiento y el control de la gestión documental  y la conservación del patrimonio documental de la CGN "/>
    <s v="Gestión con Valores para Resultados"/>
    <s v="Gestión Documental"/>
    <s v="Sistema de Gestión Documental"/>
    <s v="Gestión Administrativa"/>
    <s v="Contar con una gestión documental  y la conservación del patrimonio documental de la CGN robustecida y eficiente "/>
    <s v="Plan de trabajo para el cumplimiento de requisitos del MOREQ "/>
    <s v="N/A"/>
    <s v="Secretario General"/>
    <s v="Cumplimiento del plan de trabajo para la implementación de los requisitos del MOREQ"/>
    <s v="Eficacia"/>
    <s v="Simple"/>
    <s v="Propuesta"/>
    <s v="Trimestral"/>
    <n v="0.85"/>
    <s v="N/A"/>
    <s v="N/A"/>
    <s v="N/A"/>
    <n v="0.3"/>
    <n v="0.3"/>
    <s v="Se ejecuta el plan del Sistema de Gestión de Documentos de Archivo SGDEA, se desarrollan las etapas de planeación, análisis y diseño._x000a_Se realizan mesas de trabajo en articulación con el GIT de apoyo informático con el fin de ejecutar las acciones necearias para el estudio de adquisicón de una herramienta encaminada al SGDEA_x000a_Se elabora y aprueba por comité el MOREQ, el Banter y las TCA como instrumentos base para la gestión de los documentos electrónicos de Archivo._x000a_Se realiza el estudio de mercado con el fin de identificar el proveedor y herramienta que cubra las necesidades de la CGN y que dé cumplimeinto a los requisitos de la MOREQ. "/>
    <n v="0.4"/>
    <n v="0"/>
    <s v="No se programó durante el primer trimestre de la vigencia 2025"/>
    <n v="0.15"/>
    <s v="Secretaria General"/>
    <n v="0.3"/>
    <n v="0"/>
    <s v="NO"/>
    <m/>
    <s v="NO"/>
  </r>
  <r>
    <s v="GTH-4-PEI"/>
    <x v="10"/>
    <s v="Fortalecimiento y apropiación integral de Sistema de Gestión de Seguridad y Salud en el Trabajo (SGSST)"/>
    <s v="Talento humano"/>
    <s v="Gestión Estratégica del Talento Humano"/>
    <s v="Sistema de Seguridad y Salud en el Trabajo"/>
    <s v="Gestión Humana"/>
    <s v="Cumplimiento del plan anual de trabajo en seguridad y salud en el trabajo en la CGN"/>
    <s v="Cumplimiento del plan anual del trabajo"/>
    <n v="0.75"/>
    <s v="Plan anual de trabajo SGSST"/>
    <s v="Número de actividades ejecutadas/Número de actividades planeadas"/>
    <s v="Eficacia"/>
    <s v="Simple"/>
    <s v="Porcentaje de Actividades"/>
    <s v="Trimestral"/>
    <n v="0.95"/>
    <n v="0.95"/>
    <n v="0.95"/>
    <s v="Se ejecutaron el 95% las actividades programadas en el plan de trabajo del SGSST "/>
    <n v="0.95"/>
    <n v="1"/>
    <s v="Se ejecutaron el total de actividades programadas en el plan de trabajo del SGSST "/>
    <n v="0.95"/>
    <m/>
    <m/>
    <n v="0.95"/>
    <s v="Líder de Proceso"/>
    <n v="1"/>
    <m/>
    <s v="NO"/>
    <m/>
    <s v="NO"/>
  </r>
  <r>
    <s v="GTIs-2-PEI"/>
    <x v="10"/>
    <s v="Gestionar una herramienta informática para la gestión de los sistemas del SIGI"/>
    <s v="Gestión con Valores para Resultados"/>
    <s v="Fortalecimiento organizacional y simplificación de procesos"/>
    <s v="Sistema de Gestión de la Calidad"/>
    <s v="Gestión TICs"/>
    <s v="Herramienta implementada."/>
    <s v="Herramienta implementada"/>
    <s v="N/A"/>
    <s v="GIT Apoyo informático"/>
    <s v="Etapas de implementación ejecutadas/Etapas de implementación programadas"/>
    <s v="Eficacia"/>
    <s v="Simple"/>
    <s v="Herramienta tecnológica implementada"/>
    <s v="Trimestral"/>
    <n v="1"/>
    <s v="N/A"/>
    <s v="N/A"/>
    <s v="N/A"/>
    <n v="0.2"/>
    <n v="0.1"/>
    <s v="Se realizó ajuste en la distribución de los porcentajes de cumplimiento de la vigencia 2024,  actualizando la meta en 10% para la vigencia de acuerdo a lo establecido en el Comité Institucional de Gestión y Desempeño."/>
    <n v="0.8"/>
    <n v="0"/>
    <s v="Mincomercio realizo la presentación del software desarrollado por ellos para la gestión de procesos de apoyo y estratégicos como planeación y gestión, contratos, contratistas, pagos a proveedores, recursos físicos, plan anual de adquisiciones, entre otros.  Por medio de contrato interadministrativos ceden el derecho de uso, en el siguiente enlace se presenta la descripción y funciones de los diferentes procesos. "/>
    <s v="N/A"/>
    <s v="Coordinador GIT Apoyo informático"/>
    <n v="0.1"/>
    <n v="0"/>
    <s v="NO"/>
    <n v="0.1"/>
    <s v="SI"/>
  </r>
  <r>
    <s v="PL-2-PEI"/>
    <x v="10"/>
    <s v="Mantenimiento y mejora del SIGI (Sistemas certificados)"/>
    <s v="Gestión con Valores para Resultados"/>
    <s v="Fortalecimiento organizacional y simplificación de procesos"/>
    <s v="Todos los Sistemas del SIGI"/>
    <s v="Planeación Integral "/>
    <s v="Se tendrá un mejor desempeño organizacional. "/>
    <s v="Sistemas certificados"/>
    <n v="4"/>
    <s v="Renovaciones otorgadas por ente certificador"/>
    <s v="Número de sistemas que cuentan con certificación activa"/>
    <s v="Producto"/>
    <s v="Simple"/>
    <s v="Sistemas de Gestión"/>
    <s v="Trimestral"/>
    <n v="4"/>
    <n v="4"/>
    <n v="4"/>
    <s v="Se recibió concepto favorable ICONTEC para mantener los certificados de los cuatro sistemas del SIGI"/>
    <n v="4"/>
    <n v="4"/>
    <s v="Se recibió concepto favorable ICONTEC para mantener los certificados de los cuatro sistemas del SIGI"/>
    <n v="4"/>
    <n v="0"/>
    <s v="Se tendrá reporte en el tercer cuatrimestre"/>
    <n v="4"/>
    <s v="Coordinación GIT"/>
    <n v="1"/>
    <m/>
    <s v="NO"/>
    <m/>
    <s v="NO"/>
  </r>
  <r>
    <s v="PL-3-PEI"/>
    <x v="10"/>
    <s v="Mantenimiento y mejora del SIGI (Lineamientos de Riesgos)"/>
    <s v="Gestión con Valores para Resultados"/>
    <s v="Fortalecimiento organizacional y simplificación de procesos"/>
    <s v="Sistema de Gestión de la Calidad"/>
    <s v="Planeación Integral "/>
    <s v="Implementación de la Versión 6 de la Gestión de Riesgos  en pro de fortalecer a la entidad ante potenciales eventos perjudiciales."/>
    <s v="Implementación de la metodología de gestión del riesgo versión 6 del DAFP"/>
    <s v="Verdsión 4"/>
    <s v="Guía de gestión del riesgo "/>
    <s v="Metodología implementada"/>
    <s v="Producto"/>
    <s v="Simple"/>
    <s v="Metodología"/>
    <s v="Trimestral"/>
    <n v="1"/>
    <s v="N/A"/>
    <s v="N/A"/>
    <s v="N/A"/>
    <n v="0.5"/>
    <n v="0.5"/>
    <s v="Se realizó levantamiento de las matrices de riesgos de los procesos"/>
    <n v="0.5"/>
    <n v="0"/>
    <s v="Se generaron los estudios previos para la contratación del profesional que apoyará la gestión de riesgos en la vigencia 2025."/>
    <s v="N/A"/>
    <s v="Coordinación GIT"/>
    <n v="0.5"/>
    <n v="0"/>
    <s v="NO"/>
    <m/>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9CECED-983E-4672-A5BF-B13E4F9C1EF3}"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 firstHeaderRow="0" firstDataRow="1" firstDataCol="1"/>
  <pivotFields count="33">
    <pivotField showAll="0"/>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Promedio de Avance Cuatrienio " fld="28" subtotal="average" baseField="1" baseItem="4"/>
    <dataField name="Promedio de Avance 2025" fld="29" subtotal="average" baseField="1" baseItem="4"/>
  </dataFields>
  <formats count="1">
    <format dxfId="2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2D3B36-DEDA-46FD-B5A9-59A95BDFB682}" name="Tabla1" displayName="Tabla1" ref="A1:W44" totalsRowShown="0" headerRowDxfId="28" dataDxfId="26" headerRowBorderDxfId="27" tableBorderDxfId="25" totalsRowBorderDxfId="24">
  <tableColumns count="23">
    <tableColumn id="1" xr3:uid="{6D879E2A-B7E7-431C-9FA9-ED0E9F310E92}" name="Código" dataDxfId="23"/>
    <tableColumn id="33" xr3:uid="{2EB5D727-9053-4883-9B1D-4A67F0FE203E}" name="# Objetivo Estratégico" dataDxfId="22"/>
    <tableColumn id="2" xr3:uid="{60B01181-616F-40A2-9DFA-C1E8ABF35EB7}" name="Objetivo estratégico asociado" dataDxfId="21"/>
    <tableColumn id="3" xr3:uid="{C4ED51FE-39C6-4D7D-8BEB-E0C4CF0238AD}" name="Nombre de la iniciativa" dataDxfId="20"/>
    <tableColumn id="4" xr3:uid="{C75432E7-AC11-4B88-8EAC-9F4F59C3B61D}" name="Dimensión MIPG" dataDxfId="19"/>
    <tableColumn id="5" xr3:uid="{8EB54BC4-BD38-4342-97DE-7B78B5D0F27D}" name="Política de MIPG" dataDxfId="18"/>
    <tableColumn id="6" xr3:uid="{1564D7FF-4613-48AE-B890-CD881059D231}" name="SGC Asociado" dataDxfId="17"/>
    <tableColumn id="7" xr3:uid="{54B3326F-D9B2-40E7-8EC2-E3DF509E7458}" name="Proceso Responsable" dataDxfId="16"/>
    <tableColumn id="8" xr3:uid="{44ED5683-B1F3-48BE-8E3B-4A9BCF9364F8}" name="Resultado esperado" dataDxfId="15"/>
    <tableColumn id="9" xr3:uid="{D45AF6AC-00C3-4B76-8E62-D75CBFA46217}" name="Indicador" dataDxfId="14"/>
    <tableColumn id="10" xr3:uid="{6DA7A275-62A2-40A9-91C5-DC742EA75D2B}" name="Línea Base" dataDxfId="13"/>
    <tableColumn id="11" xr3:uid="{F6FCD15A-3044-4A11-A0B2-8D06348399CD}" name="Fuente de información" dataDxfId="12"/>
    <tableColumn id="12" xr3:uid="{FFB972D2-3766-461E-8C99-45BD216DE792}" name="formula de medición " dataDxfId="11"/>
    <tableColumn id="13" xr3:uid="{66239E84-D7F0-4461-9378-0ED9F46BB9E7}" name="Tipo de indicador" dataDxfId="10"/>
    <tableColumn id="14" xr3:uid="{3DECA76A-263F-4705-81A9-DDBEEB05F322}" name="Tipo de medición" dataDxfId="9"/>
    <tableColumn id="15" xr3:uid="{30F3BFDF-4F32-4552-9389-527B5A474C10}" name="Unidad de medida" dataDxfId="8"/>
    <tableColumn id="16" xr3:uid="{2710084B-32D1-4E11-8ADC-40ACAF8A28BF}" name="Periodicidad" dataDxfId="7"/>
    <tableColumn id="17" xr3:uid="{5EFFFC89-3DD3-4C00-A583-A8119C88195D}" name="Meta" dataDxfId="6"/>
    <tableColumn id="18" xr3:uid="{13778647-F3D7-471B-AD7A-4A21893B1351}" name="2023" dataDxfId="5"/>
    <tableColumn id="21" xr3:uid="{CFFCB8BF-8092-4FCE-8347-262BCEF466E5}" name="2024" dataDxfId="4"/>
    <tableColumn id="24" xr3:uid="{BC8950DD-090B-4588-8873-22598D6BF9E1}" name="2025" dataDxfId="3"/>
    <tableColumn id="27" xr3:uid="{97E07CF0-A866-444E-BAF6-297FD5DADDD2}" name="2026" dataDxfId="2"/>
    <tableColumn id="28" xr3:uid="{A27786DB-B796-46B5-91E5-78494EF532C6}" name="Responsable de reporte" dataDxfId="1" dataCellStyle="Porcentaje"/>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0916-5A7D-4309-B726-0FFD9E89AFE0}">
  <dimension ref="A3:C15"/>
  <sheetViews>
    <sheetView workbookViewId="0">
      <selection activeCell="F9" sqref="F9"/>
    </sheetView>
  </sheetViews>
  <sheetFormatPr baseColWidth="10" defaultColWidth="11.44140625" defaultRowHeight="14.4" x14ac:dyDescent="0.3"/>
  <cols>
    <col min="1" max="1" width="178.88671875" bestFit="1" customWidth="1"/>
    <col min="2" max="2" width="29.88671875" bestFit="1" customWidth="1"/>
    <col min="3" max="3" width="24" bestFit="1" customWidth="1"/>
  </cols>
  <sheetData>
    <row r="3" spans="1:3" x14ac:dyDescent="0.3">
      <c r="A3" s="18" t="s">
        <v>0</v>
      </c>
      <c r="B3" t="s">
        <v>1</v>
      </c>
      <c r="C3" t="s">
        <v>2</v>
      </c>
    </row>
    <row r="4" spans="1:3" x14ac:dyDescent="0.3">
      <c r="A4" s="19" t="s">
        <v>3</v>
      </c>
      <c r="B4" s="20">
        <v>0.33333333333333331</v>
      </c>
      <c r="C4" s="20">
        <v>0</v>
      </c>
    </row>
    <row r="5" spans="1:3" x14ac:dyDescent="0.3">
      <c r="A5" s="19" t="s">
        <v>4</v>
      </c>
      <c r="B5" s="20">
        <v>0.71277777777777784</v>
      </c>
      <c r="C5" s="20">
        <v>0</v>
      </c>
    </row>
    <row r="6" spans="1:3" x14ac:dyDescent="0.3">
      <c r="A6" s="19" t="s">
        <v>5</v>
      </c>
      <c r="B6" s="20">
        <v>0.62916666666666665</v>
      </c>
      <c r="C6" s="20">
        <v>0</v>
      </c>
    </row>
    <row r="7" spans="1:3" x14ac:dyDescent="0.3">
      <c r="A7" s="19" t="s">
        <v>6</v>
      </c>
      <c r="B7" s="20">
        <v>0.96666666666666667</v>
      </c>
      <c r="C7" s="20">
        <v>1</v>
      </c>
    </row>
    <row r="8" spans="1:3" x14ac:dyDescent="0.3">
      <c r="A8" s="19" t="s">
        <v>7</v>
      </c>
      <c r="B8" s="20">
        <v>0.37222222222222223</v>
      </c>
      <c r="C8" s="20">
        <v>0</v>
      </c>
    </row>
    <row r="9" spans="1:3" x14ac:dyDescent="0.3">
      <c r="A9" s="19" t="s">
        <v>8</v>
      </c>
      <c r="B9" s="20">
        <v>0.1</v>
      </c>
      <c r="C9" s="20">
        <v>0</v>
      </c>
    </row>
    <row r="10" spans="1:3" x14ac:dyDescent="0.3">
      <c r="A10" s="19" t="s">
        <v>9</v>
      </c>
      <c r="B10" s="20">
        <v>0.85187500000000005</v>
      </c>
      <c r="C10" s="20">
        <v>0.58266666666666667</v>
      </c>
    </row>
    <row r="11" spans="1:3" x14ac:dyDescent="0.3">
      <c r="A11" s="19" t="s">
        <v>10</v>
      </c>
      <c r="B11" s="20">
        <v>0.5</v>
      </c>
      <c r="C11" s="20">
        <v>0</v>
      </c>
    </row>
    <row r="12" spans="1:3" x14ac:dyDescent="0.3">
      <c r="A12" s="19" t="s">
        <v>11</v>
      </c>
      <c r="B12" s="20">
        <v>0.81809523809523799</v>
      </c>
      <c r="C12" s="20"/>
    </row>
    <row r="13" spans="1:3" x14ac:dyDescent="0.3">
      <c r="A13" s="19" t="s">
        <v>12</v>
      </c>
      <c r="B13" s="20">
        <v>0.49261787730827278</v>
      </c>
      <c r="C13" s="20">
        <v>0.20099820374647168</v>
      </c>
    </row>
    <row r="14" spans="1:3" x14ac:dyDescent="0.3">
      <c r="A14" s="19" t="s">
        <v>13</v>
      </c>
      <c r="B14" s="20">
        <v>0.67160493827160495</v>
      </c>
      <c r="C14" s="20">
        <v>0.04</v>
      </c>
    </row>
    <row r="15" spans="1:3" x14ac:dyDescent="0.3">
      <c r="A15" s="19" t="s">
        <v>14</v>
      </c>
      <c r="B15" s="20">
        <v>0.65318391328374004</v>
      </c>
      <c r="C15" s="20">
        <v>0.21790767433835045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sheetPr>
    <tabColor rgb="FF92D050"/>
  </sheetPr>
  <dimension ref="A1:W44"/>
  <sheetViews>
    <sheetView tabSelected="1" topLeftCell="E1" zoomScale="40" zoomScaleNormal="40" workbookViewId="0">
      <selection activeCell="Q5" sqref="Q5"/>
    </sheetView>
  </sheetViews>
  <sheetFormatPr baseColWidth="10" defaultColWidth="35.33203125" defaultRowHeight="25.95" customHeight="1" x14ac:dyDescent="0.3"/>
  <cols>
    <col min="1" max="2" width="14.6640625" style="3" customWidth="1"/>
    <col min="3" max="3" width="42.33203125" style="25" customWidth="1"/>
    <col min="4" max="4" width="43.33203125" style="25" customWidth="1"/>
    <col min="5" max="6" width="43.33203125" style="3" customWidth="1"/>
    <col min="7" max="7" width="28.5546875" style="3" customWidth="1"/>
    <col min="8" max="9" width="43.33203125" style="3" customWidth="1"/>
    <col min="10" max="10" width="46.6640625" style="3" customWidth="1"/>
    <col min="11" max="11" width="13" style="3" customWidth="1"/>
    <col min="12" max="12" width="26.6640625" style="3" customWidth="1"/>
    <col min="13" max="13" width="43.109375" style="3" customWidth="1"/>
    <col min="14" max="14" width="21.88671875" style="29" customWidth="1"/>
    <col min="15" max="15" width="21.6640625" style="29" customWidth="1"/>
    <col min="16" max="16" width="23.33203125" style="29" customWidth="1"/>
    <col min="17" max="17" width="15.33203125" style="29" customWidth="1"/>
    <col min="18" max="22" width="12.6640625" style="3" customWidth="1"/>
    <col min="23" max="23" width="16.77734375" style="25" customWidth="1"/>
    <col min="24" max="16384" width="35.33203125" style="3"/>
  </cols>
  <sheetData>
    <row r="1" spans="1:23" s="37" customFormat="1" ht="37.200000000000003" customHeight="1" x14ac:dyDescent="0.3">
      <c r="A1" s="33" t="s">
        <v>15</v>
      </c>
      <c r="B1" s="34" t="s">
        <v>16</v>
      </c>
      <c r="C1" s="34" t="s">
        <v>17</v>
      </c>
      <c r="D1" s="34" t="s">
        <v>18</v>
      </c>
      <c r="E1" s="34" t="s">
        <v>19</v>
      </c>
      <c r="F1" s="34" t="s">
        <v>20</v>
      </c>
      <c r="G1" s="34" t="s">
        <v>21</v>
      </c>
      <c r="H1" s="34" t="s">
        <v>22</v>
      </c>
      <c r="I1" s="34" t="s">
        <v>23</v>
      </c>
      <c r="J1" s="34" t="s">
        <v>24</v>
      </c>
      <c r="K1" s="34" t="s">
        <v>25</v>
      </c>
      <c r="L1" s="34" t="s">
        <v>26</v>
      </c>
      <c r="M1" s="34" t="s">
        <v>27</v>
      </c>
      <c r="N1" s="35" t="s">
        <v>28</v>
      </c>
      <c r="O1" s="35" t="s">
        <v>29</v>
      </c>
      <c r="P1" s="35" t="s">
        <v>30</v>
      </c>
      <c r="Q1" s="35" t="s">
        <v>31</v>
      </c>
      <c r="R1" s="36" t="s">
        <v>32</v>
      </c>
      <c r="S1" s="36" t="s">
        <v>33</v>
      </c>
      <c r="T1" s="36" t="s">
        <v>34</v>
      </c>
      <c r="U1" s="36" t="s">
        <v>35</v>
      </c>
      <c r="V1" s="36" t="s">
        <v>36</v>
      </c>
      <c r="W1" s="36" t="s">
        <v>37</v>
      </c>
    </row>
    <row r="2" spans="1:23" ht="25.95" customHeight="1" x14ac:dyDescent="0.3">
      <c r="A2" s="38" t="s">
        <v>38</v>
      </c>
      <c r="B2" s="2">
        <v>1</v>
      </c>
      <c r="C2" s="31" t="s">
        <v>39</v>
      </c>
      <c r="D2" s="31" t="s">
        <v>40</v>
      </c>
      <c r="E2" s="31" t="s">
        <v>41</v>
      </c>
      <c r="F2" s="39" t="s">
        <v>42</v>
      </c>
      <c r="G2" s="39" t="s">
        <v>43</v>
      </c>
      <c r="H2" s="39" t="s">
        <v>44</v>
      </c>
      <c r="I2" s="39" t="s">
        <v>45</v>
      </c>
      <c r="J2" s="39" t="s">
        <v>46</v>
      </c>
      <c r="K2" s="2" t="s">
        <v>47</v>
      </c>
      <c r="L2" s="39" t="s">
        <v>48</v>
      </c>
      <c r="M2" s="39" t="s">
        <v>49</v>
      </c>
      <c r="N2" s="39" t="s">
        <v>50</v>
      </c>
      <c r="O2" s="39" t="s">
        <v>51</v>
      </c>
      <c r="P2" s="39" t="s">
        <v>52</v>
      </c>
      <c r="Q2" s="39" t="s">
        <v>53</v>
      </c>
      <c r="R2" s="40">
        <v>9</v>
      </c>
      <c r="S2" s="32" t="s">
        <v>47</v>
      </c>
      <c r="T2" s="32">
        <v>3</v>
      </c>
      <c r="U2" s="32">
        <v>3</v>
      </c>
      <c r="V2" s="32">
        <v>3</v>
      </c>
      <c r="W2" s="26" t="s">
        <v>54</v>
      </c>
    </row>
    <row r="3" spans="1:23" ht="25.95" customHeight="1" x14ac:dyDescent="0.3">
      <c r="A3" s="38" t="s">
        <v>55</v>
      </c>
      <c r="B3" s="2">
        <v>10</v>
      </c>
      <c r="C3" s="31" t="s">
        <v>56</v>
      </c>
      <c r="D3" s="31" t="s">
        <v>57</v>
      </c>
      <c r="E3" s="31" t="s">
        <v>58</v>
      </c>
      <c r="F3" s="39" t="s">
        <v>59</v>
      </c>
      <c r="G3" s="39" t="s">
        <v>43</v>
      </c>
      <c r="H3" s="39" t="s">
        <v>60</v>
      </c>
      <c r="I3" s="39" t="s">
        <v>61</v>
      </c>
      <c r="J3" s="39" t="s">
        <v>62</v>
      </c>
      <c r="K3" s="2">
        <v>0.85</v>
      </c>
      <c r="L3" s="39" t="s">
        <v>63</v>
      </c>
      <c r="M3" s="39" t="s">
        <v>64</v>
      </c>
      <c r="N3" s="39" t="s">
        <v>65</v>
      </c>
      <c r="O3" s="39" t="s">
        <v>51</v>
      </c>
      <c r="P3" s="39" t="s">
        <v>66</v>
      </c>
      <c r="Q3" s="39" t="s">
        <v>67</v>
      </c>
      <c r="R3" s="30">
        <v>1</v>
      </c>
      <c r="S3" s="30">
        <v>1</v>
      </c>
      <c r="T3" s="30">
        <v>1</v>
      </c>
      <c r="U3" s="30">
        <v>1</v>
      </c>
      <c r="V3" s="30">
        <v>1</v>
      </c>
      <c r="W3" s="26" t="s">
        <v>68</v>
      </c>
    </row>
    <row r="4" spans="1:23" ht="25.95" customHeight="1" x14ac:dyDescent="0.3">
      <c r="A4" s="38" t="s">
        <v>69</v>
      </c>
      <c r="B4" s="2">
        <v>10</v>
      </c>
      <c r="C4" s="31" t="s">
        <v>56</v>
      </c>
      <c r="D4" s="31" t="s">
        <v>70</v>
      </c>
      <c r="E4" s="31" t="s">
        <v>58</v>
      </c>
      <c r="F4" s="39" t="s">
        <v>59</v>
      </c>
      <c r="G4" s="39" t="s">
        <v>43</v>
      </c>
      <c r="H4" s="39" t="s">
        <v>60</v>
      </c>
      <c r="I4" s="39" t="s">
        <v>71</v>
      </c>
      <c r="J4" s="39" t="s">
        <v>72</v>
      </c>
      <c r="K4" s="2">
        <v>0.86</v>
      </c>
      <c r="L4" s="39" t="s">
        <v>63</v>
      </c>
      <c r="M4" s="41" t="s">
        <v>73</v>
      </c>
      <c r="N4" s="39" t="s">
        <v>65</v>
      </c>
      <c r="O4" s="39" t="s">
        <v>51</v>
      </c>
      <c r="P4" s="39" t="s">
        <v>66</v>
      </c>
      <c r="Q4" s="39" t="s">
        <v>67</v>
      </c>
      <c r="R4" s="26">
        <v>1</v>
      </c>
      <c r="S4" s="26">
        <v>1</v>
      </c>
      <c r="T4" s="26">
        <v>1</v>
      </c>
      <c r="U4" s="26">
        <v>1</v>
      </c>
      <c r="V4" s="26">
        <v>1</v>
      </c>
      <c r="W4" s="28" t="s">
        <v>68</v>
      </c>
    </row>
    <row r="5" spans="1:23" ht="25.95" customHeight="1" x14ac:dyDescent="0.3">
      <c r="A5" s="38" t="s">
        <v>74</v>
      </c>
      <c r="B5" s="2">
        <v>10</v>
      </c>
      <c r="C5" s="31" t="s">
        <v>56</v>
      </c>
      <c r="D5" s="31" t="s">
        <v>75</v>
      </c>
      <c r="E5" s="31" t="s">
        <v>76</v>
      </c>
      <c r="F5" s="39" t="s">
        <v>76</v>
      </c>
      <c r="G5" s="39" t="s">
        <v>43</v>
      </c>
      <c r="H5" s="39" t="s">
        <v>44</v>
      </c>
      <c r="I5" s="39" t="s">
        <v>77</v>
      </c>
      <c r="J5" s="39" t="s">
        <v>78</v>
      </c>
      <c r="K5" s="2" t="s">
        <v>47</v>
      </c>
      <c r="L5" s="39" t="s">
        <v>79</v>
      </c>
      <c r="M5" s="39" t="s">
        <v>80</v>
      </c>
      <c r="N5" s="39" t="s">
        <v>81</v>
      </c>
      <c r="O5" s="39" t="s">
        <v>82</v>
      </c>
      <c r="P5" s="39" t="s">
        <v>83</v>
      </c>
      <c r="Q5" s="39" t="s">
        <v>53</v>
      </c>
      <c r="R5" s="31">
        <v>28</v>
      </c>
      <c r="S5" s="32" t="s">
        <v>47</v>
      </c>
      <c r="T5" s="32">
        <v>10</v>
      </c>
      <c r="U5" s="32">
        <v>10</v>
      </c>
      <c r="V5" s="32">
        <v>8</v>
      </c>
      <c r="W5" s="31" t="s">
        <v>84</v>
      </c>
    </row>
    <row r="6" spans="1:23" ht="25.95" customHeight="1" x14ac:dyDescent="0.3">
      <c r="A6" s="38" t="s">
        <v>85</v>
      </c>
      <c r="B6" s="2">
        <v>11</v>
      </c>
      <c r="C6" s="31" t="s">
        <v>86</v>
      </c>
      <c r="D6" s="31" t="s">
        <v>87</v>
      </c>
      <c r="E6" s="31" t="s">
        <v>41</v>
      </c>
      <c r="F6" s="39" t="s">
        <v>42</v>
      </c>
      <c r="G6" s="39" t="s">
        <v>43</v>
      </c>
      <c r="H6" s="39" t="s">
        <v>88</v>
      </c>
      <c r="I6" s="39" t="s">
        <v>89</v>
      </c>
      <c r="J6" s="39" t="s">
        <v>90</v>
      </c>
      <c r="K6" s="2" t="s">
        <v>91</v>
      </c>
      <c r="L6" s="39" t="s">
        <v>92</v>
      </c>
      <c r="M6" s="39" t="s">
        <v>92</v>
      </c>
      <c r="N6" s="39" t="s">
        <v>50</v>
      </c>
      <c r="O6" s="39" t="s">
        <v>51</v>
      </c>
      <c r="P6" s="39" t="s">
        <v>52</v>
      </c>
      <c r="Q6" s="39" t="s">
        <v>93</v>
      </c>
      <c r="R6" s="31">
        <v>1</v>
      </c>
      <c r="S6" s="32">
        <v>0</v>
      </c>
      <c r="T6" s="32">
        <v>1</v>
      </c>
      <c r="U6" s="32">
        <v>0</v>
      </c>
      <c r="V6" s="32">
        <v>0</v>
      </c>
      <c r="W6" s="31" t="s">
        <v>94</v>
      </c>
    </row>
    <row r="7" spans="1:23" ht="25.95" customHeight="1" x14ac:dyDescent="0.3">
      <c r="A7" s="38" t="s">
        <v>95</v>
      </c>
      <c r="B7" s="2">
        <v>3</v>
      </c>
      <c r="C7" s="31" t="s">
        <v>96</v>
      </c>
      <c r="D7" s="31" t="s">
        <v>97</v>
      </c>
      <c r="E7" s="31" t="s">
        <v>41</v>
      </c>
      <c r="F7" s="39" t="s">
        <v>42</v>
      </c>
      <c r="G7" s="39" t="s">
        <v>43</v>
      </c>
      <c r="H7" s="39" t="s">
        <v>88</v>
      </c>
      <c r="I7" s="39" t="s">
        <v>98</v>
      </c>
      <c r="J7" s="39" t="s">
        <v>99</v>
      </c>
      <c r="K7" s="2">
        <v>0</v>
      </c>
      <c r="L7" s="39" t="s">
        <v>100</v>
      </c>
      <c r="M7" s="39" t="s">
        <v>101</v>
      </c>
      <c r="N7" s="39" t="s">
        <v>50</v>
      </c>
      <c r="O7" s="39" t="s">
        <v>51</v>
      </c>
      <c r="P7" s="39" t="s">
        <v>52</v>
      </c>
      <c r="Q7" s="39" t="s">
        <v>67</v>
      </c>
      <c r="R7" s="31">
        <v>1</v>
      </c>
      <c r="S7" s="32">
        <v>0</v>
      </c>
      <c r="T7" s="32">
        <v>0</v>
      </c>
      <c r="U7" s="32">
        <v>1</v>
      </c>
      <c r="V7" s="32">
        <v>0</v>
      </c>
      <c r="W7" s="31" t="s">
        <v>102</v>
      </c>
    </row>
    <row r="8" spans="1:23" ht="25.95" customHeight="1" x14ac:dyDescent="0.3">
      <c r="A8" s="38" t="s">
        <v>103</v>
      </c>
      <c r="B8" s="2">
        <v>11</v>
      </c>
      <c r="C8" s="31" t="s">
        <v>86</v>
      </c>
      <c r="D8" s="31" t="s">
        <v>104</v>
      </c>
      <c r="E8" s="31" t="s">
        <v>41</v>
      </c>
      <c r="F8" s="39" t="s">
        <v>105</v>
      </c>
      <c r="G8" s="39" t="s">
        <v>43</v>
      </c>
      <c r="H8" s="39" t="s">
        <v>106</v>
      </c>
      <c r="I8" s="39" t="s">
        <v>107</v>
      </c>
      <c r="J8" s="39" t="s">
        <v>108</v>
      </c>
      <c r="K8" s="2" t="s">
        <v>47</v>
      </c>
      <c r="L8" s="39" t="s">
        <v>109</v>
      </c>
      <c r="M8" s="39" t="s">
        <v>110</v>
      </c>
      <c r="N8" s="39" t="s">
        <v>81</v>
      </c>
      <c r="O8" s="39" t="s">
        <v>111</v>
      </c>
      <c r="P8" s="39" t="s">
        <v>112</v>
      </c>
      <c r="Q8" s="39" t="s">
        <v>93</v>
      </c>
      <c r="R8" s="49">
        <v>1</v>
      </c>
      <c r="S8" s="50">
        <v>0.5</v>
      </c>
      <c r="T8" s="50">
        <v>0.19</v>
      </c>
      <c r="U8" s="50">
        <v>0.31</v>
      </c>
      <c r="V8" s="50">
        <v>0</v>
      </c>
      <c r="W8" s="31" t="s">
        <v>113</v>
      </c>
    </row>
    <row r="9" spans="1:23" ht="25.95" customHeight="1" x14ac:dyDescent="0.3">
      <c r="A9" s="38" t="s">
        <v>114</v>
      </c>
      <c r="B9" s="2">
        <v>2</v>
      </c>
      <c r="C9" s="31" t="s">
        <v>115</v>
      </c>
      <c r="D9" s="31" t="s">
        <v>116</v>
      </c>
      <c r="E9" s="31" t="s">
        <v>117</v>
      </c>
      <c r="F9" s="39" t="s">
        <v>118</v>
      </c>
      <c r="G9" s="39" t="s">
        <v>43</v>
      </c>
      <c r="H9" s="39" t="s">
        <v>119</v>
      </c>
      <c r="I9" s="39" t="s">
        <v>120</v>
      </c>
      <c r="J9" s="39" t="s">
        <v>121</v>
      </c>
      <c r="K9" s="2">
        <v>1</v>
      </c>
      <c r="L9" s="39" t="s">
        <v>122</v>
      </c>
      <c r="M9" s="39" t="s">
        <v>123</v>
      </c>
      <c r="N9" s="39" t="s">
        <v>124</v>
      </c>
      <c r="O9" s="39" t="s">
        <v>51</v>
      </c>
      <c r="P9" s="39" t="s">
        <v>52</v>
      </c>
      <c r="Q9" s="39" t="s">
        <v>93</v>
      </c>
      <c r="R9" s="31">
        <v>1</v>
      </c>
      <c r="S9" s="31">
        <v>1</v>
      </c>
      <c r="T9" s="31" t="s">
        <v>47</v>
      </c>
      <c r="U9" s="31" t="s">
        <v>47</v>
      </c>
      <c r="V9" s="31" t="s">
        <v>47</v>
      </c>
      <c r="W9" s="31" t="s">
        <v>68</v>
      </c>
    </row>
    <row r="10" spans="1:23" ht="25.95" customHeight="1" x14ac:dyDescent="0.3">
      <c r="A10" s="38" t="s">
        <v>125</v>
      </c>
      <c r="B10" s="2">
        <v>2</v>
      </c>
      <c r="C10" s="31" t="s">
        <v>115</v>
      </c>
      <c r="D10" s="31" t="s">
        <v>126</v>
      </c>
      <c r="E10" s="31" t="s">
        <v>117</v>
      </c>
      <c r="F10" s="39" t="s">
        <v>118</v>
      </c>
      <c r="G10" s="39" t="s">
        <v>43</v>
      </c>
      <c r="H10" s="39" t="s">
        <v>127</v>
      </c>
      <c r="I10" s="39" t="s">
        <v>120</v>
      </c>
      <c r="J10" s="39" t="s">
        <v>128</v>
      </c>
      <c r="K10" s="2">
        <v>1</v>
      </c>
      <c r="L10" s="39" t="s">
        <v>129</v>
      </c>
      <c r="M10" s="39" t="s">
        <v>123</v>
      </c>
      <c r="N10" s="39" t="s">
        <v>124</v>
      </c>
      <c r="O10" s="39" t="s">
        <v>51</v>
      </c>
      <c r="P10" s="39" t="s">
        <v>52</v>
      </c>
      <c r="Q10" s="39" t="s">
        <v>93</v>
      </c>
      <c r="R10" s="31">
        <v>1</v>
      </c>
      <c r="S10" s="31">
        <v>1</v>
      </c>
      <c r="T10" s="31" t="s">
        <v>47</v>
      </c>
      <c r="U10" s="31" t="s">
        <v>47</v>
      </c>
      <c r="V10" s="31" t="s">
        <v>47</v>
      </c>
      <c r="W10" s="31" t="s">
        <v>68</v>
      </c>
    </row>
    <row r="11" spans="1:23" ht="25.95" customHeight="1" x14ac:dyDescent="0.3">
      <c r="A11" s="38" t="s">
        <v>130</v>
      </c>
      <c r="B11" s="2">
        <v>2</v>
      </c>
      <c r="C11" s="31" t="s">
        <v>115</v>
      </c>
      <c r="D11" s="31" t="s">
        <v>131</v>
      </c>
      <c r="E11" s="31" t="s">
        <v>117</v>
      </c>
      <c r="F11" s="39" t="s">
        <v>118</v>
      </c>
      <c r="G11" s="39" t="s">
        <v>43</v>
      </c>
      <c r="H11" s="39" t="s">
        <v>132</v>
      </c>
      <c r="I11" s="39" t="s">
        <v>120</v>
      </c>
      <c r="J11" s="39" t="s">
        <v>133</v>
      </c>
      <c r="K11" s="2" t="s">
        <v>47</v>
      </c>
      <c r="L11" s="39" t="s">
        <v>134</v>
      </c>
      <c r="M11" s="39" t="s">
        <v>135</v>
      </c>
      <c r="N11" s="39" t="s">
        <v>81</v>
      </c>
      <c r="O11" s="39" t="s">
        <v>51</v>
      </c>
      <c r="P11" s="39" t="s">
        <v>135</v>
      </c>
      <c r="Q11" s="39" t="s">
        <v>93</v>
      </c>
      <c r="R11" s="31">
        <v>2</v>
      </c>
      <c r="S11" s="31">
        <v>1</v>
      </c>
      <c r="T11" s="31">
        <v>1</v>
      </c>
      <c r="U11" s="31" t="s">
        <v>47</v>
      </c>
      <c r="V11" s="31" t="s">
        <v>47</v>
      </c>
      <c r="W11" s="31" t="s">
        <v>68</v>
      </c>
    </row>
    <row r="12" spans="1:23" ht="25.95" customHeight="1" x14ac:dyDescent="0.3">
      <c r="A12" s="38" t="s">
        <v>136</v>
      </c>
      <c r="B12" s="2">
        <v>2</v>
      </c>
      <c r="C12" s="31" t="s">
        <v>115</v>
      </c>
      <c r="D12" s="31" t="s">
        <v>137</v>
      </c>
      <c r="E12" s="31" t="s">
        <v>117</v>
      </c>
      <c r="F12" s="39" t="s">
        <v>118</v>
      </c>
      <c r="G12" s="39" t="s">
        <v>43</v>
      </c>
      <c r="H12" s="39" t="s">
        <v>132</v>
      </c>
      <c r="I12" s="39" t="s">
        <v>138</v>
      </c>
      <c r="J12" s="39" t="s">
        <v>139</v>
      </c>
      <c r="K12" s="2">
        <v>0</v>
      </c>
      <c r="L12" s="39" t="s">
        <v>134</v>
      </c>
      <c r="M12" s="39" t="s">
        <v>140</v>
      </c>
      <c r="N12" s="39" t="s">
        <v>124</v>
      </c>
      <c r="O12" s="39" t="s">
        <v>51</v>
      </c>
      <c r="P12" s="39" t="s">
        <v>140</v>
      </c>
      <c r="Q12" s="39" t="s">
        <v>93</v>
      </c>
      <c r="R12" s="42">
        <v>1</v>
      </c>
      <c r="S12" s="31" t="s">
        <v>47</v>
      </c>
      <c r="T12" s="31" t="s">
        <v>47</v>
      </c>
      <c r="U12" s="42">
        <v>1</v>
      </c>
      <c r="V12" s="31" t="s">
        <v>47</v>
      </c>
      <c r="W12" s="31" t="s">
        <v>68</v>
      </c>
    </row>
    <row r="13" spans="1:23" ht="25.95" customHeight="1" x14ac:dyDescent="0.3">
      <c r="A13" s="38" t="s">
        <v>141</v>
      </c>
      <c r="B13" s="2">
        <v>2</v>
      </c>
      <c r="C13" s="31" t="s">
        <v>115</v>
      </c>
      <c r="D13" s="31" t="s">
        <v>142</v>
      </c>
      <c r="E13" s="31" t="s">
        <v>117</v>
      </c>
      <c r="F13" s="39" t="s">
        <v>118</v>
      </c>
      <c r="G13" s="39" t="s">
        <v>43</v>
      </c>
      <c r="H13" s="39" t="s">
        <v>132</v>
      </c>
      <c r="I13" s="39" t="s">
        <v>143</v>
      </c>
      <c r="J13" s="39" t="s">
        <v>144</v>
      </c>
      <c r="K13" s="2">
        <v>0</v>
      </c>
      <c r="L13" s="39" t="s">
        <v>145</v>
      </c>
      <c r="M13" s="39" t="s">
        <v>146</v>
      </c>
      <c r="N13" s="39" t="s">
        <v>124</v>
      </c>
      <c r="O13" s="39" t="s">
        <v>51</v>
      </c>
      <c r="P13" s="39" t="s">
        <v>146</v>
      </c>
      <c r="Q13" s="39" t="s">
        <v>93</v>
      </c>
      <c r="R13" s="31">
        <v>5</v>
      </c>
      <c r="S13" s="31" t="s">
        <v>47</v>
      </c>
      <c r="T13" s="31">
        <v>3</v>
      </c>
      <c r="U13" s="31">
        <v>1</v>
      </c>
      <c r="V13" s="31">
        <v>1</v>
      </c>
      <c r="W13" s="26" t="s">
        <v>68</v>
      </c>
    </row>
    <row r="14" spans="1:23" ht="25.95" customHeight="1" x14ac:dyDescent="0.3">
      <c r="A14" s="38" t="s">
        <v>147</v>
      </c>
      <c r="B14" s="2">
        <v>2</v>
      </c>
      <c r="C14" s="31" t="s">
        <v>115</v>
      </c>
      <c r="D14" s="31" t="s">
        <v>148</v>
      </c>
      <c r="E14" s="31" t="s">
        <v>41</v>
      </c>
      <c r="F14" s="39" t="s">
        <v>42</v>
      </c>
      <c r="G14" s="39" t="s">
        <v>43</v>
      </c>
      <c r="H14" s="39" t="s">
        <v>149</v>
      </c>
      <c r="I14" s="39" t="s">
        <v>150</v>
      </c>
      <c r="J14" s="39" t="s">
        <v>151</v>
      </c>
      <c r="K14" s="2" t="s">
        <v>47</v>
      </c>
      <c r="L14" s="39" t="s">
        <v>152</v>
      </c>
      <c r="M14" s="39" t="s">
        <v>153</v>
      </c>
      <c r="N14" s="39" t="s">
        <v>154</v>
      </c>
      <c r="O14" s="39" t="s">
        <v>51</v>
      </c>
      <c r="P14" s="39" t="s">
        <v>52</v>
      </c>
      <c r="Q14" s="39" t="s">
        <v>93</v>
      </c>
      <c r="R14" s="26">
        <v>1</v>
      </c>
      <c r="S14" s="26">
        <v>1</v>
      </c>
      <c r="T14" s="26">
        <v>1</v>
      </c>
      <c r="U14" s="31" t="s">
        <v>47</v>
      </c>
      <c r="V14" s="31" t="s">
        <v>47</v>
      </c>
      <c r="W14" s="31" t="s">
        <v>155</v>
      </c>
    </row>
    <row r="15" spans="1:23" ht="25.95" customHeight="1" x14ac:dyDescent="0.3">
      <c r="A15" s="38" t="s">
        <v>156</v>
      </c>
      <c r="B15" s="2">
        <v>3</v>
      </c>
      <c r="C15" s="31" t="s">
        <v>96</v>
      </c>
      <c r="D15" s="31" t="s">
        <v>157</v>
      </c>
      <c r="E15" s="31" t="s">
        <v>76</v>
      </c>
      <c r="F15" s="39" t="s">
        <v>76</v>
      </c>
      <c r="G15" s="39" t="s">
        <v>43</v>
      </c>
      <c r="H15" s="39" t="s">
        <v>88</v>
      </c>
      <c r="I15" s="39" t="s">
        <v>158</v>
      </c>
      <c r="J15" s="39" t="s">
        <v>159</v>
      </c>
      <c r="K15" s="2">
        <v>0</v>
      </c>
      <c r="L15" s="39" t="s">
        <v>490</v>
      </c>
      <c r="M15" s="39" t="s">
        <v>160</v>
      </c>
      <c r="N15" s="39" t="s">
        <v>50</v>
      </c>
      <c r="O15" s="39" t="s">
        <v>51</v>
      </c>
      <c r="P15" s="39" t="s">
        <v>161</v>
      </c>
      <c r="Q15" s="39" t="s">
        <v>93</v>
      </c>
      <c r="R15" s="31">
        <v>2</v>
      </c>
      <c r="S15" s="31">
        <v>0</v>
      </c>
      <c r="T15" s="31">
        <v>0</v>
      </c>
      <c r="U15" s="31">
        <v>0</v>
      </c>
      <c r="V15" s="31">
        <v>2</v>
      </c>
      <c r="W15" s="31" t="s">
        <v>162</v>
      </c>
    </row>
    <row r="16" spans="1:23" ht="25.95" customHeight="1" x14ac:dyDescent="0.3">
      <c r="A16" s="38" t="s">
        <v>163</v>
      </c>
      <c r="B16" s="2">
        <v>3</v>
      </c>
      <c r="C16" s="31" t="s">
        <v>96</v>
      </c>
      <c r="D16" s="31" t="s">
        <v>164</v>
      </c>
      <c r="E16" s="31" t="s">
        <v>41</v>
      </c>
      <c r="F16" s="39" t="s">
        <v>42</v>
      </c>
      <c r="G16" s="39" t="s">
        <v>43</v>
      </c>
      <c r="H16" s="39" t="s">
        <v>88</v>
      </c>
      <c r="I16" s="39" t="s">
        <v>165</v>
      </c>
      <c r="J16" s="39" t="s">
        <v>166</v>
      </c>
      <c r="K16" s="2">
        <v>1</v>
      </c>
      <c r="L16" s="39" t="s">
        <v>167</v>
      </c>
      <c r="M16" s="39" t="s">
        <v>168</v>
      </c>
      <c r="N16" s="39" t="s">
        <v>50</v>
      </c>
      <c r="O16" s="39" t="s">
        <v>51</v>
      </c>
      <c r="P16" s="39" t="s">
        <v>169</v>
      </c>
      <c r="Q16" s="39" t="s">
        <v>93</v>
      </c>
      <c r="R16" s="31">
        <v>90</v>
      </c>
      <c r="S16" s="31">
        <v>0</v>
      </c>
      <c r="T16" s="31">
        <v>20</v>
      </c>
      <c r="U16" s="31">
        <v>40</v>
      </c>
      <c r="V16" s="31">
        <v>30</v>
      </c>
      <c r="W16" s="42" t="s">
        <v>170</v>
      </c>
    </row>
    <row r="17" spans="1:23" ht="25.95" customHeight="1" x14ac:dyDescent="0.3">
      <c r="A17" s="38" t="s">
        <v>171</v>
      </c>
      <c r="B17" s="2">
        <v>3</v>
      </c>
      <c r="C17" s="31" t="s">
        <v>96</v>
      </c>
      <c r="D17" s="31" t="s">
        <v>172</v>
      </c>
      <c r="E17" s="31" t="s">
        <v>41</v>
      </c>
      <c r="F17" s="39" t="s">
        <v>42</v>
      </c>
      <c r="G17" s="39" t="s">
        <v>43</v>
      </c>
      <c r="H17" s="39" t="s">
        <v>88</v>
      </c>
      <c r="I17" s="39" t="s">
        <v>173</v>
      </c>
      <c r="J17" s="39" t="s">
        <v>174</v>
      </c>
      <c r="K17" s="2">
        <v>0</v>
      </c>
      <c r="L17" s="39" t="s">
        <v>175</v>
      </c>
      <c r="M17" s="39" t="s">
        <v>176</v>
      </c>
      <c r="N17" s="39" t="s">
        <v>50</v>
      </c>
      <c r="O17" s="39" t="s">
        <v>51</v>
      </c>
      <c r="P17" s="39" t="s">
        <v>52</v>
      </c>
      <c r="Q17" s="39" t="s">
        <v>93</v>
      </c>
      <c r="R17" s="31">
        <v>2</v>
      </c>
      <c r="S17" s="31">
        <v>0</v>
      </c>
      <c r="T17" s="31">
        <v>2</v>
      </c>
      <c r="U17" s="31">
        <v>0</v>
      </c>
      <c r="V17" s="31">
        <v>0</v>
      </c>
      <c r="W17" s="31" t="s">
        <v>177</v>
      </c>
    </row>
    <row r="18" spans="1:23" ht="25.95" customHeight="1" x14ac:dyDescent="0.3">
      <c r="A18" s="38" t="s">
        <v>178</v>
      </c>
      <c r="B18" s="2">
        <v>8</v>
      </c>
      <c r="C18" s="31" t="s">
        <v>179</v>
      </c>
      <c r="D18" s="31" t="s">
        <v>180</v>
      </c>
      <c r="E18" s="31" t="s">
        <v>41</v>
      </c>
      <c r="F18" s="39" t="s">
        <v>42</v>
      </c>
      <c r="G18" s="39" t="s">
        <v>43</v>
      </c>
      <c r="H18" s="39" t="s">
        <v>88</v>
      </c>
      <c r="I18" s="39" t="s">
        <v>181</v>
      </c>
      <c r="J18" s="39" t="s">
        <v>182</v>
      </c>
      <c r="K18" s="2">
        <v>17</v>
      </c>
      <c r="L18" s="39" t="s">
        <v>183</v>
      </c>
      <c r="M18" s="39" t="s">
        <v>184</v>
      </c>
      <c r="N18" s="39" t="s">
        <v>50</v>
      </c>
      <c r="O18" s="39" t="s">
        <v>51</v>
      </c>
      <c r="P18" s="39" t="s">
        <v>185</v>
      </c>
      <c r="Q18" s="39" t="s">
        <v>93</v>
      </c>
      <c r="R18" s="31">
        <v>83</v>
      </c>
      <c r="S18" s="31">
        <v>17</v>
      </c>
      <c r="T18" s="31">
        <v>19</v>
      </c>
      <c r="U18" s="31">
        <v>22</v>
      </c>
      <c r="V18" s="31">
        <v>25</v>
      </c>
      <c r="W18" s="26" t="s">
        <v>186</v>
      </c>
    </row>
    <row r="19" spans="1:23" ht="25.95" customHeight="1" x14ac:dyDescent="0.3">
      <c r="A19" s="38" t="s">
        <v>187</v>
      </c>
      <c r="B19" s="2">
        <v>3</v>
      </c>
      <c r="C19" s="31" t="s">
        <v>96</v>
      </c>
      <c r="D19" s="31" t="s">
        <v>188</v>
      </c>
      <c r="E19" s="31" t="s">
        <v>41</v>
      </c>
      <c r="F19" s="39" t="s">
        <v>42</v>
      </c>
      <c r="G19" s="39" t="s">
        <v>43</v>
      </c>
      <c r="H19" s="39" t="s">
        <v>44</v>
      </c>
      <c r="I19" s="39" t="s">
        <v>189</v>
      </c>
      <c r="J19" s="39" t="s">
        <v>190</v>
      </c>
      <c r="K19" s="2" t="s">
        <v>47</v>
      </c>
      <c r="L19" s="39" t="s">
        <v>191</v>
      </c>
      <c r="M19" s="43" t="s">
        <v>49</v>
      </c>
      <c r="N19" s="39" t="s">
        <v>50</v>
      </c>
      <c r="O19" s="39" t="s">
        <v>82</v>
      </c>
      <c r="P19" s="39" t="s">
        <v>52</v>
      </c>
      <c r="Q19" s="39" t="s">
        <v>67</v>
      </c>
      <c r="R19" s="31">
        <v>3</v>
      </c>
      <c r="S19" s="31" t="s">
        <v>47</v>
      </c>
      <c r="T19" s="31">
        <v>1</v>
      </c>
      <c r="U19" s="31">
        <v>1</v>
      </c>
      <c r="V19" s="31">
        <v>1</v>
      </c>
      <c r="W19" s="31" t="s">
        <v>54</v>
      </c>
    </row>
    <row r="20" spans="1:23" ht="25.95" customHeight="1" x14ac:dyDescent="0.3">
      <c r="A20" s="38" t="s">
        <v>192</v>
      </c>
      <c r="B20" s="2">
        <v>4</v>
      </c>
      <c r="C20" s="31" t="s">
        <v>193</v>
      </c>
      <c r="D20" s="31" t="s">
        <v>194</v>
      </c>
      <c r="E20" s="31" t="s">
        <v>41</v>
      </c>
      <c r="F20" s="39" t="s">
        <v>42</v>
      </c>
      <c r="G20" s="39" t="s">
        <v>43</v>
      </c>
      <c r="H20" s="39" t="s">
        <v>44</v>
      </c>
      <c r="I20" s="39" t="s">
        <v>195</v>
      </c>
      <c r="J20" s="39" t="s">
        <v>196</v>
      </c>
      <c r="K20" s="2" t="s">
        <v>47</v>
      </c>
      <c r="L20" s="39" t="s">
        <v>197</v>
      </c>
      <c r="M20" s="39" t="s">
        <v>198</v>
      </c>
      <c r="N20" s="39" t="s">
        <v>50</v>
      </c>
      <c r="O20" s="39" t="s">
        <v>82</v>
      </c>
      <c r="P20" s="39" t="s">
        <v>199</v>
      </c>
      <c r="Q20" s="39" t="s">
        <v>67</v>
      </c>
      <c r="R20" s="26">
        <v>1</v>
      </c>
      <c r="S20" s="31" t="s">
        <v>47</v>
      </c>
      <c r="T20" s="26">
        <v>0.1</v>
      </c>
      <c r="U20" s="26">
        <v>0.6</v>
      </c>
      <c r="V20" s="26">
        <v>0.3</v>
      </c>
      <c r="W20" s="26" t="s">
        <v>54</v>
      </c>
    </row>
    <row r="21" spans="1:23" ht="25.95" customHeight="1" x14ac:dyDescent="0.3">
      <c r="A21" s="38" t="s">
        <v>200</v>
      </c>
      <c r="B21" s="2">
        <v>5</v>
      </c>
      <c r="C21" s="31" t="s">
        <v>201</v>
      </c>
      <c r="D21" s="31" t="s">
        <v>202</v>
      </c>
      <c r="E21" s="31" t="s">
        <v>41</v>
      </c>
      <c r="F21" s="39" t="s">
        <v>203</v>
      </c>
      <c r="G21" s="39" t="s">
        <v>43</v>
      </c>
      <c r="H21" s="39" t="s">
        <v>204</v>
      </c>
      <c r="I21" s="39" t="s">
        <v>205</v>
      </c>
      <c r="J21" s="39" t="s">
        <v>202</v>
      </c>
      <c r="K21" s="2" t="s">
        <v>47</v>
      </c>
      <c r="L21" s="39" t="s">
        <v>206</v>
      </c>
      <c r="M21" s="39" t="s">
        <v>207</v>
      </c>
      <c r="N21" s="39" t="s">
        <v>81</v>
      </c>
      <c r="O21" s="39" t="s">
        <v>51</v>
      </c>
      <c r="P21" s="39" t="s">
        <v>208</v>
      </c>
      <c r="Q21" s="39" t="s">
        <v>93</v>
      </c>
      <c r="R21" s="26">
        <v>1</v>
      </c>
      <c r="S21" s="31" t="s">
        <v>47</v>
      </c>
      <c r="T21" s="26">
        <v>1</v>
      </c>
      <c r="U21" s="31" t="s">
        <v>47</v>
      </c>
      <c r="V21" s="31" t="s">
        <v>47</v>
      </c>
      <c r="W21" s="31" t="s">
        <v>209</v>
      </c>
    </row>
    <row r="22" spans="1:23" ht="25.95" customHeight="1" x14ac:dyDescent="0.3">
      <c r="A22" s="38" t="s">
        <v>210</v>
      </c>
      <c r="B22" s="2">
        <v>5</v>
      </c>
      <c r="C22" s="31" t="s">
        <v>201</v>
      </c>
      <c r="D22" s="31" t="s">
        <v>211</v>
      </c>
      <c r="E22" s="31" t="s">
        <v>41</v>
      </c>
      <c r="F22" s="39" t="s">
        <v>203</v>
      </c>
      <c r="G22" s="39" t="s">
        <v>43</v>
      </c>
      <c r="H22" s="39" t="s">
        <v>204</v>
      </c>
      <c r="I22" s="39" t="s">
        <v>212</v>
      </c>
      <c r="J22" s="39" t="s">
        <v>213</v>
      </c>
      <c r="K22" s="2" t="s">
        <v>47</v>
      </c>
      <c r="L22" s="39" t="s">
        <v>206</v>
      </c>
      <c r="M22" s="39" t="s">
        <v>213</v>
      </c>
      <c r="N22" s="39" t="s">
        <v>81</v>
      </c>
      <c r="O22" s="39" t="s">
        <v>51</v>
      </c>
      <c r="P22" s="39" t="s">
        <v>208</v>
      </c>
      <c r="Q22" s="39" t="s">
        <v>93</v>
      </c>
      <c r="R22" s="26">
        <v>1</v>
      </c>
      <c r="S22" s="31" t="s">
        <v>47</v>
      </c>
      <c r="T22" s="26">
        <v>0.5</v>
      </c>
      <c r="U22" s="26">
        <v>0.5</v>
      </c>
      <c r="V22" s="31" t="s">
        <v>47</v>
      </c>
      <c r="W22" s="42" t="s">
        <v>209</v>
      </c>
    </row>
    <row r="23" spans="1:23" ht="25.95" customHeight="1" x14ac:dyDescent="0.3">
      <c r="A23" s="38" t="s">
        <v>214</v>
      </c>
      <c r="B23" s="2">
        <v>5</v>
      </c>
      <c r="C23" s="31" t="s">
        <v>201</v>
      </c>
      <c r="D23" s="31" t="s">
        <v>215</v>
      </c>
      <c r="E23" s="31" t="s">
        <v>41</v>
      </c>
      <c r="F23" s="39" t="s">
        <v>203</v>
      </c>
      <c r="G23" s="39" t="s">
        <v>43</v>
      </c>
      <c r="H23" s="39" t="s">
        <v>216</v>
      </c>
      <c r="I23" s="39" t="s">
        <v>217</v>
      </c>
      <c r="J23" s="39" t="s">
        <v>218</v>
      </c>
      <c r="K23" s="2" t="s">
        <v>47</v>
      </c>
      <c r="L23" s="39" t="s">
        <v>219</v>
      </c>
      <c r="M23" s="39" t="s">
        <v>220</v>
      </c>
      <c r="N23" s="39" t="s">
        <v>221</v>
      </c>
      <c r="O23" s="39" t="s">
        <v>51</v>
      </c>
      <c r="P23" s="39" t="s">
        <v>222</v>
      </c>
      <c r="Q23" s="39" t="s">
        <v>93</v>
      </c>
      <c r="R23" s="26">
        <v>1</v>
      </c>
      <c r="S23" s="26">
        <v>1</v>
      </c>
      <c r="T23" s="26">
        <v>1</v>
      </c>
      <c r="U23" s="26">
        <v>1</v>
      </c>
      <c r="V23" s="26">
        <v>1</v>
      </c>
      <c r="W23" s="42" t="s">
        <v>223</v>
      </c>
    </row>
    <row r="24" spans="1:23" ht="25.95" customHeight="1" x14ac:dyDescent="0.3">
      <c r="A24" s="38" t="s">
        <v>224</v>
      </c>
      <c r="B24" s="2">
        <v>5</v>
      </c>
      <c r="C24" s="31" t="s">
        <v>201</v>
      </c>
      <c r="D24" s="31" t="s">
        <v>225</v>
      </c>
      <c r="E24" s="31" t="s">
        <v>41</v>
      </c>
      <c r="F24" s="39" t="s">
        <v>203</v>
      </c>
      <c r="G24" s="39" t="s">
        <v>43</v>
      </c>
      <c r="H24" s="39" t="s">
        <v>216</v>
      </c>
      <c r="I24" s="39" t="s">
        <v>226</v>
      </c>
      <c r="J24" s="39" t="s">
        <v>227</v>
      </c>
      <c r="K24" s="2" t="s">
        <v>47</v>
      </c>
      <c r="L24" s="39" t="s">
        <v>228</v>
      </c>
      <c r="M24" s="39" t="s">
        <v>229</v>
      </c>
      <c r="N24" s="39" t="s">
        <v>50</v>
      </c>
      <c r="O24" s="39" t="s">
        <v>51</v>
      </c>
      <c r="P24" s="39" t="s">
        <v>227</v>
      </c>
      <c r="Q24" s="39" t="s">
        <v>93</v>
      </c>
      <c r="R24" s="31">
        <v>2300</v>
      </c>
      <c r="S24" s="31">
        <v>600</v>
      </c>
      <c r="T24" s="31">
        <v>600</v>
      </c>
      <c r="U24" s="31">
        <v>600</v>
      </c>
      <c r="V24" s="31">
        <v>500</v>
      </c>
      <c r="W24" s="26" t="s">
        <v>223</v>
      </c>
    </row>
    <row r="25" spans="1:23" ht="25.95" customHeight="1" x14ac:dyDescent="0.3">
      <c r="A25" s="38" t="s">
        <v>230</v>
      </c>
      <c r="B25" s="2">
        <v>5</v>
      </c>
      <c r="C25" s="31" t="s">
        <v>201</v>
      </c>
      <c r="D25" s="31" t="s">
        <v>231</v>
      </c>
      <c r="E25" s="31" t="s">
        <v>41</v>
      </c>
      <c r="F25" s="39" t="s">
        <v>203</v>
      </c>
      <c r="G25" s="39" t="s">
        <v>43</v>
      </c>
      <c r="H25" s="39" t="s">
        <v>216</v>
      </c>
      <c r="I25" s="39" t="s">
        <v>232</v>
      </c>
      <c r="J25" s="39" t="s">
        <v>233</v>
      </c>
      <c r="K25" s="2" t="s">
        <v>47</v>
      </c>
      <c r="L25" s="39" t="s">
        <v>228</v>
      </c>
      <c r="M25" s="39" t="s">
        <v>234</v>
      </c>
      <c r="N25" s="39" t="s">
        <v>235</v>
      </c>
      <c r="O25" s="39" t="s">
        <v>51</v>
      </c>
      <c r="P25" s="39" t="s">
        <v>236</v>
      </c>
      <c r="Q25" s="39" t="s">
        <v>93</v>
      </c>
      <c r="R25" s="31">
        <v>100</v>
      </c>
      <c r="S25" s="42">
        <v>1</v>
      </c>
      <c r="T25" s="42">
        <v>1</v>
      </c>
      <c r="U25" s="42">
        <v>1</v>
      </c>
      <c r="V25" s="42">
        <v>1</v>
      </c>
      <c r="W25" s="42" t="s">
        <v>223</v>
      </c>
    </row>
    <row r="26" spans="1:23" ht="25.95" customHeight="1" x14ac:dyDescent="0.3">
      <c r="A26" s="38" t="s">
        <v>237</v>
      </c>
      <c r="B26" s="2">
        <v>5</v>
      </c>
      <c r="C26" s="31" t="s">
        <v>201</v>
      </c>
      <c r="D26" s="31" t="s">
        <v>238</v>
      </c>
      <c r="E26" s="31" t="s">
        <v>41</v>
      </c>
      <c r="F26" s="39" t="s">
        <v>203</v>
      </c>
      <c r="G26" s="39" t="s">
        <v>43</v>
      </c>
      <c r="H26" s="39" t="s">
        <v>216</v>
      </c>
      <c r="I26" s="39" t="s">
        <v>239</v>
      </c>
      <c r="J26" s="39" t="s">
        <v>240</v>
      </c>
      <c r="K26" s="2">
        <v>16</v>
      </c>
      <c r="L26" s="39" t="s">
        <v>241</v>
      </c>
      <c r="M26" s="39" t="s">
        <v>242</v>
      </c>
      <c r="N26" s="39" t="s">
        <v>50</v>
      </c>
      <c r="O26" s="39" t="s">
        <v>51</v>
      </c>
      <c r="P26" s="39" t="s">
        <v>243</v>
      </c>
      <c r="Q26" s="39" t="s">
        <v>93</v>
      </c>
      <c r="R26" s="31">
        <v>46</v>
      </c>
      <c r="S26" s="31">
        <v>16</v>
      </c>
      <c r="T26" s="31">
        <v>11</v>
      </c>
      <c r="U26" s="31">
        <v>11</v>
      </c>
      <c r="V26" s="31">
        <v>8</v>
      </c>
      <c r="W26" s="26" t="s">
        <v>223</v>
      </c>
    </row>
    <row r="27" spans="1:23" ht="25.95" customHeight="1" x14ac:dyDescent="0.3">
      <c r="A27" s="38" t="s">
        <v>244</v>
      </c>
      <c r="B27" s="2">
        <v>6</v>
      </c>
      <c r="C27" s="31" t="s">
        <v>245</v>
      </c>
      <c r="D27" s="31" t="s">
        <v>246</v>
      </c>
      <c r="E27" s="31" t="s">
        <v>41</v>
      </c>
      <c r="F27" s="39" t="s">
        <v>203</v>
      </c>
      <c r="G27" s="39" t="s">
        <v>43</v>
      </c>
      <c r="H27" s="39" t="s">
        <v>216</v>
      </c>
      <c r="I27" s="39" t="s">
        <v>247</v>
      </c>
      <c r="J27" s="39" t="s">
        <v>248</v>
      </c>
      <c r="K27" s="2" t="s">
        <v>47</v>
      </c>
      <c r="L27" s="39" t="s">
        <v>241</v>
      </c>
      <c r="M27" s="39" t="s">
        <v>249</v>
      </c>
      <c r="N27" s="39" t="s">
        <v>50</v>
      </c>
      <c r="O27" s="39" t="s">
        <v>51</v>
      </c>
      <c r="P27" s="39" t="s">
        <v>243</v>
      </c>
      <c r="Q27" s="39" t="s">
        <v>93</v>
      </c>
      <c r="R27" s="31">
        <v>7</v>
      </c>
      <c r="S27" s="31">
        <v>1</v>
      </c>
      <c r="T27" s="31">
        <v>1</v>
      </c>
      <c r="U27" s="31">
        <v>1</v>
      </c>
      <c r="V27" s="31">
        <v>4</v>
      </c>
      <c r="W27" s="26" t="s">
        <v>223</v>
      </c>
    </row>
    <row r="28" spans="1:23" ht="25.95" customHeight="1" x14ac:dyDescent="0.3">
      <c r="A28" s="38" t="s">
        <v>250</v>
      </c>
      <c r="B28" s="2">
        <v>7</v>
      </c>
      <c r="C28" s="31" t="s">
        <v>251</v>
      </c>
      <c r="D28" s="31" t="s">
        <v>252</v>
      </c>
      <c r="E28" s="31" t="s">
        <v>41</v>
      </c>
      <c r="F28" s="39" t="s">
        <v>42</v>
      </c>
      <c r="G28" s="39" t="s">
        <v>43</v>
      </c>
      <c r="H28" s="39" t="s">
        <v>44</v>
      </c>
      <c r="I28" s="43" t="s">
        <v>253</v>
      </c>
      <c r="J28" s="43" t="s">
        <v>254</v>
      </c>
      <c r="K28" s="2" t="s">
        <v>255</v>
      </c>
      <c r="L28" s="43" t="s">
        <v>256</v>
      </c>
      <c r="M28" s="43" t="s">
        <v>257</v>
      </c>
      <c r="N28" s="43" t="s">
        <v>221</v>
      </c>
      <c r="O28" s="39" t="s">
        <v>51</v>
      </c>
      <c r="P28" s="43" t="s">
        <v>258</v>
      </c>
      <c r="Q28" s="43" t="s">
        <v>67</v>
      </c>
      <c r="R28" s="31" t="s">
        <v>259</v>
      </c>
      <c r="S28" s="31" t="s">
        <v>260</v>
      </c>
      <c r="T28" s="31" t="s">
        <v>260</v>
      </c>
      <c r="U28" s="31" t="s">
        <v>259</v>
      </c>
      <c r="V28" s="31" t="s">
        <v>259</v>
      </c>
      <c r="W28" s="31" t="s">
        <v>261</v>
      </c>
    </row>
    <row r="29" spans="1:23" ht="25.95" customHeight="1" x14ac:dyDescent="0.3">
      <c r="A29" s="38" t="s">
        <v>262</v>
      </c>
      <c r="B29" s="2">
        <v>7</v>
      </c>
      <c r="C29" s="31" t="s">
        <v>251</v>
      </c>
      <c r="D29" s="31" t="s">
        <v>263</v>
      </c>
      <c r="E29" s="31" t="s">
        <v>41</v>
      </c>
      <c r="F29" s="39" t="s">
        <v>42</v>
      </c>
      <c r="G29" s="39" t="s">
        <v>43</v>
      </c>
      <c r="H29" s="39" t="s">
        <v>44</v>
      </c>
      <c r="I29" s="39" t="s">
        <v>253</v>
      </c>
      <c r="J29" s="39" t="s">
        <v>264</v>
      </c>
      <c r="K29" s="2" t="s">
        <v>47</v>
      </c>
      <c r="L29" s="39" t="s">
        <v>265</v>
      </c>
      <c r="M29" s="39" t="s">
        <v>266</v>
      </c>
      <c r="N29" s="39" t="s">
        <v>65</v>
      </c>
      <c r="O29" s="39" t="s">
        <v>51</v>
      </c>
      <c r="P29" s="39" t="s">
        <v>267</v>
      </c>
      <c r="Q29" s="39" t="s">
        <v>268</v>
      </c>
      <c r="R29" s="31">
        <v>4.2</v>
      </c>
      <c r="S29" s="31" t="s">
        <v>47</v>
      </c>
      <c r="T29" s="31">
        <v>3.6</v>
      </c>
      <c r="U29" s="31">
        <v>4</v>
      </c>
      <c r="V29" s="31">
        <v>4.2</v>
      </c>
      <c r="W29" s="31" t="s">
        <v>261</v>
      </c>
    </row>
    <row r="30" spans="1:23" ht="25.95" customHeight="1" x14ac:dyDescent="0.3">
      <c r="A30" s="38" t="s">
        <v>269</v>
      </c>
      <c r="B30" s="2">
        <v>9</v>
      </c>
      <c r="C30" s="31" t="s">
        <v>270</v>
      </c>
      <c r="D30" s="31" t="s">
        <v>271</v>
      </c>
      <c r="E30" s="31" t="s">
        <v>76</v>
      </c>
      <c r="F30" s="39" t="s">
        <v>76</v>
      </c>
      <c r="G30" s="39" t="s">
        <v>43</v>
      </c>
      <c r="H30" s="39" t="s">
        <v>88</v>
      </c>
      <c r="I30" s="39" t="s">
        <v>272</v>
      </c>
      <c r="J30" s="39" t="s">
        <v>273</v>
      </c>
      <c r="K30" s="2">
        <v>0</v>
      </c>
      <c r="L30" s="39" t="s">
        <v>274</v>
      </c>
      <c r="M30" s="39" t="s">
        <v>275</v>
      </c>
      <c r="N30" s="39" t="s">
        <v>50</v>
      </c>
      <c r="O30" s="39" t="s">
        <v>51</v>
      </c>
      <c r="P30" s="39" t="s">
        <v>52</v>
      </c>
      <c r="Q30" s="39" t="s">
        <v>93</v>
      </c>
      <c r="R30" s="31">
        <v>4</v>
      </c>
      <c r="S30" s="31">
        <v>4</v>
      </c>
      <c r="T30" s="31">
        <v>0</v>
      </c>
      <c r="U30" s="31">
        <v>0</v>
      </c>
      <c r="V30" s="31">
        <v>0</v>
      </c>
      <c r="W30" s="31" t="s">
        <v>162</v>
      </c>
    </row>
    <row r="31" spans="1:23" ht="25.95" customHeight="1" x14ac:dyDescent="0.3">
      <c r="A31" s="38" t="s">
        <v>276</v>
      </c>
      <c r="B31" s="2">
        <v>8</v>
      </c>
      <c r="C31" s="31" t="s">
        <v>179</v>
      </c>
      <c r="D31" s="31" t="s">
        <v>277</v>
      </c>
      <c r="E31" s="31" t="s">
        <v>58</v>
      </c>
      <c r="F31" s="39" t="s">
        <v>76</v>
      </c>
      <c r="G31" s="39" t="s">
        <v>43</v>
      </c>
      <c r="H31" s="39" t="s">
        <v>60</v>
      </c>
      <c r="I31" s="39" t="s">
        <v>278</v>
      </c>
      <c r="J31" s="39" t="s">
        <v>279</v>
      </c>
      <c r="K31" s="2">
        <v>0.94</v>
      </c>
      <c r="L31" s="39" t="s">
        <v>280</v>
      </c>
      <c r="M31" s="39" t="s">
        <v>281</v>
      </c>
      <c r="N31" s="39" t="s">
        <v>65</v>
      </c>
      <c r="O31" s="39" t="s">
        <v>51</v>
      </c>
      <c r="P31" s="39" t="s">
        <v>66</v>
      </c>
      <c r="Q31" s="39" t="s">
        <v>67</v>
      </c>
      <c r="R31" s="26">
        <v>1</v>
      </c>
      <c r="S31" s="26">
        <v>1</v>
      </c>
      <c r="T31" s="26">
        <v>1</v>
      </c>
      <c r="U31" s="26">
        <v>1</v>
      </c>
      <c r="V31" s="26">
        <v>1</v>
      </c>
      <c r="W31" s="42" t="s">
        <v>68</v>
      </c>
    </row>
    <row r="32" spans="1:23" ht="25.95" customHeight="1" x14ac:dyDescent="0.3">
      <c r="A32" s="38" t="s">
        <v>282</v>
      </c>
      <c r="B32" s="2">
        <v>8</v>
      </c>
      <c r="C32" s="31" t="s">
        <v>179</v>
      </c>
      <c r="D32" s="31" t="s">
        <v>283</v>
      </c>
      <c r="E32" s="31" t="s">
        <v>41</v>
      </c>
      <c r="F32" s="39" t="s">
        <v>203</v>
      </c>
      <c r="G32" s="39" t="s">
        <v>43</v>
      </c>
      <c r="H32" s="39" t="s">
        <v>216</v>
      </c>
      <c r="I32" s="39" t="s">
        <v>284</v>
      </c>
      <c r="J32" s="39" t="s">
        <v>285</v>
      </c>
      <c r="K32" s="2">
        <v>12200</v>
      </c>
      <c r="L32" s="39" t="s">
        <v>286</v>
      </c>
      <c r="M32" s="39" t="s">
        <v>287</v>
      </c>
      <c r="N32" s="39" t="s">
        <v>50</v>
      </c>
      <c r="O32" s="39" t="s">
        <v>51</v>
      </c>
      <c r="P32" s="39" t="s">
        <v>288</v>
      </c>
      <c r="Q32" s="39" t="s">
        <v>93</v>
      </c>
      <c r="R32" s="31">
        <v>29919</v>
      </c>
      <c r="S32" s="31">
        <v>1700</v>
      </c>
      <c r="T32" s="31">
        <v>9256</v>
      </c>
      <c r="U32" s="31">
        <v>9908</v>
      </c>
      <c r="V32" s="31">
        <v>9055</v>
      </c>
      <c r="W32" s="26" t="s">
        <v>223</v>
      </c>
    </row>
    <row r="33" spans="1:23" ht="25.95" customHeight="1" x14ac:dyDescent="0.3">
      <c r="A33" s="38" t="s">
        <v>289</v>
      </c>
      <c r="B33" s="2">
        <v>8</v>
      </c>
      <c r="C33" s="31" t="s">
        <v>179</v>
      </c>
      <c r="D33" s="31" t="s">
        <v>290</v>
      </c>
      <c r="E33" s="31" t="s">
        <v>41</v>
      </c>
      <c r="F33" s="39" t="s">
        <v>203</v>
      </c>
      <c r="G33" s="39" t="s">
        <v>43</v>
      </c>
      <c r="H33" s="39" t="s">
        <v>216</v>
      </c>
      <c r="I33" s="39" t="s">
        <v>284</v>
      </c>
      <c r="J33" s="39" t="s">
        <v>291</v>
      </c>
      <c r="K33" s="2">
        <v>1</v>
      </c>
      <c r="L33" s="39" t="s">
        <v>292</v>
      </c>
      <c r="M33" s="39" t="s">
        <v>293</v>
      </c>
      <c r="N33" s="39" t="s">
        <v>50</v>
      </c>
      <c r="O33" s="39" t="s">
        <v>51</v>
      </c>
      <c r="P33" s="39" t="s">
        <v>291</v>
      </c>
      <c r="Q33" s="39" t="s">
        <v>93</v>
      </c>
      <c r="R33" s="31">
        <v>7</v>
      </c>
      <c r="S33" s="31">
        <v>1</v>
      </c>
      <c r="T33" s="31">
        <v>1</v>
      </c>
      <c r="U33" s="31">
        <v>3</v>
      </c>
      <c r="V33" s="31">
        <v>0</v>
      </c>
      <c r="W33" s="26" t="s">
        <v>223</v>
      </c>
    </row>
    <row r="34" spans="1:23" ht="25.95" customHeight="1" x14ac:dyDescent="0.3">
      <c r="A34" s="38" t="s">
        <v>294</v>
      </c>
      <c r="B34" s="2">
        <v>8</v>
      </c>
      <c r="C34" s="31" t="s">
        <v>179</v>
      </c>
      <c r="D34" s="31" t="s">
        <v>295</v>
      </c>
      <c r="E34" s="31" t="s">
        <v>41</v>
      </c>
      <c r="F34" s="39" t="s">
        <v>203</v>
      </c>
      <c r="G34" s="39" t="s">
        <v>43</v>
      </c>
      <c r="H34" s="39" t="s">
        <v>216</v>
      </c>
      <c r="I34" s="39" t="s">
        <v>284</v>
      </c>
      <c r="J34" s="39" t="s">
        <v>296</v>
      </c>
      <c r="K34" s="2">
        <v>1</v>
      </c>
      <c r="L34" s="39" t="s">
        <v>297</v>
      </c>
      <c r="M34" s="39" t="s">
        <v>296</v>
      </c>
      <c r="N34" s="39" t="s">
        <v>50</v>
      </c>
      <c r="O34" s="39" t="s">
        <v>51</v>
      </c>
      <c r="P34" s="39" t="s">
        <v>298</v>
      </c>
      <c r="Q34" s="39" t="s">
        <v>93</v>
      </c>
      <c r="R34" s="31">
        <v>18</v>
      </c>
      <c r="S34" s="31" t="s">
        <v>47</v>
      </c>
      <c r="T34" s="31">
        <v>6</v>
      </c>
      <c r="U34" s="31">
        <v>6</v>
      </c>
      <c r="V34" s="31">
        <v>6</v>
      </c>
      <c r="W34" s="26" t="s">
        <v>223</v>
      </c>
    </row>
    <row r="35" spans="1:23" ht="25.95" customHeight="1" x14ac:dyDescent="0.3">
      <c r="A35" s="38" t="s">
        <v>299</v>
      </c>
      <c r="B35" s="2">
        <v>8</v>
      </c>
      <c r="C35" s="31" t="s">
        <v>179</v>
      </c>
      <c r="D35" s="31" t="s">
        <v>300</v>
      </c>
      <c r="E35" s="31" t="s">
        <v>41</v>
      </c>
      <c r="F35" s="39" t="s">
        <v>203</v>
      </c>
      <c r="G35" s="39" t="s">
        <v>43</v>
      </c>
      <c r="H35" s="39" t="s">
        <v>216</v>
      </c>
      <c r="I35" s="39" t="s">
        <v>284</v>
      </c>
      <c r="J35" s="39" t="s">
        <v>301</v>
      </c>
      <c r="K35" s="2">
        <v>1</v>
      </c>
      <c r="L35" s="39" t="s">
        <v>297</v>
      </c>
      <c r="M35" s="39" t="s">
        <v>302</v>
      </c>
      <c r="N35" s="39" t="s">
        <v>50</v>
      </c>
      <c r="O35" s="39" t="s">
        <v>51</v>
      </c>
      <c r="P35" s="39" t="s">
        <v>303</v>
      </c>
      <c r="Q35" s="39" t="s">
        <v>93</v>
      </c>
      <c r="R35" s="31">
        <v>2</v>
      </c>
      <c r="S35" s="31" t="s">
        <v>47</v>
      </c>
      <c r="T35" s="31">
        <v>1</v>
      </c>
      <c r="U35" s="31">
        <v>1</v>
      </c>
      <c r="V35" s="31">
        <v>0</v>
      </c>
      <c r="W35" s="26" t="s">
        <v>223</v>
      </c>
    </row>
    <row r="36" spans="1:23" ht="25.95" customHeight="1" x14ac:dyDescent="0.3">
      <c r="A36" s="38" t="s">
        <v>304</v>
      </c>
      <c r="B36" s="2">
        <v>9</v>
      </c>
      <c r="C36" s="31" t="s">
        <v>270</v>
      </c>
      <c r="D36" s="31" t="s">
        <v>491</v>
      </c>
      <c r="E36" s="31" t="s">
        <v>41</v>
      </c>
      <c r="F36" s="39" t="s">
        <v>42</v>
      </c>
      <c r="G36" s="39" t="s">
        <v>43</v>
      </c>
      <c r="H36" s="39" t="s">
        <v>88</v>
      </c>
      <c r="I36" s="39" t="s">
        <v>305</v>
      </c>
      <c r="J36" s="39" t="s">
        <v>306</v>
      </c>
      <c r="K36" s="2">
        <v>2</v>
      </c>
      <c r="L36" s="39" t="s">
        <v>307</v>
      </c>
      <c r="M36" s="39" t="s">
        <v>308</v>
      </c>
      <c r="N36" s="39" t="s">
        <v>50</v>
      </c>
      <c r="O36" s="39" t="s">
        <v>82</v>
      </c>
      <c r="P36" s="39" t="s">
        <v>52</v>
      </c>
      <c r="Q36" s="39" t="s">
        <v>93</v>
      </c>
      <c r="R36" s="31">
        <v>18</v>
      </c>
      <c r="S36" s="31">
        <v>3</v>
      </c>
      <c r="T36" s="31">
        <v>4</v>
      </c>
      <c r="U36" s="31">
        <v>5</v>
      </c>
      <c r="V36" s="31">
        <v>6</v>
      </c>
      <c r="W36" s="26" t="s">
        <v>186</v>
      </c>
    </row>
    <row r="37" spans="1:23" ht="25.95" customHeight="1" x14ac:dyDescent="0.3">
      <c r="A37" s="38" t="s">
        <v>309</v>
      </c>
      <c r="B37" s="2">
        <v>9</v>
      </c>
      <c r="C37" s="31" t="s">
        <v>270</v>
      </c>
      <c r="D37" s="31" t="s">
        <v>310</v>
      </c>
      <c r="E37" s="31" t="s">
        <v>41</v>
      </c>
      <c r="F37" s="39" t="s">
        <v>42</v>
      </c>
      <c r="G37" s="39" t="s">
        <v>43</v>
      </c>
      <c r="H37" s="39" t="s">
        <v>88</v>
      </c>
      <c r="I37" s="39" t="s">
        <v>311</v>
      </c>
      <c r="J37" s="39" t="s">
        <v>312</v>
      </c>
      <c r="K37" s="2">
        <v>0</v>
      </c>
      <c r="L37" s="39" t="s">
        <v>313</v>
      </c>
      <c r="M37" s="39" t="s">
        <v>314</v>
      </c>
      <c r="N37" s="39" t="s">
        <v>50</v>
      </c>
      <c r="O37" s="39" t="s">
        <v>51</v>
      </c>
      <c r="P37" s="39" t="s">
        <v>52</v>
      </c>
      <c r="Q37" s="39" t="s">
        <v>93</v>
      </c>
      <c r="R37" s="31">
        <v>1</v>
      </c>
      <c r="S37" s="31">
        <v>0</v>
      </c>
      <c r="T37" s="31">
        <v>1</v>
      </c>
      <c r="U37" s="31">
        <v>0</v>
      </c>
      <c r="V37" s="31">
        <v>0</v>
      </c>
      <c r="W37" s="31" t="s">
        <v>315</v>
      </c>
    </row>
    <row r="38" spans="1:23" ht="25.95" customHeight="1" x14ac:dyDescent="0.3">
      <c r="A38" s="38" t="s">
        <v>316</v>
      </c>
      <c r="B38" s="2">
        <v>11</v>
      </c>
      <c r="C38" s="31" t="s">
        <v>86</v>
      </c>
      <c r="D38" s="31" t="s">
        <v>317</v>
      </c>
      <c r="E38" s="31" t="s">
        <v>76</v>
      </c>
      <c r="F38" s="39" t="s">
        <v>76</v>
      </c>
      <c r="G38" s="39" t="s">
        <v>43</v>
      </c>
      <c r="H38" s="39" t="s">
        <v>88</v>
      </c>
      <c r="I38" s="39" t="s">
        <v>318</v>
      </c>
      <c r="J38" s="39" t="s">
        <v>319</v>
      </c>
      <c r="K38" s="2" t="s">
        <v>47</v>
      </c>
      <c r="L38" s="39" t="s">
        <v>320</v>
      </c>
      <c r="M38" s="39" t="s">
        <v>492</v>
      </c>
      <c r="N38" s="39" t="s">
        <v>50</v>
      </c>
      <c r="O38" s="39" t="s">
        <v>111</v>
      </c>
      <c r="P38" s="39" t="s">
        <v>321</v>
      </c>
      <c r="Q38" s="39" t="s">
        <v>93</v>
      </c>
      <c r="R38" s="24">
        <v>0.9</v>
      </c>
      <c r="S38" s="31">
        <v>0</v>
      </c>
      <c r="T38" s="26">
        <v>0.05</v>
      </c>
      <c r="U38" s="26">
        <v>0.35</v>
      </c>
      <c r="V38" s="26">
        <v>0.5</v>
      </c>
      <c r="W38" s="26" t="s">
        <v>113</v>
      </c>
    </row>
    <row r="39" spans="1:23" ht="25.95" customHeight="1" x14ac:dyDescent="0.3">
      <c r="A39" s="38" t="s">
        <v>322</v>
      </c>
      <c r="B39" s="2">
        <v>9</v>
      </c>
      <c r="C39" s="31" t="s">
        <v>270</v>
      </c>
      <c r="D39" s="31" t="s">
        <v>323</v>
      </c>
      <c r="E39" s="31" t="s">
        <v>41</v>
      </c>
      <c r="F39" s="39" t="s">
        <v>42</v>
      </c>
      <c r="G39" s="39" t="s">
        <v>43</v>
      </c>
      <c r="H39" s="39" t="s">
        <v>119</v>
      </c>
      <c r="I39" s="39" t="s">
        <v>324</v>
      </c>
      <c r="J39" s="39" t="s">
        <v>325</v>
      </c>
      <c r="K39" s="2" t="s">
        <v>47</v>
      </c>
      <c r="L39" s="39" t="s">
        <v>134</v>
      </c>
      <c r="M39" s="39" t="s">
        <v>326</v>
      </c>
      <c r="N39" s="39" t="s">
        <v>124</v>
      </c>
      <c r="O39" s="39" t="s">
        <v>51</v>
      </c>
      <c r="P39" s="39" t="s">
        <v>327</v>
      </c>
      <c r="Q39" s="39" t="s">
        <v>93</v>
      </c>
      <c r="R39" s="42">
        <v>1</v>
      </c>
      <c r="S39" s="31" t="s">
        <v>47</v>
      </c>
      <c r="T39" s="42">
        <v>0.7</v>
      </c>
      <c r="U39" s="42">
        <v>0.3</v>
      </c>
      <c r="V39" s="31" t="s">
        <v>47</v>
      </c>
      <c r="W39" s="26" t="s">
        <v>328</v>
      </c>
    </row>
    <row r="40" spans="1:23" ht="25.95" customHeight="1" x14ac:dyDescent="0.3">
      <c r="A40" s="38" t="s">
        <v>329</v>
      </c>
      <c r="B40" s="2">
        <v>9</v>
      </c>
      <c r="C40" s="31" t="s">
        <v>270</v>
      </c>
      <c r="D40" s="31" t="s">
        <v>330</v>
      </c>
      <c r="E40" s="31" t="s">
        <v>41</v>
      </c>
      <c r="F40" s="39" t="s">
        <v>331</v>
      </c>
      <c r="G40" s="39" t="s">
        <v>332</v>
      </c>
      <c r="H40" s="39" t="s">
        <v>119</v>
      </c>
      <c r="I40" s="39" t="s">
        <v>333</v>
      </c>
      <c r="J40" s="39" t="s">
        <v>334</v>
      </c>
      <c r="K40" s="2" t="s">
        <v>47</v>
      </c>
      <c r="L40" s="39" t="s">
        <v>134</v>
      </c>
      <c r="M40" s="39" t="s">
        <v>335</v>
      </c>
      <c r="N40" s="39" t="s">
        <v>124</v>
      </c>
      <c r="O40" s="39" t="s">
        <v>51</v>
      </c>
      <c r="P40" s="39" t="s">
        <v>327</v>
      </c>
      <c r="Q40" s="39" t="s">
        <v>93</v>
      </c>
      <c r="R40" s="26">
        <v>0.85</v>
      </c>
      <c r="S40" s="31" t="s">
        <v>47</v>
      </c>
      <c r="T40" s="26">
        <v>0.3</v>
      </c>
      <c r="U40" s="26">
        <v>0.4</v>
      </c>
      <c r="V40" s="26">
        <v>0.15</v>
      </c>
      <c r="W40" s="26" t="s">
        <v>328</v>
      </c>
    </row>
    <row r="41" spans="1:23" ht="25.95" customHeight="1" x14ac:dyDescent="0.3">
      <c r="A41" s="38" t="s">
        <v>336</v>
      </c>
      <c r="B41" s="2">
        <v>9</v>
      </c>
      <c r="C41" s="31" t="s">
        <v>270</v>
      </c>
      <c r="D41" s="31" t="s">
        <v>337</v>
      </c>
      <c r="E41" s="31" t="s">
        <v>117</v>
      </c>
      <c r="F41" s="39" t="s">
        <v>118</v>
      </c>
      <c r="G41" s="39" t="s">
        <v>338</v>
      </c>
      <c r="H41" s="39" t="s">
        <v>132</v>
      </c>
      <c r="I41" s="39" t="s">
        <v>339</v>
      </c>
      <c r="J41" s="39" t="s">
        <v>340</v>
      </c>
      <c r="K41" s="2">
        <v>0.75</v>
      </c>
      <c r="L41" s="39" t="s">
        <v>341</v>
      </c>
      <c r="M41" s="39" t="s">
        <v>342</v>
      </c>
      <c r="N41" s="39" t="s">
        <v>124</v>
      </c>
      <c r="O41" s="39" t="s">
        <v>51</v>
      </c>
      <c r="P41" s="39" t="s">
        <v>343</v>
      </c>
      <c r="Q41" s="39" t="s">
        <v>93</v>
      </c>
      <c r="R41" s="26">
        <v>0.95</v>
      </c>
      <c r="S41" s="26">
        <v>0.95</v>
      </c>
      <c r="T41" s="26">
        <v>0.95</v>
      </c>
      <c r="U41" s="26">
        <v>0.95</v>
      </c>
      <c r="V41" s="31">
        <v>0.95</v>
      </c>
      <c r="W41" s="26" t="s">
        <v>68</v>
      </c>
    </row>
    <row r="42" spans="1:23" ht="25.95" customHeight="1" x14ac:dyDescent="0.3">
      <c r="A42" s="38" t="s">
        <v>344</v>
      </c>
      <c r="B42" s="2">
        <v>9</v>
      </c>
      <c r="C42" s="31" t="s">
        <v>270</v>
      </c>
      <c r="D42" s="31" t="s">
        <v>493</v>
      </c>
      <c r="E42" s="31" t="s">
        <v>41</v>
      </c>
      <c r="F42" s="39" t="s">
        <v>42</v>
      </c>
      <c r="G42" s="39" t="s">
        <v>43</v>
      </c>
      <c r="H42" s="39" t="s">
        <v>106</v>
      </c>
      <c r="I42" s="39" t="s">
        <v>495</v>
      </c>
      <c r="J42" s="39" t="s">
        <v>494</v>
      </c>
      <c r="K42" s="2" t="s">
        <v>47</v>
      </c>
      <c r="L42" s="39" t="s">
        <v>345</v>
      </c>
      <c r="M42" s="39" t="s">
        <v>494</v>
      </c>
      <c r="N42" s="39" t="s">
        <v>50</v>
      </c>
      <c r="O42" s="39" t="s">
        <v>346</v>
      </c>
      <c r="P42" s="39" t="s">
        <v>496</v>
      </c>
      <c r="Q42" s="39" t="s">
        <v>93</v>
      </c>
      <c r="R42" s="26">
        <v>1</v>
      </c>
      <c r="S42" s="31" t="s">
        <v>47</v>
      </c>
      <c r="T42" s="26">
        <v>0.1</v>
      </c>
      <c r="U42" s="26">
        <v>0.1</v>
      </c>
      <c r="V42" s="26">
        <v>0.8</v>
      </c>
      <c r="W42" s="26" t="s">
        <v>113</v>
      </c>
    </row>
    <row r="43" spans="1:23" ht="25.95" customHeight="1" x14ac:dyDescent="0.3">
      <c r="A43" s="38" t="s">
        <v>347</v>
      </c>
      <c r="B43" s="2">
        <v>9</v>
      </c>
      <c r="C43" s="31" t="s">
        <v>270</v>
      </c>
      <c r="D43" s="31" t="s">
        <v>348</v>
      </c>
      <c r="E43" s="31" t="s">
        <v>41</v>
      </c>
      <c r="F43" s="39" t="s">
        <v>42</v>
      </c>
      <c r="G43" s="39" t="s">
        <v>349</v>
      </c>
      <c r="H43" s="39" t="s">
        <v>149</v>
      </c>
      <c r="I43" s="39" t="s">
        <v>350</v>
      </c>
      <c r="J43" s="39" t="s">
        <v>351</v>
      </c>
      <c r="K43" s="2">
        <v>4</v>
      </c>
      <c r="L43" s="39" t="s">
        <v>352</v>
      </c>
      <c r="M43" s="39" t="s">
        <v>353</v>
      </c>
      <c r="N43" s="39" t="s">
        <v>154</v>
      </c>
      <c r="O43" s="39" t="s">
        <v>51</v>
      </c>
      <c r="P43" s="39" t="s">
        <v>354</v>
      </c>
      <c r="Q43" s="39" t="s">
        <v>93</v>
      </c>
      <c r="R43" s="31">
        <v>4</v>
      </c>
      <c r="S43" s="31">
        <v>4</v>
      </c>
      <c r="T43" s="31">
        <v>4</v>
      </c>
      <c r="U43" s="31">
        <v>4</v>
      </c>
      <c r="V43" s="31">
        <v>4</v>
      </c>
      <c r="W43" s="26" t="s">
        <v>355</v>
      </c>
    </row>
    <row r="44" spans="1:23" ht="25.95" customHeight="1" x14ac:dyDescent="0.3">
      <c r="A44" s="44" t="s">
        <v>356</v>
      </c>
      <c r="B44" s="45">
        <v>9</v>
      </c>
      <c r="C44" s="46" t="s">
        <v>270</v>
      </c>
      <c r="D44" s="46" t="s">
        <v>357</v>
      </c>
      <c r="E44" s="46" t="s">
        <v>41</v>
      </c>
      <c r="F44" s="47" t="s">
        <v>42</v>
      </c>
      <c r="G44" s="47" t="s">
        <v>43</v>
      </c>
      <c r="H44" s="47" t="s">
        <v>149</v>
      </c>
      <c r="I44" s="47" t="s">
        <v>358</v>
      </c>
      <c r="J44" s="47" t="s">
        <v>359</v>
      </c>
      <c r="K44" s="45" t="s">
        <v>360</v>
      </c>
      <c r="L44" s="47" t="s">
        <v>361</v>
      </c>
      <c r="M44" s="47" t="s">
        <v>362</v>
      </c>
      <c r="N44" s="47" t="s">
        <v>154</v>
      </c>
      <c r="O44" s="47" t="s">
        <v>51</v>
      </c>
      <c r="P44" s="47" t="s">
        <v>363</v>
      </c>
      <c r="Q44" s="47" t="s">
        <v>93</v>
      </c>
      <c r="R44" s="27">
        <v>1</v>
      </c>
      <c r="S44" s="46" t="s">
        <v>47</v>
      </c>
      <c r="T44" s="27">
        <v>0.5</v>
      </c>
      <c r="U44" s="27">
        <v>0.5</v>
      </c>
      <c r="V44" s="46" t="s">
        <v>47</v>
      </c>
      <c r="W44" s="27" t="s">
        <v>364</v>
      </c>
    </row>
  </sheetData>
  <sortState xmlns:xlrd2="http://schemas.microsoft.com/office/spreadsheetml/2017/richdata2" ref="A6:W38">
    <sortCondition ref="A2:A44"/>
  </sortState>
  <phoneticPr fontId="12" type="noConversion"/>
  <conditionalFormatting sqref="D47:D1048576 D1:D45">
    <cfRule type="duplicateValues" dxfId="0"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38B9-1B51-4446-B9CE-FF595DFECB69}">
  <sheetPr>
    <tabColor rgb="FF92D050"/>
  </sheetPr>
  <dimension ref="A1:C72"/>
  <sheetViews>
    <sheetView topLeftCell="A65" zoomScale="70" zoomScaleNormal="70" workbookViewId="0">
      <selection activeCell="B74" sqref="B74"/>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51" t="s">
        <v>365</v>
      </c>
      <c r="B1" s="51"/>
      <c r="C1" s="51"/>
    </row>
    <row r="2" spans="1:3" ht="18.75" customHeight="1" x14ac:dyDescent="0.3">
      <c r="A2" s="22" t="s">
        <v>366</v>
      </c>
      <c r="B2" s="12" t="s">
        <v>367</v>
      </c>
      <c r="C2" s="10" t="s">
        <v>368</v>
      </c>
    </row>
    <row r="3" spans="1:3" ht="51.75" customHeight="1" x14ac:dyDescent="0.3">
      <c r="A3" s="9" t="s">
        <v>95</v>
      </c>
      <c r="B3" s="9" t="s">
        <v>369</v>
      </c>
      <c r="C3" s="52" t="s">
        <v>370</v>
      </c>
    </row>
    <row r="4" spans="1:3" ht="51.75" customHeight="1" x14ac:dyDescent="0.3">
      <c r="A4" s="9" t="s">
        <v>156</v>
      </c>
      <c r="B4" s="9" t="s">
        <v>371</v>
      </c>
      <c r="C4" s="52"/>
    </row>
    <row r="5" spans="1:3" ht="51.75" customHeight="1" x14ac:dyDescent="0.3">
      <c r="A5" s="9" t="s">
        <v>163</v>
      </c>
      <c r="B5" s="9" t="s">
        <v>372</v>
      </c>
      <c r="C5" s="52"/>
    </row>
    <row r="6" spans="1:3" ht="51.75" customHeight="1" x14ac:dyDescent="0.3">
      <c r="A6" s="9" t="s">
        <v>304</v>
      </c>
      <c r="B6" s="9" t="s">
        <v>373</v>
      </c>
      <c r="C6" s="52"/>
    </row>
    <row r="7" spans="1:3" ht="21.75" customHeight="1" x14ac:dyDescent="0.4">
      <c r="A7" s="51" t="s">
        <v>374</v>
      </c>
      <c r="B7" s="51"/>
      <c r="C7" s="51"/>
    </row>
    <row r="8" spans="1:3" ht="21.75" customHeight="1" x14ac:dyDescent="0.3">
      <c r="A8" s="22" t="s">
        <v>366</v>
      </c>
      <c r="B8" s="12" t="s">
        <v>367</v>
      </c>
      <c r="C8" s="10" t="s">
        <v>368</v>
      </c>
    </row>
    <row r="9" spans="1:3" ht="51.75" customHeight="1" x14ac:dyDescent="0.3">
      <c r="A9" s="9" t="s">
        <v>224</v>
      </c>
      <c r="B9" s="9" t="s">
        <v>375</v>
      </c>
      <c r="C9" s="11" t="s">
        <v>376</v>
      </c>
    </row>
    <row r="10" spans="1:3" ht="51.75" customHeight="1" x14ac:dyDescent="0.3">
      <c r="A10" s="9" t="s">
        <v>237</v>
      </c>
      <c r="B10" s="9" t="s">
        <v>377</v>
      </c>
      <c r="C10" s="11" t="s">
        <v>378</v>
      </c>
    </row>
    <row r="11" spans="1:3" ht="51.75" customHeight="1" x14ac:dyDescent="0.3">
      <c r="A11" s="9" t="s">
        <v>282</v>
      </c>
      <c r="B11" s="9" t="s">
        <v>379</v>
      </c>
      <c r="C11" s="11" t="s">
        <v>380</v>
      </c>
    </row>
    <row r="12" spans="1:3" ht="51.75" customHeight="1" x14ac:dyDescent="0.3">
      <c r="A12" s="9" t="s">
        <v>69</v>
      </c>
      <c r="B12" s="9" t="s">
        <v>381</v>
      </c>
      <c r="C12" s="11" t="s">
        <v>382</v>
      </c>
    </row>
    <row r="13" spans="1:3" ht="51.75" customHeight="1" x14ac:dyDescent="0.3">
      <c r="A13" s="9" t="s">
        <v>171</v>
      </c>
      <c r="B13" s="9" t="s">
        <v>383</v>
      </c>
      <c r="C13" s="11" t="s">
        <v>384</v>
      </c>
    </row>
    <row r="14" spans="1:3" ht="51.75" customHeight="1" x14ac:dyDescent="0.3">
      <c r="A14" s="9" t="s">
        <v>316</v>
      </c>
      <c r="B14" s="9" t="s">
        <v>385</v>
      </c>
      <c r="C14" s="11" t="s">
        <v>386</v>
      </c>
    </row>
    <row r="15" spans="1:3" ht="25.5" customHeight="1" x14ac:dyDescent="0.4">
      <c r="A15" s="51" t="s">
        <v>387</v>
      </c>
      <c r="B15" s="51"/>
      <c r="C15" s="51"/>
    </row>
    <row r="16" spans="1:3" ht="25.5" customHeight="1" x14ac:dyDescent="0.3">
      <c r="A16" s="22" t="s">
        <v>366</v>
      </c>
      <c r="B16" s="12" t="s">
        <v>367</v>
      </c>
      <c r="C16" s="10" t="s">
        <v>368</v>
      </c>
    </row>
    <row r="17" spans="1:3" ht="51.75" customHeight="1" x14ac:dyDescent="0.3">
      <c r="A17" s="9" t="s">
        <v>156</v>
      </c>
      <c r="B17" s="11" t="s">
        <v>388</v>
      </c>
      <c r="C17" s="11" t="s">
        <v>389</v>
      </c>
    </row>
    <row r="18" spans="1:3" ht="51.75" customHeight="1" x14ac:dyDescent="0.3">
      <c r="A18" s="9" t="s">
        <v>316</v>
      </c>
      <c r="B18" s="11" t="s">
        <v>390</v>
      </c>
      <c r="C18" s="11" t="s">
        <v>391</v>
      </c>
    </row>
    <row r="19" spans="1:3" ht="51.75" customHeight="1" x14ac:dyDescent="0.3">
      <c r="A19" s="9" t="s">
        <v>163</v>
      </c>
      <c r="B19" s="11" t="s">
        <v>392</v>
      </c>
      <c r="C19" s="11" t="s">
        <v>393</v>
      </c>
    </row>
    <row r="20" spans="1:3" ht="51.75" customHeight="1" x14ac:dyDescent="0.3">
      <c r="A20" s="9" t="s">
        <v>394</v>
      </c>
      <c r="B20" s="11" t="s">
        <v>395</v>
      </c>
      <c r="C20" s="11" t="s">
        <v>396</v>
      </c>
    </row>
    <row r="21" spans="1:3" ht="51.75" customHeight="1" x14ac:dyDescent="0.3">
      <c r="A21" s="9" t="s">
        <v>322</v>
      </c>
      <c r="B21" s="11" t="s">
        <v>397</v>
      </c>
      <c r="C21" s="11" t="s">
        <v>398</v>
      </c>
    </row>
    <row r="22" spans="1:3" ht="51.75" customHeight="1" x14ac:dyDescent="0.3">
      <c r="A22" s="9" t="s">
        <v>329</v>
      </c>
      <c r="B22" s="11" t="s">
        <v>399</v>
      </c>
      <c r="C22" s="11" t="s">
        <v>400</v>
      </c>
    </row>
    <row r="23" spans="1:3" ht="51.75" customHeight="1" x14ac:dyDescent="0.3">
      <c r="A23" s="9" t="s">
        <v>401</v>
      </c>
      <c r="B23" s="11" t="s">
        <v>402</v>
      </c>
      <c r="C23" s="11" t="s">
        <v>403</v>
      </c>
    </row>
    <row r="24" spans="1:3" ht="51.75" customHeight="1" x14ac:dyDescent="0.3">
      <c r="A24" s="9" t="s">
        <v>210</v>
      </c>
      <c r="B24" s="11" t="s">
        <v>399</v>
      </c>
      <c r="C24" s="11" t="s">
        <v>404</v>
      </c>
    </row>
    <row r="25" spans="1:3" ht="51.75" customHeight="1" x14ac:dyDescent="0.3">
      <c r="A25" s="9" t="s">
        <v>200</v>
      </c>
      <c r="B25" s="11" t="s">
        <v>405</v>
      </c>
      <c r="C25" s="11" t="s">
        <v>406</v>
      </c>
    </row>
    <row r="26" spans="1:3" ht="51.75" customHeight="1" x14ac:dyDescent="0.3">
      <c r="A26" s="9" t="s">
        <v>130</v>
      </c>
      <c r="B26" s="11" t="s">
        <v>407</v>
      </c>
      <c r="C26" s="11" t="s">
        <v>408</v>
      </c>
    </row>
    <row r="27" spans="1:3" ht="51.75" customHeight="1" x14ac:dyDescent="0.3">
      <c r="A27" s="9" t="s">
        <v>409</v>
      </c>
      <c r="B27" s="11" t="s">
        <v>402</v>
      </c>
      <c r="C27" s="11" t="s">
        <v>410</v>
      </c>
    </row>
    <row r="28" spans="1:3" ht="51.75" customHeight="1" x14ac:dyDescent="0.3">
      <c r="A28" s="9" t="s">
        <v>411</v>
      </c>
      <c r="B28" s="11" t="s">
        <v>402</v>
      </c>
      <c r="C28" s="11" t="s">
        <v>412</v>
      </c>
    </row>
    <row r="29" spans="1:3" ht="51.75" customHeight="1" x14ac:dyDescent="0.3">
      <c r="A29" s="9" t="s">
        <v>136</v>
      </c>
      <c r="B29" s="11" t="s">
        <v>399</v>
      </c>
      <c r="C29" s="11" t="s">
        <v>413</v>
      </c>
    </row>
    <row r="30" spans="1:3" ht="51.75" customHeight="1" x14ac:dyDescent="0.3">
      <c r="A30" s="9" t="s">
        <v>141</v>
      </c>
      <c r="B30" s="11" t="s">
        <v>399</v>
      </c>
      <c r="C30" s="11" t="s">
        <v>414</v>
      </c>
    </row>
    <row r="31" spans="1:3" ht="51.75" customHeight="1" x14ac:dyDescent="0.3">
      <c r="A31" s="9" t="s">
        <v>415</v>
      </c>
      <c r="B31" s="11" t="s">
        <v>416</v>
      </c>
      <c r="C31" s="11" t="s">
        <v>417</v>
      </c>
    </row>
    <row r="32" spans="1:3" ht="51.75" customHeight="1" x14ac:dyDescent="0.3">
      <c r="A32" s="9" t="s">
        <v>344</v>
      </c>
      <c r="B32" s="11" t="s">
        <v>418</v>
      </c>
      <c r="C32" s="11" t="s">
        <v>419</v>
      </c>
    </row>
    <row r="33" spans="1:3" ht="51.75" customHeight="1" x14ac:dyDescent="0.3">
      <c r="A33" s="9" t="s">
        <v>214</v>
      </c>
      <c r="B33" s="11" t="s">
        <v>420</v>
      </c>
      <c r="C33" s="11" t="s">
        <v>421</v>
      </c>
    </row>
    <row r="34" spans="1:3" ht="51.75" customHeight="1" x14ac:dyDescent="0.3">
      <c r="A34" s="9" t="s">
        <v>230</v>
      </c>
      <c r="B34" s="11" t="s">
        <v>422</v>
      </c>
      <c r="C34" s="11" t="s">
        <v>423</v>
      </c>
    </row>
    <row r="35" spans="1:3" ht="51.75" customHeight="1" x14ac:dyDescent="0.3">
      <c r="A35" s="9" t="s">
        <v>282</v>
      </c>
      <c r="B35" s="11" t="s">
        <v>424</v>
      </c>
      <c r="C35" s="11" t="s">
        <v>425</v>
      </c>
    </row>
    <row r="36" spans="1:3" ht="51.75" customHeight="1" x14ac:dyDescent="0.3">
      <c r="A36" s="9" t="s">
        <v>294</v>
      </c>
      <c r="B36" s="11" t="s">
        <v>399</v>
      </c>
      <c r="C36" s="11" t="s">
        <v>426</v>
      </c>
    </row>
    <row r="37" spans="1:3" ht="51.75" customHeight="1" x14ac:dyDescent="0.3">
      <c r="A37" s="9" t="s">
        <v>299</v>
      </c>
      <c r="B37" s="11" t="s">
        <v>399</v>
      </c>
      <c r="C37" s="11" t="s">
        <v>426</v>
      </c>
    </row>
    <row r="38" spans="1:3" ht="51.75" customHeight="1" x14ac:dyDescent="0.3">
      <c r="A38" s="9" t="s">
        <v>147</v>
      </c>
      <c r="B38" s="11" t="s">
        <v>427</v>
      </c>
      <c r="C38" s="11" t="s">
        <v>428</v>
      </c>
    </row>
    <row r="39" spans="1:3" ht="51.75" customHeight="1" x14ac:dyDescent="0.3">
      <c r="A39" s="9" t="s">
        <v>429</v>
      </c>
      <c r="B39" s="11" t="s">
        <v>402</v>
      </c>
      <c r="C39" s="11" t="s">
        <v>430</v>
      </c>
    </row>
    <row r="40" spans="1:3" ht="51.75" customHeight="1" x14ac:dyDescent="0.3">
      <c r="A40" s="9" t="s">
        <v>38</v>
      </c>
      <c r="B40" s="11" t="s">
        <v>431</v>
      </c>
      <c r="C40" s="11" t="s">
        <v>432</v>
      </c>
    </row>
    <row r="41" spans="1:3" ht="51.75" customHeight="1" x14ac:dyDescent="0.3">
      <c r="A41" s="9" t="s">
        <v>187</v>
      </c>
      <c r="B41" s="11" t="s">
        <v>433</v>
      </c>
      <c r="C41" s="11" t="s">
        <v>434</v>
      </c>
    </row>
    <row r="42" spans="1:3" ht="51.75" customHeight="1" x14ac:dyDescent="0.3">
      <c r="A42" s="9" t="s">
        <v>192</v>
      </c>
      <c r="B42" s="11" t="s">
        <v>435</v>
      </c>
      <c r="C42" s="11" t="s">
        <v>436</v>
      </c>
    </row>
    <row r="43" spans="1:3" ht="51.75" customHeight="1" x14ac:dyDescent="0.3">
      <c r="A43" s="9" t="s">
        <v>250</v>
      </c>
      <c r="B43" s="11" t="s">
        <v>437</v>
      </c>
      <c r="C43" s="11" t="s">
        <v>438</v>
      </c>
    </row>
    <row r="44" spans="1:3" ht="51.75" customHeight="1" x14ac:dyDescent="0.3">
      <c r="A44" s="9" t="s">
        <v>262</v>
      </c>
      <c r="B44" s="11" t="s">
        <v>439</v>
      </c>
      <c r="C44" s="11" t="s">
        <v>440</v>
      </c>
    </row>
    <row r="45" spans="1:3" ht="51.75" customHeight="1" x14ac:dyDescent="0.3">
      <c r="A45" s="9" t="s">
        <v>74</v>
      </c>
      <c r="B45" s="11" t="s">
        <v>441</v>
      </c>
      <c r="C45" s="11" t="s">
        <v>442</v>
      </c>
    </row>
    <row r="46" spans="1:3" ht="51.75" customHeight="1" x14ac:dyDescent="0.4">
      <c r="A46" s="51" t="s">
        <v>443</v>
      </c>
      <c r="B46" s="51"/>
      <c r="C46" s="51"/>
    </row>
    <row r="47" spans="1:3" ht="51.75" customHeight="1" x14ac:dyDescent="0.3">
      <c r="A47" s="22" t="s">
        <v>366</v>
      </c>
      <c r="B47" s="23" t="s">
        <v>367</v>
      </c>
      <c r="C47" s="22" t="s">
        <v>368</v>
      </c>
    </row>
    <row r="48" spans="1:3" ht="51.75" customHeight="1" x14ac:dyDescent="0.3">
      <c r="A48" s="21" t="s">
        <v>156</v>
      </c>
      <c r="B48" s="11" t="s">
        <v>444</v>
      </c>
      <c r="C48" s="11" t="s">
        <v>445</v>
      </c>
    </row>
    <row r="49" spans="1:3" ht="51.75" customHeight="1" x14ac:dyDescent="0.3">
      <c r="A49" s="21" t="s">
        <v>316</v>
      </c>
      <c r="B49" s="11" t="s">
        <v>446</v>
      </c>
      <c r="C49" s="11" t="s">
        <v>447</v>
      </c>
    </row>
    <row r="50" spans="1:3" ht="51.75" customHeight="1" x14ac:dyDescent="0.3">
      <c r="A50" s="21" t="s">
        <v>415</v>
      </c>
      <c r="B50" s="11" t="s">
        <v>448</v>
      </c>
      <c r="C50" s="11" t="s">
        <v>449</v>
      </c>
    </row>
    <row r="51" spans="1:3" ht="51.75" customHeight="1" x14ac:dyDescent="0.3">
      <c r="A51" s="21" t="s">
        <v>344</v>
      </c>
      <c r="B51" s="11" t="s">
        <v>450</v>
      </c>
      <c r="C51" s="11" t="s">
        <v>451</v>
      </c>
    </row>
    <row r="52" spans="1:3" ht="51.75" customHeight="1" x14ac:dyDescent="0.3">
      <c r="A52" s="21" t="s">
        <v>103</v>
      </c>
      <c r="B52" s="11" t="s">
        <v>452</v>
      </c>
      <c r="C52" s="11" t="s">
        <v>453</v>
      </c>
    </row>
    <row r="53" spans="1:3" ht="51.75" customHeight="1" x14ac:dyDescent="0.3">
      <c r="A53" s="21" t="s">
        <v>237</v>
      </c>
      <c r="B53" s="11" t="s">
        <v>454</v>
      </c>
      <c r="C53" s="11" t="s">
        <v>455</v>
      </c>
    </row>
    <row r="54" spans="1:3" ht="51.75" customHeight="1" x14ac:dyDescent="0.3">
      <c r="A54" s="21" t="s">
        <v>282</v>
      </c>
      <c r="B54" s="11" t="s">
        <v>456</v>
      </c>
      <c r="C54" s="11" t="s">
        <v>457</v>
      </c>
    </row>
    <row r="55" spans="1:3" ht="51.75" customHeight="1" x14ac:dyDescent="0.3">
      <c r="A55" s="21" t="s">
        <v>289</v>
      </c>
      <c r="B55" s="11" t="s">
        <v>458</v>
      </c>
      <c r="C55" s="11" t="s">
        <v>459</v>
      </c>
    </row>
    <row r="56" spans="1:3" ht="51.75" customHeight="1" x14ac:dyDescent="0.3">
      <c r="A56" s="21" t="s">
        <v>394</v>
      </c>
      <c r="B56" s="11" t="s">
        <v>460</v>
      </c>
      <c r="C56" s="11" t="s">
        <v>461</v>
      </c>
    </row>
    <row r="57" spans="1:3" ht="51.75" customHeight="1" x14ac:dyDescent="0.3">
      <c r="A57" s="21" t="s">
        <v>329</v>
      </c>
      <c r="B57" s="11" t="s">
        <v>462</v>
      </c>
      <c r="C57" s="11" t="s">
        <v>463</v>
      </c>
    </row>
    <row r="58" spans="1:3" ht="51.75" customHeight="1" x14ac:dyDescent="0.3">
      <c r="A58" s="21" t="s">
        <v>147</v>
      </c>
      <c r="B58" s="11" t="s">
        <v>464</v>
      </c>
      <c r="C58" s="11" t="s">
        <v>465</v>
      </c>
    </row>
    <row r="59" spans="1:3" ht="51.75" customHeight="1" x14ac:dyDescent="0.4">
      <c r="A59" s="51" t="s">
        <v>497</v>
      </c>
      <c r="B59" s="51"/>
      <c r="C59" s="51"/>
    </row>
    <row r="60" spans="1:3" ht="51.75" customHeight="1" x14ac:dyDescent="0.3">
      <c r="A60" s="22" t="s">
        <v>366</v>
      </c>
      <c r="B60" s="23" t="s">
        <v>367</v>
      </c>
      <c r="C60" s="22" t="s">
        <v>368</v>
      </c>
    </row>
    <row r="61" spans="1:3" ht="51.75" customHeight="1" x14ac:dyDescent="0.3">
      <c r="A61" s="21" t="s">
        <v>224</v>
      </c>
      <c r="B61" s="11" t="s">
        <v>503</v>
      </c>
      <c r="C61" s="11" t="s">
        <v>498</v>
      </c>
    </row>
    <row r="62" spans="1:3" ht="51.75" customHeight="1" x14ac:dyDescent="0.3">
      <c r="A62" s="21" t="s">
        <v>237</v>
      </c>
      <c r="B62" s="11" t="s">
        <v>504</v>
      </c>
      <c r="C62" s="11" t="s">
        <v>499</v>
      </c>
    </row>
    <row r="63" spans="1:3" ht="51.75" customHeight="1" x14ac:dyDescent="0.3">
      <c r="A63" s="21" t="s">
        <v>244</v>
      </c>
      <c r="B63" s="11" t="s">
        <v>505</v>
      </c>
      <c r="C63" s="11" t="s">
        <v>500</v>
      </c>
    </row>
    <row r="64" spans="1:3" ht="51.75" customHeight="1" x14ac:dyDescent="0.3">
      <c r="A64" s="21" t="s">
        <v>282</v>
      </c>
      <c r="B64" s="11" t="s">
        <v>506</v>
      </c>
      <c r="C64" s="11" t="s">
        <v>501</v>
      </c>
    </row>
    <row r="65" spans="1:3" ht="51.75" customHeight="1" x14ac:dyDescent="0.3">
      <c r="A65" s="21" t="s">
        <v>289</v>
      </c>
      <c r="B65" s="11" t="s">
        <v>507</v>
      </c>
      <c r="C65" s="11" t="s">
        <v>502</v>
      </c>
    </row>
    <row r="66" spans="1:3" ht="51.75" customHeight="1" x14ac:dyDescent="0.3">
      <c r="A66" s="21" t="s">
        <v>299</v>
      </c>
      <c r="B66" s="11" t="s">
        <v>507</v>
      </c>
      <c r="C66" s="11" t="s">
        <v>499</v>
      </c>
    </row>
    <row r="67" spans="1:3" ht="51.75" customHeight="1" x14ac:dyDescent="0.3">
      <c r="A67" s="21" t="s">
        <v>156</v>
      </c>
      <c r="B67" s="11" t="s">
        <v>515</v>
      </c>
      <c r="C67" s="11" t="s">
        <v>508</v>
      </c>
    </row>
    <row r="68" spans="1:3" ht="51.75" customHeight="1" x14ac:dyDescent="0.3">
      <c r="A68" s="21" t="s">
        <v>163</v>
      </c>
      <c r="B68" s="11" t="s">
        <v>510</v>
      </c>
      <c r="C68" s="11" t="s">
        <v>509</v>
      </c>
    </row>
    <row r="69" spans="1:3" ht="51.75" customHeight="1" x14ac:dyDescent="0.3">
      <c r="A69" s="21" t="s">
        <v>304</v>
      </c>
      <c r="B69" s="11" t="s">
        <v>511</v>
      </c>
      <c r="C69" s="11" t="s">
        <v>511</v>
      </c>
    </row>
    <row r="70" spans="1:3" ht="51.75" customHeight="1" x14ac:dyDescent="0.3">
      <c r="A70" s="21" t="s">
        <v>316</v>
      </c>
      <c r="B70" s="11" t="s">
        <v>514</v>
      </c>
      <c r="C70" s="11" t="s">
        <v>512</v>
      </c>
    </row>
    <row r="71" spans="1:3" ht="51.75" customHeight="1" x14ac:dyDescent="0.3">
      <c r="A71" s="21" t="s">
        <v>344</v>
      </c>
      <c r="B71" s="11" t="s">
        <v>516</v>
      </c>
      <c r="C71" s="11" t="s">
        <v>513</v>
      </c>
    </row>
    <row r="72" spans="1:3" ht="51.75" customHeight="1" x14ac:dyDescent="0.3">
      <c r="A72" s="21" t="s">
        <v>74</v>
      </c>
      <c r="B72" s="11" t="s">
        <v>518</v>
      </c>
      <c r="C72" s="11" t="s">
        <v>517</v>
      </c>
    </row>
  </sheetData>
  <mergeCells count="6">
    <mergeCell ref="A59:C59"/>
    <mergeCell ref="A1:C1"/>
    <mergeCell ref="C3:C6"/>
    <mergeCell ref="A7:C7"/>
    <mergeCell ref="A15:C15"/>
    <mergeCell ref="A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AF14-293B-4CA1-AB4C-648BE4276204}">
  <dimension ref="A1:E8"/>
  <sheetViews>
    <sheetView workbookViewId="0">
      <selection activeCell="D21" sqref="D21"/>
    </sheetView>
  </sheetViews>
  <sheetFormatPr baseColWidth="10" defaultColWidth="11.44140625" defaultRowHeight="14.4" x14ac:dyDescent="0.3"/>
  <cols>
    <col min="1" max="1" width="22.5546875" bestFit="1" customWidth="1"/>
    <col min="2" max="5" width="9" customWidth="1"/>
  </cols>
  <sheetData>
    <row r="1" spans="1:5" x14ac:dyDescent="0.3">
      <c r="A1" s="14" t="s">
        <v>466</v>
      </c>
      <c r="B1" s="58" t="s">
        <v>323</v>
      </c>
      <c r="C1" s="58"/>
      <c r="D1" s="58"/>
      <c r="E1" s="58"/>
    </row>
    <row r="2" spans="1:5" x14ac:dyDescent="0.3">
      <c r="A2" s="15" t="s">
        <v>22</v>
      </c>
      <c r="B2" s="57" t="str">
        <f>VLOOKUP($B$1,'INICIATIVAS E INDICADORES'!$D$1:$W$44,5,0)</f>
        <v>Gestión Administrativa</v>
      </c>
      <c r="C2" s="58"/>
      <c r="D2" s="58"/>
      <c r="E2" s="58"/>
    </row>
    <row r="3" spans="1:5" ht="28.2" customHeight="1" x14ac:dyDescent="0.3">
      <c r="A3" s="15" t="s">
        <v>24</v>
      </c>
      <c r="B3" s="55" t="str">
        <f>VLOOKUP($B$1,'INICIATIVAS E INDICADORES'!$D$1:$W$44,7,0)</f>
        <v>Porcentaje de avance de la propuesta formulada</v>
      </c>
      <c r="C3" s="56"/>
      <c r="D3" s="56"/>
      <c r="E3" s="56"/>
    </row>
    <row r="4" spans="1:5" x14ac:dyDescent="0.3">
      <c r="A4" s="15" t="s">
        <v>467</v>
      </c>
      <c r="B4" s="59">
        <f>VLOOKUP($B$1,'INICIATIVAS E INDICADORES'!$D$1:$W$44,15,0)</f>
        <v>1</v>
      </c>
      <c r="C4" s="60"/>
      <c r="D4" s="60"/>
      <c r="E4" s="61"/>
    </row>
    <row r="5" spans="1:5" x14ac:dyDescent="0.3">
      <c r="A5" s="15" t="s">
        <v>468</v>
      </c>
      <c r="B5" s="16">
        <v>2023</v>
      </c>
      <c r="C5" s="16">
        <v>2024</v>
      </c>
      <c r="D5" s="16">
        <v>2025</v>
      </c>
      <c r="E5" s="16">
        <v>2026</v>
      </c>
    </row>
    <row r="6" spans="1:5" x14ac:dyDescent="0.3">
      <c r="A6" s="15" t="s">
        <v>469</v>
      </c>
      <c r="B6" s="48" t="str">
        <f>VLOOKUP($B$1,'INICIATIVAS E INDICADORES'!$D$1:$W$44,16,0)</f>
        <v>N/A</v>
      </c>
      <c r="C6" s="48" t="str">
        <f>VLOOKUP($B$1,'INICIATIVAS E INDICADORES'!$D$1:$W$44,19,0)</f>
        <v>N/A</v>
      </c>
      <c r="D6" s="48" t="e">
        <f>VLOOKUP($B$1,'INICIATIVAS E INDICADORES'!$D$1:$W$44,22,0)</f>
        <v>#REF!</v>
      </c>
      <c r="E6" s="48" t="e">
        <f>VLOOKUP($B$1,'INICIATIVAS E INDICADORES'!$D$1:$W$44,25,0)</f>
        <v>#REF!</v>
      </c>
    </row>
    <row r="7" spans="1:5" x14ac:dyDescent="0.3">
      <c r="A7" s="15" t="s">
        <v>470</v>
      </c>
      <c r="B7" s="48">
        <f>VLOOKUP($B$1,'INICIATIVAS E INDICADORES'!$D$1:$W$44,17,0)</f>
        <v>0.7</v>
      </c>
      <c r="C7" s="48" t="str">
        <f>VLOOKUP($B$1,'INICIATIVAS E INDICADORES'!$D$1:$W$44,20,0)</f>
        <v>Secretaria General</v>
      </c>
      <c r="D7" s="48" t="e">
        <f>VLOOKUP($B$1,'INICIATIVAS E INDICADORES'!$D$1:$W$44,23,0)</f>
        <v>#REF!</v>
      </c>
      <c r="E7" s="17" t="s">
        <v>47</v>
      </c>
    </row>
    <row r="8" spans="1:5" x14ac:dyDescent="0.3">
      <c r="A8" s="15" t="s">
        <v>471</v>
      </c>
      <c r="B8" s="53" t="e">
        <f>VLOOKUP($B$1,'INICIATIVAS E INDICADORES'!$D$1:$W$44,27,0)</f>
        <v>#REF!</v>
      </c>
      <c r="C8" s="54"/>
      <c r="D8" s="54"/>
      <c r="E8" s="54"/>
    </row>
  </sheetData>
  <mergeCells count="5">
    <mergeCell ref="B8:E8"/>
    <mergeCell ref="B3:E3"/>
    <mergeCell ref="B2:E2"/>
    <mergeCell ref="B1:E1"/>
    <mergeCell ref="B4:E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EABDB93-1AEA-4B5B-93CD-59B4FA72E377}">
          <x14:formula1>
            <xm:f>'INICIATIVAS E INDICADORES'!D$2:D$44</xm:f>
          </x14:formula1>
          <xm:sqref>B1</xm:sqref>
        </x14:dataValidation>
        <x14:dataValidation type="list" allowBlank="1" showInputMessage="1" showErrorMessage="1" xr:uid="{84BAC363-2294-4929-91EE-8B11859867D1}">
          <x14:formula1>
            <xm:f>'INICIATIVAS E INDICADORES'!F$2:F$44</xm:f>
          </x14:formula1>
          <xm:sqref>C1:E1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45"/>
  <sheetViews>
    <sheetView topLeftCell="A18" zoomScale="85" zoomScaleNormal="85" workbookViewId="0">
      <selection activeCell="B19" sqref="B19"/>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51" t="s">
        <v>365</v>
      </c>
      <c r="B1" s="51"/>
      <c r="C1" s="51"/>
    </row>
    <row r="2" spans="1:3" ht="18.75" customHeight="1" x14ac:dyDescent="0.3">
      <c r="A2" s="10" t="s">
        <v>472</v>
      </c>
      <c r="B2" s="12" t="s">
        <v>367</v>
      </c>
      <c r="C2" s="10" t="s">
        <v>368</v>
      </c>
    </row>
    <row r="3" spans="1:3" ht="51.75" customHeight="1" x14ac:dyDescent="0.3">
      <c r="A3" s="9" t="s">
        <v>95</v>
      </c>
      <c r="B3" s="9" t="s">
        <v>369</v>
      </c>
      <c r="C3" s="52" t="s">
        <v>370</v>
      </c>
    </row>
    <row r="4" spans="1:3" ht="51.75" customHeight="1" x14ac:dyDescent="0.3">
      <c r="A4" s="9" t="s">
        <v>156</v>
      </c>
      <c r="B4" s="9" t="s">
        <v>371</v>
      </c>
      <c r="C4" s="52"/>
    </row>
    <row r="5" spans="1:3" ht="51.75" customHeight="1" x14ac:dyDescent="0.3">
      <c r="A5" s="9" t="s">
        <v>163</v>
      </c>
      <c r="B5" s="9" t="s">
        <v>372</v>
      </c>
      <c r="C5" s="52"/>
    </row>
    <row r="6" spans="1:3" ht="51.75" customHeight="1" x14ac:dyDescent="0.3">
      <c r="A6" s="9" t="s">
        <v>304</v>
      </c>
      <c r="B6" s="9" t="s">
        <v>373</v>
      </c>
      <c r="C6" s="52"/>
    </row>
    <row r="7" spans="1:3" ht="21.75" customHeight="1" x14ac:dyDescent="0.4">
      <c r="A7" s="51" t="s">
        <v>374</v>
      </c>
      <c r="B7" s="51"/>
      <c r="C7" s="51"/>
    </row>
    <row r="8" spans="1:3" ht="21.75" customHeight="1" x14ac:dyDescent="0.3">
      <c r="A8" s="10" t="s">
        <v>472</v>
      </c>
      <c r="B8" s="12" t="s">
        <v>367</v>
      </c>
      <c r="C8" s="10" t="s">
        <v>368</v>
      </c>
    </row>
    <row r="9" spans="1:3" ht="51.75" customHeight="1" x14ac:dyDescent="0.3">
      <c r="A9" s="9" t="s">
        <v>224</v>
      </c>
      <c r="B9" s="9" t="s">
        <v>375</v>
      </c>
      <c r="C9" s="11" t="s">
        <v>376</v>
      </c>
    </row>
    <row r="10" spans="1:3" ht="51.75" customHeight="1" x14ac:dyDescent="0.3">
      <c r="A10" s="9" t="s">
        <v>237</v>
      </c>
      <c r="B10" s="9" t="s">
        <v>377</v>
      </c>
      <c r="C10" s="11" t="s">
        <v>378</v>
      </c>
    </row>
    <row r="11" spans="1:3" ht="51.75" customHeight="1" x14ac:dyDescent="0.3">
      <c r="A11" s="9" t="s">
        <v>282</v>
      </c>
      <c r="B11" s="9" t="s">
        <v>379</v>
      </c>
      <c r="C11" s="11" t="s">
        <v>380</v>
      </c>
    </row>
    <row r="12" spans="1:3" ht="51.75" customHeight="1" x14ac:dyDescent="0.3">
      <c r="A12" s="9" t="s">
        <v>69</v>
      </c>
      <c r="B12" s="9" t="s">
        <v>381</v>
      </c>
      <c r="C12" s="11" t="s">
        <v>382</v>
      </c>
    </row>
    <row r="13" spans="1:3" ht="51.75" customHeight="1" x14ac:dyDescent="0.3">
      <c r="A13" s="9" t="s">
        <v>171</v>
      </c>
      <c r="B13" s="9" t="s">
        <v>383</v>
      </c>
      <c r="C13" s="11" t="s">
        <v>384</v>
      </c>
    </row>
    <row r="14" spans="1:3" ht="51.75" customHeight="1" x14ac:dyDescent="0.3">
      <c r="A14" s="9" t="s">
        <v>316</v>
      </c>
      <c r="B14" s="9" t="s">
        <v>385</v>
      </c>
      <c r="C14" s="11" t="s">
        <v>386</v>
      </c>
    </row>
    <row r="15" spans="1:3" ht="25.5" customHeight="1" x14ac:dyDescent="0.4">
      <c r="A15" s="51" t="s">
        <v>387</v>
      </c>
      <c r="B15" s="51"/>
      <c r="C15" s="51"/>
    </row>
    <row r="16" spans="1:3" ht="25.5" customHeight="1" x14ac:dyDescent="0.3">
      <c r="A16" s="10" t="s">
        <v>472</v>
      </c>
      <c r="B16" s="12" t="s">
        <v>367</v>
      </c>
      <c r="C16" s="10" t="s">
        <v>368</v>
      </c>
    </row>
    <row r="17" spans="1:3" ht="97.5" customHeight="1" x14ac:dyDescent="0.3">
      <c r="A17" s="9" t="s">
        <v>156</v>
      </c>
      <c r="B17" s="11" t="s">
        <v>388</v>
      </c>
      <c r="C17" s="11" t="s">
        <v>389</v>
      </c>
    </row>
    <row r="18" spans="1:3" ht="78.75" customHeight="1" x14ac:dyDescent="0.3">
      <c r="A18" s="9" t="s">
        <v>316</v>
      </c>
      <c r="B18" s="11" t="s">
        <v>390</v>
      </c>
      <c r="C18" s="11" t="s">
        <v>391</v>
      </c>
    </row>
    <row r="19" spans="1:3" ht="51.75" customHeight="1" x14ac:dyDescent="0.3">
      <c r="A19" s="9" t="s">
        <v>163</v>
      </c>
      <c r="B19" s="11" t="s">
        <v>392</v>
      </c>
      <c r="C19" s="11" t="s">
        <v>393</v>
      </c>
    </row>
    <row r="20" spans="1:3" ht="51.75" customHeight="1" x14ac:dyDescent="0.3">
      <c r="A20" s="9" t="s">
        <v>394</v>
      </c>
      <c r="B20" s="11" t="s">
        <v>395</v>
      </c>
      <c r="C20" s="11" t="s">
        <v>396</v>
      </c>
    </row>
    <row r="21" spans="1:3" ht="51.75" customHeight="1" x14ac:dyDescent="0.3">
      <c r="A21" s="9" t="s">
        <v>322</v>
      </c>
      <c r="B21" s="11" t="s">
        <v>397</v>
      </c>
      <c r="C21" s="11" t="s">
        <v>398</v>
      </c>
    </row>
    <row r="22" spans="1:3" ht="51.75" customHeight="1" x14ac:dyDescent="0.3">
      <c r="A22" s="9" t="s">
        <v>329</v>
      </c>
      <c r="B22" s="11" t="s">
        <v>399</v>
      </c>
      <c r="C22" s="11" t="s">
        <v>400</v>
      </c>
    </row>
    <row r="23" spans="1:3" ht="51.75" customHeight="1" x14ac:dyDescent="0.3">
      <c r="A23" s="9" t="s">
        <v>401</v>
      </c>
      <c r="B23" s="11" t="s">
        <v>402</v>
      </c>
      <c r="C23" s="11" t="s">
        <v>403</v>
      </c>
    </row>
    <row r="24" spans="1:3" ht="51.75" customHeight="1" x14ac:dyDescent="0.3">
      <c r="A24" s="9" t="s">
        <v>210</v>
      </c>
      <c r="B24" s="11" t="s">
        <v>399</v>
      </c>
      <c r="C24" s="11" t="s">
        <v>404</v>
      </c>
    </row>
    <row r="25" spans="1:3" ht="51.75" customHeight="1" x14ac:dyDescent="0.3">
      <c r="A25" s="9" t="s">
        <v>200</v>
      </c>
      <c r="B25" s="11" t="s">
        <v>405</v>
      </c>
      <c r="C25" s="11" t="s">
        <v>406</v>
      </c>
    </row>
    <row r="26" spans="1:3" ht="51.75" customHeight="1" x14ac:dyDescent="0.3">
      <c r="A26" s="9" t="s">
        <v>130</v>
      </c>
      <c r="B26" s="11" t="s">
        <v>407</v>
      </c>
      <c r="C26" s="11" t="s">
        <v>408</v>
      </c>
    </row>
    <row r="27" spans="1:3" ht="51.75" customHeight="1" x14ac:dyDescent="0.3">
      <c r="A27" s="9" t="s">
        <v>409</v>
      </c>
      <c r="B27" s="11" t="s">
        <v>402</v>
      </c>
      <c r="C27" s="11" t="s">
        <v>410</v>
      </c>
    </row>
    <row r="28" spans="1:3" ht="51.75" customHeight="1" x14ac:dyDescent="0.3">
      <c r="A28" s="9" t="s">
        <v>411</v>
      </c>
      <c r="B28" s="11" t="s">
        <v>402</v>
      </c>
      <c r="C28" s="11" t="s">
        <v>412</v>
      </c>
    </row>
    <row r="29" spans="1:3" ht="51.75" customHeight="1" x14ac:dyDescent="0.3">
      <c r="A29" s="9" t="s">
        <v>136</v>
      </c>
      <c r="B29" s="11" t="s">
        <v>399</v>
      </c>
      <c r="C29" s="11" t="s">
        <v>413</v>
      </c>
    </row>
    <row r="30" spans="1:3" ht="51.75" customHeight="1" x14ac:dyDescent="0.3">
      <c r="A30" s="9" t="s">
        <v>141</v>
      </c>
      <c r="B30" s="11" t="s">
        <v>399</v>
      </c>
      <c r="C30" s="11" t="s">
        <v>414</v>
      </c>
    </row>
    <row r="31" spans="1:3" ht="51.75" customHeight="1" x14ac:dyDescent="0.3">
      <c r="A31" s="9" t="s">
        <v>415</v>
      </c>
      <c r="B31" s="11" t="s">
        <v>416</v>
      </c>
      <c r="C31" s="11" t="s">
        <v>417</v>
      </c>
    </row>
    <row r="32" spans="1:3" ht="51.75" customHeight="1" x14ac:dyDescent="0.3">
      <c r="A32" s="9" t="s">
        <v>344</v>
      </c>
      <c r="B32" s="11" t="s">
        <v>418</v>
      </c>
      <c r="C32" s="11" t="s">
        <v>419</v>
      </c>
    </row>
    <row r="33" spans="1:3" ht="51.75" customHeight="1" x14ac:dyDescent="0.3">
      <c r="A33" s="9" t="s">
        <v>214</v>
      </c>
      <c r="B33" s="11" t="s">
        <v>420</v>
      </c>
      <c r="C33" s="11" t="s">
        <v>421</v>
      </c>
    </row>
    <row r="34" spans="1:3" ht="51.75" customHeight="1" x14ac:dyDescent="0.3">
      <c r="A34" s="9" t="s">
        <v>230</v>
      </c>
      <c r="B34" s="11" t="s">
        <v>422</v>
      </c>
      <c r="C34" s="11" t="s">
        <v>423</v>
      </c>
    </row>
    <row r="35" spans="1:3" ht="51.75" customHeight="1" x14ac:dyDescent="0.3">
      <c r="A35" s="9" t="s">
        <v>282</v>
      </c>
      <c r="B35" s="11" t="s">
        <v>424</v>
      </c>
      <c r="C35" s="11" t="s">
        <v>425</v>
      </c>
    </row>
    <row r="36" spans="1:3" ht="51.75" customHeight="1" x14ac:dyDescent="0.3">
      <c r="A36" s="9" t="s">
        <v>294</v>
      </c>
      <c r="B36" s="11" t="s">
        <v>399</v>
      </c>
      <c r="C36" s="11" t="s">
        <v>426</v>
      </c>
    </row>
    <row r="37" spans="1:3" ht="51.75" customHeight="1" x14ac:dyDescent="0.3">
      <c r="A37" s="9" t="s">
        <v>299</v>
      </c>
      <c r="B37" s="11" t="s">
        <v>399</v>
      </c>
      <c r="C37" s="11" t="s">
        <v>426</v>
      </c>
    </row>
    <row r="38" spans="1:3" ht="51.75" customHeight="1" x14ac:dyDescent="0.3">
      <c r="A38" s="9" t="s">
        <v>147</v>
      </c>
      <c r="B38" s="11" t="s">
        <v>427</v>
      </c>
      <c r="C38" s="11" t="s">
        <v>428</v>
      </c>
    </row>
    <row r="39" spans="1:3" ht="51.75" customHeight="1" x14ac:dyDescent="0.3">
      <c r="A39" s="9" t="s">
        <v>429</v>
      </c>
      <c r="B39" s="11" t="s">
        <v>402</v>
      </c>
      <c r="C39" s="11" t="s">
        <v>430</v>
      </c>
    </row>
    <row r="40" spans="1:3" ht="51.75" customHeight="1" x14ac:dyDescent="0.3">
      <c r="A40" s="9" t="s">
        <v>38</v>
      </c>
      <c r="B40" s="11" t="s">
        <v>431</v>
      </c>
      <c r="C40" s="11" t="s">
        <v>432</v>
      </c>
    </row>
    <row r="41" spans="1:3" ht="51.75" customHeight="1" x14ac:dyDescent="0.3">
      <c r="A41" s="9" t="s">
        <v>187</v>
      </c>
      <c r="B41" s="11" t="s">
        <v>433</v>
      </c>
      <c r="C41" s="11" t="s">
        <v>434</v>
      </c>
    </row>
    <row r="42" spans="1:3" ht="51.75" customHeight="1" x14ac:dyDescent="0.3">
      <c r="A42" s="9" t="s">
        <v>192</v>
      </c>
      <c r="B42" s="11" t="s">
        <v>435</v>
      </c>
      <c r="C42" s="11" t="s">
        <v>436</v>
      </c>
    </row>
    <row r="43" spans="1:3" ht="51.75" customHeight="1" x14ac:dyDescent="0.3">
      <c r="A43" s="9" t="s">
        <v>250</v>
      </c>
      <c r="B43" s="11" t="s">
        <v>437</v>
      </c>
      <c r="C43" s="11" t="s">
        <v>438</v>
      </c>
    </row>
    <row r="44" spans="1:3" ht="51.75" customHeight="1" x14ac:dyDescent="0.3">
      <c r="A44" s="9" t="s">
        <v>262</v>
      </c>
      <c r="B44" s="11" t="s">
        <v>439</v>
      </c>
      <c r="C44" s="11" t="s">
        <v>440</v>
      </c>
    </row>
    <row r="45" spans="1:3" ht="51.75" customHeight="1" x14ac:dyDescent="0.3">
      <c r="A45" s="9" t="s">
        <v>74</v>
      </c>
      <c r="B45" s="11" t="s">
        <v>441</v>
      </c>
      <c r="C45" s="11" t="s">
        <v>442</v>
      </c>
    </row>
  </sheetData>
  <autoFilter ref="A16:C45" xr:uid="{E2F187F1-4CC1-4035-AEB0-EF02B72A6902}"/>
  <mergeCells count="4">
    <mergeCell ref="C3:C6"/>
    <mergeCell ref="A1:C1"/>
    <mergeCell ref="A7:C7"/>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ColWidth="11.44140625" defaultRowHeight="15.6" x14ac:dyDescent="0.3"/>
  <cols>
    <col min="1" max="3" width="43.33203125" style="3" customWidth="1"/>
    <col min="8" max="8" width="41.5546875" customWidth="1"/>
  </cols>
  <sheetData>
    <row r="1" spans="1:9" x14ac:dyDescent="0.3">
      <c r="A1" s="1" t="s">
        <v>22</v>
      </c>
      <c r="B1" s="1" t="s">
        <v>473</v>
      </c>
      <c r="C1" s="1" t="s">
        <v>474</v>
      </c>
      <c r="E1" s="8" t="s">
        <v>475</v>
      </c>
      <c r="F1" s="8" t="s">
        <v>476</v>
      </c>
      <c r="H1" s="4" t="s">
        <v>149</v>
      </c>
      <c r="I1" s="4" t="s">
        <v>477</v>
      </c>
    </row>
    <row r="2" spans="1:9" x14ac:dyDescent="0.3">
      <c r="A2" s="2" t="s">
        <v>44</v>
      </c>
      <c r="B2" s="2" t="str">
        <f>VLOOKUP(A2,$H$1:$I$11,2,0)</f>
        <v>CON</v>
      </c>
      <c r="C2" s="2" t="str">
        <f>+B2&amp;$E$1&amp;$F$1</f>
        <v>CON-x-PEI</v>
      </c>
      <c r="H2" s="4" t="s">
        <v>60</v>
      </c>
      <c r="I2" s="4" t="s">
        <v>478</v>
      </c>
    </row>
    <row r="3" spans="1:9" x14ac:dyDescent="0.3">
      <c r="A3" s="2" t="s">
        <v>119</v>
      </c>
      <c r="B3" s="2" t="str">
        <f t="shared" ref="B3:B43" si="0">VLOOKUP(A3,$H$1:$I$11,2,0)</f>
        <v>GAD</v>
      </c>
      <c r="C3" s="2" t="str">
        <f t="shared" ref="C3:C43" si="1">+B3&amp;$E$1&amp;$F$1</f>
        <v>GAD-x-PEI</v>
      </c>
      <c r="H3" s="5" t="s">
        <v>216</v>
      </c>
      <c r="I3" s="5" t="s">
        <v>479</v>
      </c>
    </row>
    <row r="4" spans="1:9" x14ac:dyDescent="0.3">
      <c r="A4" s="2" t="s">
        <v>127</v>
      </c>
      <c r="B4" s="2" t="str">
        <f t="shared" si="0"/>
        <v>GFI</v>
      </c>
      <c r="C4" s="2" t="str">
        <f t="shared" si="1"/>
        <v>GFI-x-PEI</v>
      </c>
      <c r="H4" s="5" t="s">
        <v>480</v>
      </c>
      <c r="I4" s="5" t="s">
        <v>481</v>
      </c>
    </row>
    <row r="5" spans="1:9" x14ac:dyDescent="0.3">
      <c r="A5" s="2" t="s">
        <v>132</v>
      </c>
      <c r="B5" s="2" t="str">
        <f t="shared" si="0"/>
        <v>GTH</v>
      </c>
      <c r="C5" s="2" t="str">
        <f t="shared" si="1"/>
        <v>GTH-x-PEI</v>
      </c>
      <c r="H5" s="5" t="s">
        <v>44</v>
      </c>
      <c r="I5" s="5" t="s">
        <v>482</v>
      </c>
    </row>
    <row r="6" spans="1:9" x14ac:dyDescent="0.3">
      <c r="A6" s="2" t="s">
        <v>149</v>
      </c>
      <c r="B6" s="2" t="str">
        <f t="shared" si="0"/>
        <v>PL</v>
      </c>
      <c r="C6" s="2" t="str">
        <f t="shared" si="1"/>
        <v>PL-x-PEI</v>
      </c>
      <c r="H6" s="6" t="s">
        <v>132</v>
      </c>
      <c r="I6" s="6" t="s">
        <v>483</v>
      </c>
    </row>
    <row r="7" spans="1:9" x14ac:dyDescent="0.3">
      <c r="A7" s="2" t="s">
        <v>119</v>
      </c>
      <c r="B7" s="2" t="str">
        <f t="shared" si="0"/>
        <v>GAD</v>
      </c>
      <c r="C7" s="2" t="str">
        <f t="shared" si="1"/>
        <v>GAD-x-PEI</v>
      </c>
      <c r="H7" s="6" t="s">
        <v>119</v>
      </c>
      <c r="I7" s="6" t="s">
        <v>484</v>
      </c>
    </row>
    <row r="8" spans="1:9" x14ac:dyDescent="0.3">
      <c r="A8" s="2" t="s">
        <v>127</v>
      </c>
      <c r="B8" s="2" t="str">
        <f t="shared" si="0"/>
        <v>GFI</v>
      </c>
      <c r="C8" s="2" t="str">
        <f t="shared" si="1"/>
        <v>GFI-x-PEI</v>
      </c>
      <c r="H8" s="6" t="s">
        <v>127</v>
      </c>
      <c r="I8" s="6" t="s">
        <v>485</v>
      </c>
    </row>
    <row r="9" spans="1:9" x14ac:dyDescent="0.3">
      <c r="A9" s="2" t="s">
        <v>132</v>
      </c>
      <c r="B9" s="2" t="str">
        <f t="shared" si="0"/>
        <v>GTH</v>
      </c>
      <c r="C9" s="2" t="str">
        <f t="shared" si="1"/>
        <v>GTH-x-PEI</v>
      </c>
      <c r="H9" s="6" t="s">
        <v>106</v>
      </c>
      <c r="I9" s="6" t="s">
        <v>486</v>
      </c>
    </row>
    <row r="10" spans="1:9" x14ac:dyDescent="0.3">
      <c r="A10" s="2" t="s">
        <v>44</v>
      </c>
      <c r="B10" s="2" t="str">
        <f t="shared" si="0"/>
        <v>CON</v>
      </c>
      <c r="C10" s="2" t="str">
        <f t="shared" si="1"/>
        <v>CON-x-PEI</v>
      </c>
      <c r="H10" s="6" t="s">
        <v>204</v>
      </c>
      <c r="I10" s="6" t="s">
        <v>487</v>
      </c>
    </row>
    <row r="11" spans="1:9" x14ac:dyDescent="0.3">
      <c r="A11" s="2" t="s">
        <v>106</v>
      </c>
      <c r="B11" s="2" t="str">
        <f t="shared" si="0"/>
        <v>GTIs</v>
      </c>
      <c r="C11" s="2" t="str">
        <f t="shared" si="1"/>
        <v>GTIs-x-PEI</v>
      </c>
      <c r="H11" s="7" t="s">
        <v>488</v>
      </c>
      <c r="I11" s="7" t="s">
        <v>489</v>
      </c>
    </row>
    <row r="12" spans="1:9" x14ac:dyDescent="0.3">
      <c r="A12" s="2" t="s">
        <v>88</v>
      </c>
      <c r="B12" s="2" t="str">
        <f t="shared" si="0"/>
        <v>CEN</v>
      </c>
      <c r="C12" s="2" t="str">
        <f t="shared" si="1"/>
        <v>CEN-x-PEI</v>
      </c>
    </row>
    <row r="13" spans="1:9" x14ac:dyDescent="0.3">
      <c r="A13" s="2" t="s">
        <v>88</v>
      </c>
      <c r="B13" s="2" t="str">
        <f t="shared" si="0"/>
        <v>CEN</v>
      </c>
      <c r="C13" s="2" t="str">
        <f t="shared" si="1"/>
        <v>CEN-x-PEI</v>
      </c>
    </row>
    <row r="14" spans="1:9" x14ac:dyDescent="0.3">
      <c r="A14" s="2" t="s">
        <v>88</v>
      </c>
      <c r="B14" s="2" t="str">
        <f t="shared" si="0"/>
        <v>CEN</v>
      </c>
      <c r="C14" s="2" t="str">
        <f t="shared" si="1"/>
        <v>CEN-x-PEI</v>
      </c>
    </row>
    <row r="15" spans="1:9" x14ac:dyDescent="0.3">
      <c r="A15" s="2" t="s">
        <v>88</v>
      </c>
      <c r="B15" s="2" t="str">
        <f t="shared" si="0"/>
        <v>CEN</v>
      </c>
      <c r="C15" s="2" t="str">
        <f t="shared" si="1"/>
        <v>CEN-x-PEI</v>
      </c>
    </row>
    <row r="16" spans="1:9" x14ac:dyDescent="0.3">
      <c r="A16" s="2" t="s">
        <v>44</v>
      </c>
      <c r="B16" s="2" t="str">
        <f t="shared" si="0"/>
        <v>CON</v>
      </c>
      <c r="C16" s="2" t="str">
        <f t="shared" si="1"/>
        <v>CON-x-PEI</v>
      </c>
    </row>
    <row r="17" spans="1:3" x14ac:dyDescent="0.3">
      <c r="A17" s="2" t="s">
        <v>204</v>
      </c>
      <c r="B17" s="2" t="str">
        <f t="shared" si="0"/>
        <v>GJU</v>
      </c>
      <c r="C17" s="2" t="str">
        <f t="shared" si="1"/>
        <v>GJU-x-PEI</v>
      </c>
    </row>
    <row r="18" spans="1:3" x14ac:dyDescent="0.3">
      <c r="A18" s="2" t="s">
        <v>216</v>
      </c>
      <c r="B18" s="2" t="str">
        <f t="shared" si="0"/>
        <v>NR</v>
      </c>
      <c r="C18" s="2" t="str">
        <f t="shared" si="1"/>
        <v>NR-x-PEI</v>
      </c>
    </row>
    <row r="19" spans="1:3" x14ac:dyDescent="0.3">
      <c r="A19" s="2" t="s">
        <v>216</v>
      </c>
      <c r="B19" s="2" t="str">
        <f t="shared" si="0"/>
        <v>NR</v>
      </c>
      <c r="C19" s="2" t="str">
        <f t="shared" si="1"/>
        <v>NR-x-PEI</v>
      </c>
    </row>
    <row r="20" spans="1:3" x14ac:dyDescent="0.3">
      <c r="A20" s="2" t="s">
        <v>216</v>
      </c>
      <c r="B20" s="2" t="str">
        <f t="shared" si="0"/>
        <v>NR</v>
      </c>
      <c r="C20" s="2" t="str">
        <f t="shared" si="1"/>
        <v>NR-x-PEI</v>
      </c>
    </row>
    <row r="21" spans="1:3" x14ac:dyDescent="0.3">
      <c r="A21" s="2" t="s">
        <v>216</v>
      </c>
      <c r="B21" s="2" t="str">
        <f t="shared" si="0"/>
        <v>NR</v>
      </c>
      <c r="C21" s="2" t="str">
        <f t="shared" si="1"/>
        <v>NR-x-PEI</v>
      </c>
    </row>
    <row r="22" spans="1:3" x14ac:dyDescent="0.3">
      <c r="A22" s="2" t="s">
        <v>216</v>
      </c>
      <c r="B22" s="2" t="str">
        <f t="shared" si="0"/>
        <v>NR</v>
      </c>
      <c r="C22" s="2" t="str">
        <f t="shared" si="1"/>
        <v>NR-x-PEI</v>
      </c>
    </row>
    <row r="23" spans="1:3" x14ac:dyDescent="0.3">
      <c r="A23" s="2" t="s">
        <v>44</v>
      </c>
      <c r="B23" s="2" t="str">
        <f t="shared" si="0"/>
        <v>CON</v>
      </c>
      <c r="C23" s="2" t="str">
        <f t="shared" si="1"/>
        <v>CON-x-PEI</v>
      </c>
    </row>
    <row r="24" spans="1:3" x14ac:dyDescent="0.3">
      <c r="A24" s="2" t="s">
        <v>44</v>
      </c>
      <c r="B24" s="2" t="str">
        <f t="shared" si="0"/>
        <v>CON</v>
      </c>
      <c r="C24" s="2" t="str">
        <f t="shared" si="1"/>
        <v>CON-x-PEI</v>
      </c>
    </row>
    <row r="25" spans="1:3" x14ac:dyDescent="0.3">
      <c r="A25" s="2" t="s">
        <v>216</v>
      </c>
      <c r="B25" s="2" t="str">
        <f t="shared" si="0"/>
        <v>NR</v>
      </c>
      <c r="C25" s="2" t="str">
        <f t="shared" si="1"/>
        <v>NR-x-PEI</v>
      </c>
    </row>
    <row r="26" spans="1:3" x14ac:dyDescent="0.3">
      <c r="A26" s="2" t="s">
        <v>216</v>
      </c>
      <c r="B26" s="2" t="str">
        <f t="shared" si="0"/>
        <v>NR</v>
      </c>
      <c r="C26" s="2" t="str">
        <f t="shared" si="1"/>
        <v>NR-x-PEI</v>
      </c>
    </row>
    <row r="27" spans="1:3" x14ac:dyDescent="0.3">
      <c r="A27" s="2" t="s">
        <v>60</v>
      </c>
      <c r="B27" s="2" t="str">
        <f t="shared" si="0"/>
        <v>CPU</v>
      </c>
      <c r="C27" s="2" t="str">
        <f t="shared" si="1"/>
        <v>CPU-x-PEI</v>
      </c>
    </row>
    <row r="28" spans="1:3" x14ac:dyDescent="0.3">
      <c r="A28" s="2" t="s">
        <v>88</v>
      </c>
      <c r="B28" s="2" t="str">
        <f t="shared" si="0"/>
        <v>CEN</v>
      </c>
      <c r="C28" s="2" t="str">
        <f t="shared" si="1"/>
        <v>CEN-x-PEI</v>
      </c>
    </row>
    <row r="29" spans="1:3" x14ac:dyDescent="0.3">
      <c r="A29" s="2" t="s">
        <v>119</v>
      </c>
      <c r="B29" s="2" t="str">
        <f t="shared" si="0"/>
        <v>GAD</v>
      </c>
      <c r="C29" s="2" t="str">
        <f t="shared" si="1"/>
        <v>GAD-x-PEI</v>
      </c>
    </row>
    <row r="30" spans="1:3" x14ac:dyDescent="0.3">
      <c r="A30" s="2" t="s">
        <v>132</v>
      </c>
      <c r="B30" s="2" t="str">
        <f t="shared" si="0"/>
        <v>GTH</v>
      </c>
      <c r="C30" s="2" t="str">
        <f t="shared" si="1"/>
        <v>GTH-x-PEI</v>
      </c>
    </row>
    <row r="31" spans="1:3" x14ac:dyDescent="0.3">
      <c r="A31" s="2" t="s">
        <v>132</v>
      </c>
      <c r="B31" s="2" t="str">
        <f t="shared" si="0"/>
        <v>GTH</v>
      </c>
      <c r="C31" s="2" t="str">
        <f t="shared" si="1"/>
        <v>GTH-x-PEI</v>
      </c>
    </row>
    <row r="32" spans="1:3" x14ac:dyDescent="0.3">
      <c r="A32" s="2" t="s">
        <v>106</v>
      </c>
      <c r="B32" s="2" t="str">
        <f t="shared" si="0"/>
        <v>GTIs</v>
      </c>
      <c r="C32" s="2" t="str">
        <f t="shared" si="1"/>
        <v>GTIs-x-PEI</v>
      </c>
    </row>
    <row r="33" spans="1:3" x14ac:dyDescent="0.3">
      <c r="A33" s="2" t="s">
        <v>149</v>
      </c>
      <c r="B33" s="2" t="str">
        <f t="shared" si="0"/>
        <v>PL</v>
      </c>
      <c r="C33" s="2" t="str">
        <f t="shared" si="1"/>
        <v>PL-x-PEI</v>
      </c>
    </row>
    <row r="34" spans="1:3" x14ac:dyDescent="0.3">
      <c r="A34" s="2" t="s">
        <v>149</v>
      </c>
      <c r="B34" s="2" t="str">
        <f t="shared" si="0"/>
        <v>PL</v>
      </c>
      <c r="C34" s="2" t="str">
        <f t="shared" si="1"/>
        <v>PL-x-PEI</v>
      </c>
    </row>
    <row r="35" spans="1:3" x14ac:dyDescent="0.3">
      <c r="A35" s="2" t="s">
        <v>149</v>
      </c>
      <c r="B35" s="2" t="str">
        <f t="shared" si="0"/>
        <v>PL</v>
      </c>
      <c r="C35" s="2" t="str">
        <f t="shared" si="1"/>
        <v>PL-x-PEI</v>
      </c>
    </row>
    <row r="36" spans="1:3" x14ac:dyDescent="0.3">
      <c r="A36" s="2" t="s">
        <v>88</v>
      </c>
      <c r="B36" s="2" t="str">
        <f t="shared" si="0"/>
        <v>CEN</v>
      </c>
      <c r="C36" s="2" t="str">
        <f t="shared" si="1"/>
        <v>CEN-x-PEI</v>
      </c>
    </row>
    <row r="37" spans="1:3" x14ac:dyDescent="0.3">
      <c r="A37" s="2" t="s">
        <v>88</v>
      </c>
      <c r="B37" s="2" t="str">
        <f t="shared" si="0"/>
        <v>CEN</v>
      </c>
      <c r="C37" s="2" t="str">
        <f t="shared" si="1"/>
        <v>CEN-x-PEI</v>
      </c>
    </row>
    <row r="38" spans="1:3" x14ac:dyDescent="0.3">
      <c r="A38" s="2" t="s">
        <v>88</v>
      </c>
      <c r="B38" s="2" t="str">
        <f t="shared" si="0"/>
        <v>CEN</v>
      </c>
      <c r="C38" s="2" t="str">
        <f t="shared" si="1"/>
        <v>CEN-x-PEI</v>
      </c>
    </row>
    <row r="39" spans="1:3" x14ac:dyDescent="0.3">
      <c r="A39" s="2" t="s">
        <v>60</v>
      </c>
      <c r="B39" s="2" t="str">
        <f t="shared" si="0"/>
        <v>CPU</v>
      </c>
      <c r="C39" s="2" t="str">
        <f t="shared" si="1"/>
        <v>CPU-x-PEI</v>
      </c>
    </row>
    <row r="40" spans="1:3" x14ac:dyDescent="0.3">
      <c r="A40" s="2" t="s">
        <v>44</v>
      </c>
      <c r="B40" s="2" t="str">
        <f t="shared" si="0"/>
        <v>CON</v>
      </c>
      <c r="C40" s="2" t="str">
        <f t="shared" si="1"/>
        <v>CON-x-PEI</v>
      </c>
    </row>
    <row r="41" spans="1:3" x14ac:dyDescent="0.3">
      <c r="A41" s="2" t="s">
        <v>88</v>
      </c>
      <c r="B41" s="2" t="str">
        <f t="shared" si="0"/>
        <v>CEN</v>
      </c>
      <c r="C41" s="2" t="str">
        <f t="shared" si="1"/>
        <v>CEN-x-PEI</v>
      </c>
    </row>
    <row r="42" spans="1:3" x14ac:dyDescent="0.3">
      <c r="A42" s="2" t="s">
        <v>106</v>
      </c>
      <c r="B42" s="2" t="str">
        <f t="shared" si="0"/>
        <v>GTIs</v>
      </c>
      <c r="C42" s="2" t="str">
        <f t="shared" si="1"/>
        <v>GTIs-x-PEI</v>
      </c>
    </row>
    <row r="43" spans="1:3" x14ac:dyDescent="0.3">
      <c r="A43" s="2" t="s">
        <v>88</v>
      </c>
      <c r="B43" s="2" t="str">
        <f t="shared" si="0"/>
        <v>CEN</v>
      </c>
      <c r="C43" s="2" t="str">
        <f t="shared" si="1"/>
        <v>CEN-x-PEI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INICIATIVAS E INDICADORES</vt:lpstr>
      <vt:lpstr>Control de cambios </vt:lpstr>
      <vt:lpstr>Análisis de Iniciativas Estraté</vt:lpstr>
      <vt:lpstr>Control de cambios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Niño Torres</dc:creator>
  <cp:keywords/>
  <dc:description/>
  <cp:lastModifiedBy>Oscar Eduardo Niño Torres</cp:lastModifiedBy>
  <cp:revision/>
  <dcterms:created xsi:type="dcterms:W3CDTF">2023-10-24T19:32:58Z</dcterms:created>
  <dcterms:modified xsi:type="dcterms:W3CDTF">2026-02-05T21:48:33Z</dcterms:modified>
  <cp:category/>
  <cp:contentStatus/>
</cp:coreProperties>
</file>